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 TS 2017 chưa trừ thanh lý NHUN" sheetId="4" r:id="rId1"/>
  </sheets>
  <definedNames>
    <definedName name="_xlnm._FilterDatabase" localSheetId="0" hidden="1">' TS 2017 chưa trừ thanh lý NHUN'!$A$21:$IO$2698</definedName>
    <definedName name="_xlnm.Print_Titles" localSheetId="0">' TS 2017 chưa trừ thanh lý NHUN'!$18:$19</definedName>
  </definedNames>
  <calcPr calcId="144525"/>
</workbook>
</file>

<file path=xl/calcChain.xml><?xml version="1.0" encoding="utf-8"?>
<calcChain xmlns="http://schemas.openxmlformats.org/spreadsheetml/2006/main">
  <c r="W2698" i="4" l="1"/>
  <c r="U2697" i="4"/>
  <c r="T2697" i="4"/>
  <c r="V2697" i="4" s="1"/>
  <c r="S2697" i="4"/>
  <c r="J2697" i="4"/>
  <c r="U2696" i="4"/>
  <c r="T2696" i="4"/>
  <c r="S2696" i="4"/>
  <c r="J2696" i="4"/>
  <c r="U2695" i="4"/>
  <c r="W2695" i="4" s="1"/>
  <c r="H2695" i="4" s="1"/>
  <c r="K2695" i="4" s="1"/>
  <c r="T2695" i="4"/>
  <c r="V2695" i="4" s="1"/>
  <c r="S2695" i="4"/>
  <c r="U2694" i="4"/>
  <c r="T2694" i="4"/>
  <c r="V2694" i="4" s="1"/>
  <c r="S2694" i="4"/>
  <c r="J2694" i="4"/>
  <c r="U2693" i="4"/>
  <c r="T2693" i="4"/>
  <c r="W2693" i="4" s="1"/>
  <c r="H2693" i="4" s="1"/>
  <c r="K2693" i="4" s="1"/>
  <c r="S2693" i="4"/>
  <c r="J2693" i="4"/>
  <c r="U2692" i="4"/>
  <c r="T2692" i="4"/>
  <c r="V2692" i="4" s="1"/>
  <c r="S2692" i="4"/>
  <c r="U2691" i="4"/>
  <c r="W2691" i="4" s="1"/>
  <c r="H2691" i="4" s="1"/>
  <c r="K2691" i="4" s="1"/>
  <c r="T2691" i="4"/>
  <c r="V2691" i="4" s="1"/>
  <c r="S2691" i="4"/>
  <c r="U2690" i="4"/>
  <c r="T2690" i="4"/>
  <c r="V2690" i="4" s="1"/>
  <c r="S2690" i="4"/>
  <c r="U2689" i="4"/>
  <c r="W2689" i="4" s="1"/>
  <c r="H2689" i="4" s="1"/>
  <c r="K2689" i="4" s="1"/>
  <c r="T2689" i="4"/>
  <c r="V2689" i="4" s="1"/>
  <c r="S2689" i="4"/>
  <c r="U2688" i="4"/>
  <c r="T2688" i="4"/>
  <c r="V2688" i="4" s="1"/>
  <c r="S2688" i="4"/>
  <c r="J2688" i="4"/>
  <c r="U2687" i="4"/>
  <c r="T2687" i="4"/>
  <c r="W2687" i="4" s="1"/>
  <c r="H2687" i="4" s="1"/>
  <c r="K2687" i="4" s="1"/>
  <c r="S2687" i="4"/>
  <c r="J2687" i="4"/>
  <c r="U2686" i="4"/>
  <c r="T2686" i="4"/>
  <c r="V2686" i="4" s="1"/>
  <c r="S2686" i="4"/>
  <c r="U2685" i="4"/>
  <c r="W2685" i="4" s="1"/>
  <c r="H2685" i="4" s="1"/>
  <c r="K2685" i="4" s="1"/>
  <c r="T2685" i="4"/>
  <c r="V2685" i="4" s="1"/>
  <c r="S2685" i="4"/>
  <c r="U2684" i="4"/>
  <c r="T2684" i="4"/>
  <c r="W2684" i="4" s="1"/>
  <c r="H2684" i="4" s="1"/>
  <c r="S2684" i="4"/>
  <c r="J2684" i="4"/>
  <c r="X2683" i="4"/>
  <c r="U2683" i="4"/>
  <c r="T2683" i="4"/>
  <c r="S2683" i="4"/>
  <c r="K2683" i="4"/>
  <c r="J2683" i="4"/>
  <c r="U2682" i="4"/>
  <c r="T2682" i="4"/>
  <c r="V2682" i="4" s="1"/>
  <c r="S2682" i="4"/>
  <c r="J2682" i="4"/>
  <c r="U2681" i="4"/>
  <c r="T2681" i="4"/>
  <c r="V2681" i="4" s="1"/>
  <c r="S2681" i="4"/>
  <c r="J2681" i="4"/>
  <c r="U2680" i="4"/>
  <c r="T2680" i="4"/>
  <c r="V2680" i="4" s="1"/>
  <c r="S2680" i="4"/>
  <c r="J2680" i="4"/>
  <c r="U2679" i="4"/>
  <c r="T2679" i="4"/>
  <c r="V2679" i="4" s="1"/>
  <c r="S2679" i="4"/>
  <c r="J2679" i="4"/>
  <c r="U2678" i="4"/>
  <c r="T2678" i="4"/>
  <c r="V2678" i="4" s="1"/>
  <c r="S2678" i="4"/>
  <c r="J2678" i="4"/>
  <c r="U2677" i="4"/>
  <c r="T2677" i="4"/>
  <c r="V2677" i="4" s="1"/>
  <c r="S2677" i="4"/>
  <c r="J2677" i="4"/>
  <c r="U2676" i="4"/>
  <c r="T2676" i="4"/>
  <c r="V2676" i="4" s="1"/>
  <c r="S2676" i="4"/>
  <c r="J2676" i="4"/>
  <c r="U2675" i="4"/>
  <c r="T2675" i="4"/>
  <c r="V2675" i="4" s="1"/>
  <c r="S2675" i="4"/>
  <c r="J2675" i="4"/>
  <c r="U2674" i="4"/>
  <c r="W2674" i="4" s="1"/>
  <c r="H2674" i="4" s="1"/>
  <c r="T2674" i="4"/>
  <c r="V2674" i="4" s="1"/>
  <c r="S2674" i="4"/>
  <c r="J2674" i="4"/>
  <c r="A2674" i="4"/>
  <c r="A2675" i="4" s="1"/>
  <c r="A2676" i="4" s="1"/>
  <c r="A2677" i="4" s="1"/>
  <c r="A2678" i="4" s="1"/>
  <c r="A2679" i="4" s="1"/>
  <c r="A2680" i="4" s="1"/>
  <c r="A2681" i="4" s="1"/>
  <c r="A2682" i="4" s="1"/>
  <c r="A2683" i="4" s="1"/>
  <c r="A2684" i="4" s="1"/>
  <c r="A2685" i="4" s="1"/>
  <c r="A2686" i="4" s="1"/>
  <c r="A2687" i="4" s="1"/>
  <c r="A2688" i="4" s="1"/>
  <c r="A2689" i="4" s="1"/>
  <c r="A2690" i="4" s="1"/>
  <c r="A2691" i="4" s="1"/>
  <c r="A2692" i="4" s="1"/>
  <c r="A2693" i="4" s="1"/>
  <c r="A2694" i="4" s="1"/>
  <c r="A2695" i="4" s="1"/>
  <c r="A2696" i="4" s="1"/>
  <c r="A2697" i="4" s="1"/>
  <c r="U2673" i="4"/>
  <c r="T2673" i="4"/>
  <c r="V2673" i="4" s="1"/>
  <c r="S2673" i="4"/>
  <c r="J2673" i="4"/>
  <c r="J2672" i="4" s="1"/>
  <c r="U2672" i="4"/>
  <c r="I2672" i="4"/>
  <c r="G2672" i="4"/>
  <c r="F2672" i="4"/>
  <c r="U2671" i="4"/>
  <c r="T2671" i="4"/>
  <c r="W2671" i="4" s="1"/>
  <c r="H2671" i="4" s="1"/>
  <c r="K2671" i="4" s="1"/>
  <c r="S2671" i="4"/>
  <c r="J2671" i="4"/>
  <c r="U2670" i="4"/>
  <c r="T2670" i="4"/>
  <c r="W2670" i="4" s="1"/>
  <c r="S2670" i="4"/>
  <c r="H2670" i="4"/>
  <c r="K2670" i="4" s="1"/>
  <c r="X2669" i="4"/>
  <c r="U2669" i="4"/>
  <c r="T2669" i="4"/>
  <c r="S2669" i="4"/>
  <c r="K2669" i="4"/>
  <c r="J2669" i="4"/>
  <c r="U2668" i="4"/>
  <c r="T2668" i="4"/>
  <c r="W2668" i="4" s="1"/>
  <c r="H2668" i="4" s="1"/>
  <c r="K2668" i="4" s="1"/>
  <c r="S2668" i="4"/>
  <c r="U2667" i="4"/>
  <c r="T2667" i="4"/>
  <c r="S2667" i="4"/>
  <c r="U2666" i="4"/>
  <c r="T2666" i="4"/>
  <c r="S2666" i="4"/>
  <c r="U2665" i="4"/>
  <c r="T2665" i="4"/>
  <c r="W2665" i="4" s="1"/>
  <c r="S2665" i="4"/>
  <c r="H2665" i="4"/>
  <c r="K2665" i="4" s="1"/>
  <c r="U2664" i="4"/>
  <c r="T2664" i="4"/>
  <c r="W2664" i="4" s="1"/>
  <c r="H2664" i="4" s="1"/>
  <c r="K2664" i="4" s="1"/>
  <c r="S2664" i="4"/>
  <c r="U2663" i="4"/>
  <c r="T2663" i="4"/>
  <c r="S2663" i="4"/>
  <c r="U2662" i="4"/>
  <c r="T2662" i="4"/>
  <c r="S2662" i="4"/>
  <c r="U2661" i="4"/>
  <c r="T2661" i="4"/>
  <c r="W2661" i="4" s="1"/>
  <c r="S2661" i="4"/>
  <c r="H2661" i="4"/>
  <c r="K2661" i="4" s="1"/>
  <c r="U2660" i="4"/>
  <c r="T2660" i="4"/>
  <c r="W2660" i="4" s="1"/>
  <c r="H2660" i="4" s="1"/>
  <c r="K2660" i="4" s="1"/>
  <c r="S2660" i="4"/>
  <c r="X2659" i="4"/>
  <c r="U2659" i="4"/>
  <c r="T2659" i="4"/>
  <c r="W2659" i="4" s="1"/>
  <c r="S2659" i="4"/>
  <c r="K2659" i="4"/>
  <c r="J2659" i="4"/>
  <c r="U2658" i="4"/>
  <c r="T2658" i="4"/>
  <c r="S2658" i="4"/>
  <c r="J2658" i="4"/>
  <c r="U2657" i="4"/>
  <c r="T2657" i="4"/>
  <c r="S2657" i="4"/>
  <c r="J2657" i="4"/>
  <c r="U2656" i="4"/>
  <c r="T2656" i="4"/>
  <c r="S2656" i="4"/>
  <c r="J2656" i="4"/>
  <c r="U2655" i="4"/>
  <c r="T2655" i="4"/>
  <c r="S2655" i="4"/>
  <c r="J2655" i="4"/>
  <c r="X2654" i="4"/>
  <c r="U2654" i="4"/>
  <c r="T2654" i="4"/>
  <c r="W2654" i="4" s="1"/>
  <c r="S2654" i="4"/>
  <c r="K2654" i="4"/>
  <c r="J2654" i="4"/>
  <c r="U2653" i="4"/>
  <c r="T2653" i="4"/>
  <c r="S2653" i="4"/>
  <c r="J2653" i="4"/>
  <c r="U2652" i="4"/>
  <c r="T2652" i="4"/>
  <c r="S2652" i="4"/>
  <c r="J2652" i="4"/>
  <c r="U2651" i="4"/>
  <c r="T2651" i="4"/>
  <c r="S2651" i="4"/>
  <c r="J2651" i="4"/>
  <c r="U2650" i="4"/>
  <c r="T2650" i="4"/>
  <c r="S2650" i="4"/>
  <c r="J2650" i="4"/>
  <c r="U2649" i="4"/>
  <c r="T2649" i="4"/>
  <c r="S2649" i="4"/>
  <c r="J2649" i="4"/>
  <c r="U2648" i="4"/>
  <c r="T2648" i="4"/>
  <c r="S2648" i="4"/>
  <c r="J2648" i="4"/>
  <c r="U2647" i="4"/>
  <c r="T2647" i="4"/>
  <c r="S2647" i="4"/>
  <c r="J2647" i="4"/>
  <c r="X2646" i="4"/>
  <c r="U2646" i="4"/>
  <c r="T2646" i="4"/>
  <c r="W2646" i="4" s="1"/>
  <c r="S2646" i="4"/>
  <c r="K2646" i="4"/>
  <c r="J2646" i="4"/>
  <c r="U2645" i="4"/>
  <c r="T2645" i="4"/>
  <c r="S2645" i="4"/>
  <c r="J2645" i="4"/>
  <c r="U2644" i="4"/>
  <c r="T2644" i="4"/>
  <c r="S2644" i="4"/>
  <c r="J2644" i="4"/>
  <c r="U2643" i="4"/>
  <c r="T2643" i="4"/>
  <c r="S2643" i="4"/>
  <c r="J2643" i="4"/>
  <c r="X2642" i="4"/>
  <c r="U2642" i="4"/>
  <c r="T2642" i="4"/>
  <c r="W2642" i="4" s="1"/>
  <c r="S2642" i="4"/>
  <c r="K2642" i="4"/>
  <c r="J2642" i="4"/>
  <c r="U2641" i="4"/>
  <c r="T2641" i="4"/>
  <c r="S2641" i="4"/>
  <c r="J2641" i="4"/>
  <c r="X2640" i="4"/>
  <c r="U2640" i="4"/>
  <c r="T2640" i="4"/>
  <c r="W2640" i="4" s="1"/>
  <c r="S2640" i="4"/>
  <c r="K2640" i="4"/>
  <c r="J2640" i="4"/>
  <c r="X2639" i="4"/>
  <c r="U2639" i="4"/>
  <c r="T2639" i="4"/>
  <c r="W2639" i="4" s="1"/>
  <c r="S2639" i="4"/>
  <c r="K2639" i="4"/>
  <c r="J2639" i="4"/>
  <c r="U2638" i="4"/>
  <c r="T2638" i="4"/>
  <c r="S2638" i="4"/>
  <c r="J2638" i="4"/>
  <c r="U2637" i="4"/>
  <c r="T2637" i="4"/>
  <c r="S2637" i="4"/>
  <c r="J2637" i="4"/>
  <c r="U2636" i="4"/>
  <c r="T2636" i="4"/>
  <c r="S2636" i="4"/>
  <c r="U2635" i="4"/>
  <c r="T2635" i="4"/>
  <c r="W2635" i="4" s="1"/>
  <c r="H2635" i="4" s="1"/>
  <c r="K2635" i="4" s="1"/>
  <c r="S2635" i="4"/>
  <c r="U2634" i="4"/>
  <c r="T2634" i="4"/>
  <c r="S2634" i="4"/>
  <c r="X2633" i="4"/>
  <c r="U2633" i="4"/>
  <c r="T2633" i="4"/>
  <c r="S2633" i="4"/>
  <c r="K2633" i="4"/>
  <c r="J2633" i="4"/>
  <c r="U2632" i="4"/>
  <c r="T2632" i="4"/>
  <c r="W2632" i="4" s="1"/>
  <c r="H2632" i="4" s="1"/>
  <c r="K2632" i="4" s="1"/>
  <c r="S2632" i="4"/>
  <c r="J2632" i="4"/>
  <c r="U2631" i="4"/>
  <c r="T2631" i="4"/>
  <c r="W2631" i="4" s="1"/>
  <c r="H2631" i="4" s="1"/>
  <c r="K2631" i="4" s="1"/>
  <c r="S2631" i="4"/>
  <c r="X2630" i="4"/>
  <c r="U2630" i="4"/>
  <c r="T2630" i="4"/>
  <c r="W2630" i="4" s="1"/>
  <c r="S2630" i="4"/>
  <c r="K2630" i="4"/>
  <c r="X2629" i="4"/>
  <c r="U2629" i="4"/>
  <c r="T2629" i="4"/>
  <c r="S2629" i="4"/>
  <c r="K2629" i="4"/>
  <c r="X2628" i="4"/>
  <c r="U2628" i="4"/>
  <c r="T2628" i="4"/>
  <c r="W2628" i="4" s="1"/>
  <c r="S2628" i="4"/>
  <c r="K2628" i="4"/>
  <c r="X2627" i="4"/>
  <c r="U2627" i="4"/>
  <c r="T2627" i="4"/>
  <c r="S2627" i="4"/>
  <c r="K2627" i="4"/>
  <c r="U2626" i="4"/>
  <c r="T2626" i="4"/>
  <c r="S2626" i="4"/>
  <c r="J2626" i="4"/>
  <c r="U2625" i="4"/>
  <c r="T2625" i="4"/>
  <c r="S2625" i="4"/>
  <c r="J2625" i="4"/>
  <c r="U2624" i="4"/>
  <c r="T2624" i="4"/>
  <c r="S2624" i="4"/>
  <c r="J2624" i="4"/>
  <c r="U2623" i="4"/>
  <c r="T2623" i="4"/>
  <c r="S2623" i="4"/>
  <c r="J2623" i="4"/>
  <c r="U2622" i="4"/>
  <c r="T2622" i="4"/>
  <c r="S2622" i="4"/>
  <c r="J2622" i="4"/>
  <c r="U2621" i="4"/>
  <c r="T2621" i="4"/>
  <c r="S2621" i="4"/>
  <c r="J2621" i="4"/>
  <c r="U2620" i="4"/>
  <c r="T2620" i="4"/>
  <c r="S2620" i="4"/>
  <c r="J2620" i="4"/>
  <c r="U2619" i="4"/>
  <c r="T2619" i="4"/>
  <c r="S2619" i="4"/>
  <c r="J2619" i="4"/>
  <c r="U2618" i="4"/>
  <c r="T2618" i="4"/>
  <c r="S2618" i="4"/>
  <c r="J2618" i="4"/>
  <c r="U2617" i="4"/>
  <c r="T2617" i="4"/>
  <c r="S2617" i="4"/>
  <c r="J2617" i="4"/>
  <c r="U2616" i="4"/>
  <c r="T2616" i="4"/>
  <c r="S2616" i="4"/>
  <c r="J2616" i="4"/>
  <c r="U2615" i="4"/>
  <c r="T2615" i="4"/>
  <c r="S2615" i="4"/>
  <c r="J2615" i="4"/>
  <c r="U2614" i="4"/>
  <c r="T2614" i="4"/>
  <c r="S2614" i="4"/>
  <c r="J2614" i="4"/>
  <c r="U2613" i="4"/>
  <c r="T2613" i="4"/>
  <c r="S2613" i="4"/>
  <c r="J2613" i="4"/>
  <c r="U2612" i="4"/>
  <c r="T2612" i="4"/>
  <c r="S2612" i="4"/>
  <c r="J2612" i="4"/>
  <c r="U2611" i="4"/>
  <c r="T2611" i="4"/>
  <c r="S2611" i="4"/>
  <c r="J2611" i="4"/>
  <c r="U2610" i="4"/>
  <c r="T2610" i="4"/>
  <c r="S2610" i="4"/>
  <c r="J2610" i="4"/>
  <c r="U2609" i="4"/>
  <c r="T2609" i="4"/>
  <c r="S2609" i="4"/>
  <c r="J2609" i="4"/>
  <c r="U2608" i="4"/>
  <c r="T2608" i="4"/>
  <c r="S2608" i="4"/>
  <c r="J2608" i="4"/>
  <c r="U2607" i="4"/>
  <c r="T2607" i="4"/>
  <c r="S2607" i="4"/>
  <c r="J2607" i="4"/>
  <c r="U2606" i="4"/>
  <c r="T2606" i="4"/>
  <c r="S2606" i="4"/>
  <c r="J2606" i="4"/>
  <c r="U2605" i="4"/>
  <c r="T2605" i="4"/>
  <c r="S2605" i="4"/>
  <c r="J2605" i="4"/>
  <c r="U2604" i="4"/>
  <c r="T2604" i="4"/>
  <c r="S2604" i="4"/>
  <c r="J2604" i="4"/>
  <c r="U2603" i="4"/>
  <c r="T2603" i="4"/>
  <c r="S2603" i="4"/>
  <c r="J2603" i="4"/>
  <c r="U2602" i="4"/>
  <c r="T2602" i="4"/>
  <c r="S2602" i="4"/>
  <c r="G2602" i="4"/>
  <c r="J2602" i="4" s="1"/>
  <c r="U2601" i="4"/>
  <c r="T2601" i="4"/>
  <c r="S2601" i="4"/>
  <c r="G2601" i="4"/>
  <c r="J2601" i="4" s="1"/>
  <c r="U2600" i="4"/>
  <c r="T2600" i="4"/>
  <c r="W2600" i="4" s="1"/>
  <c r="S2600" i="4"/>
  <c r="H2600" i="4"/>
  <c r="G2600" i="4"/>
  <c r="J2600" i="4" s="1"/>
  <c r="U2599" i="4"/>
  <c r="T2599" i="4"/>
  <c r="S2599" i="4"/>
  <c r="G2599" i="4"/>
  <c r="J2599" i="4" s="1"/>
  <c r="U2598" i="4"/>
  <c r="T2598" i="4"/>
  <c r="W2598" i="4" s="1"/>
  <c r="H2598" i="4" s="1"/>
  <c r="S2598" i="4"/>
  <c r="J2598" i="4"/>
  <c r="X2597" i="4"/>
  <c r="U2597" i="4"/>
  <c r="T2597" i="4"/>
  <c r="S2597" i="4"/>
  <c r="K2597" i="4"/>
  <c r="J2597" i="4"/>
  <c r="U2596" i="4"/>
  <c r="T2596" i="4"/>
  <c r="W2596" i="4" s="1"/>
  <c r="H2596" i="4" s="1"/>
  <c r="K2596" i="4" s="1"/>
  <c r="S2596" i="4"/>
  <c r="J2596" i="4"/>
  <c r="U2595" i="4"/>
  <c r="T2595" i="4"/>
  <c r="W2595" i="4" s="1"/>
  <c r="H2595" i="4" s="1"/>
  <c r="S2595" i="4"/>
  <c r="J2595" i="4"/>
  <c r="U2594" i="4"/>
  <c r="T2594" i="4"/>
  <c r="S2594" i="4"/>
  <c r="J2594" i="4"/>
  <c r="U2593" i="4"/>
  <c r="T2593" i="4"/>
  <c r="W2593" i="4" s="1"/>
  <c r="H2593" i="4" s="1"/>
  <c r="S2593" i="4"/>
  <c r="J2593" i="4"/>
  <c r="U2592" i="4"/>
  <c r="T2592" i="4"/>
  <c r="S2592" i="4"/>
  <c r="J2592" i="4"/>
  <c r="U2591" i="4"/>
  <c r="T2591" i="4"/>
  <c r="W2591" i="4" s="1"/>
  <c r="H2591" i="4" s="1"/>
  <c r="S2591" i="4"/>
  <c r="J2591" i="4"/>
  <c r="U2590" i="4"/>
  <c r="T2590" i="4"/>
  <c r="W2590" i="4" s="1"/>
  <c r="H2590" i="4" s="1"/>
  <c r="K2590" i="4" s="1"/>
  <c r="S2590" i="4"/>
  <c r="J2590" i="4"/>
  <c r="U2589" i="4"/>
  <c r="T2589" i="4"/>
  <c r="W2589" i="4" s="1"/>
  <c r="H2589" i="4" s="1"/>
  <c r="S2589" i="4"/>
  <c r="J2589" i="4"/>
  <c r="U2588" i="4"/>
  <c r="T2588" i="4"/>
  <c r="S2588" i="4"/>
  <c r="J2588" i="4"/>
  <c r="U2587" i="4"/>
  <c r="T2587" i="4"/>
  <c r="W2587" i="4" s="1"/>
  <c r="H2587" i="4" s="1"/>
  <c r="S2587" i="4"/>
  <c r="J2587" i="4"/>
  <c r="U2586" i="4"/>
  <c r="T2586" i="4"/>
  <c r="W2586" i="4" s="1"/>
  <c r="H2586" i="4" s="1"/>
  <c r="K2586" i="4" s="1"/>
  <c r="S2586" i="4"/>
  <c r="J2586" i="4"/>
  <c r="X2585" i="4"/>
  <c r="U2585" i="4"/>
  <c r="T2585" i="4"/>
  <c r="S2585" i="4"/>
  <c r="K2585" i="4"/>
  <c r="J2585" i="4"/>
  <c r="X2584" i="4"/>
  <c r="U2584" i="4"/>
  <c r="T2584" i="4"/>
  <c r="S2584" i="4"/>
  <c r="K2584" i="4"/>
  <c r="J2584" i="4"/>
  <c r="X2583" i="4"/>
  <c r="U2583" i="4"/>
  <c r="T2583" i="4"/>
  <c r="S2583" i="4"/>
  <c r="K2583" i="4"/>
  <c r="J2583" i="4"/>
  <c r="X2582" i="4"/>
  <c r="U2582" i="4"/>
  <c r="T2582" i="4"/>
  <c r="S2582" i="4"/>
  <c r="K2582" i="4"/>
  <c r="J2582" i="4"/>
  <c r="X2581" i="4"/>
  <c r="U2581" i="4"/>
  <c r="T2581" i="4"/>
  <c r="S2581" i="4"/>
  <c r="K2581" i="4"/>
  <c r="J2581" i="4"/>
  <c r="U2580" i="4"/>
  <c r="T2580" i="4"/>
  <c r="W2580" i="4" s="1"/>
  <c r="H2580" i="4" s="1"/>
  <c r="S2580" i="4"/>
  <c r="J2580" i="4"/>
  <c r="U2579" i="4"/>
  <c r="T2579" i="4"/>
  <c r="S2579" i="4"/>
  <c r="J2579" i="4"/>
  <c r="U2578" i="4"/>
  <c r="T2578" i="4"/>
  <c r="W2578" i="4" s="1"/>
  <c r="H2578" i="4" s="1"/>
  <c r="S2578" i="4"/>
  <c r="J2578" i="4"/>
  <c r="U2577" i="4"/>
  <c r="T2577" i="4"/>
  <c r="W2577" i="4" s="1"/>
  <c r="H2577" i="4" s="1"/>
  <c r="K2577" i="4" s="1"/>
  <c r="S2577" i="4"/>
  <c r="J2577" i="4"/>
  <c r="U2576" i="4"/>
  <c r="T2576" i="4"/>
  <c r="W2576" i="4" s="1"/>
  <c r="H2576" i="4" s="1"/>
  <c r="S2576" i="4"/>
  <c r="J2576" i="4"/>
  <c r="U2575" i="4"/>
  <c r="T2575" i="4"/>
  <c r="S2575" i="4"/>
  <c r="J2575" i="4"/>
  <c r="U2574" i="4"/>
  <c r="T2574" i="4"/>
  <c r="W2574" i="4" s="1"/>
  <c r="H2574" i="4" s="1"/>
  <c r="S2574" i="4"/>
  <c r="J2574" i="4"/>
  <c r="U2573" i="4"/>
  <c r="T2573" i="4"/>
  <c r="W2573" i="4" s="1"/>
  <c r="H2573" i="4" s="1"/>
  <c r="S2573" i="4"/>
  <c r="J2573" i="4"/>
  <c r="U2572" i="4"/>
  <c r="T2572" i="4"/>
  <c r="S2572" i="4"/>
  <c r="J2572" i="4"/>
  <c r="U2571" i="4"/>
  <c r="T2571" i="4"/>
  <c r="W2571" i="4" s="1"/>
  <c r="H2571" i="4" s="1"/>
  <c r="S2571" i="4"/>
  <c r="J2571" i="4"/>
  <c r="U2570" i="4"/>
  <c r="T2570" i="4"/>
  <c r="W2570" i="4" s="1"/>
  <c r="H2570" i="4" s="1"/>
  <c r="K2570" i="4" s="1"/>
  <c r="S2570" i="4"/>
  <c r="J2570" i="4"/>
  <c r="U2569" i="4"/>
  <c r="T2569" i="4"/>
  <c r="W2569" i="4" s="1"/>
  <c r="H2569" i="4" s="1"/>
  <c r="S2569" i="4"/>
  <c r="J2569" i="4"/>
  <c r="U2568" i="4"/>
  <c r="T2568" i="4"/>
  <c r="S2568" i="4"/>
  <c r="J2568" i="4"/>
  <c r="U2567" i="4"/>
  <c r="T2567" i="4"/>
  <c r="W2567" i="4" s="1"/>
  <c r="H2567" i="4" s="1"/>
  <c r="S2567" i="4"/>
  <c r="J2567" i="4"/>
  <c r="U2566" i="4"/>
  <c r="T2566" i="4"/>
  <c r="W2566" i="4" s="1"/>
  <c r="H2566" i="4" s="1"/>
  <c r="K2566" i="4" s="1"/>
  <c r="S2566" i="4"/>
  <c r="J2566" i="4"/>
  <c r="U2565" i="4"/>
  <c r="T2565" i="4"/>
  <c r="W2565" i="4" s="1"/>
  <c r="H2565" i="4" s="1"/>
  <c r="S2565" i="4"/>
  <c r="J2565" i="4"/>
  <c r="U2564" i="4"/>
  <c r="T2564" i="4"/>
  <c r="S2564" i="4"/>
  <c r="J2564" i="4"/>
  <c r="U2563" i="4"/>
  <c r="T2563" i="4"/>
  <c r="W2563" i="4" s="1"/>
  <c r="H2563" i="4" s="1"/>
  <c r="S2563" i="4"/>
  <c r="J2563" i="4"/>
  <c r="U2562" i="4"/>
  <c r="T2562" i="4"/>
  <c r="W2562" i="4" s="1"/>
  <c r="H2562" i="4" s="1"/>
  <c r="K2562" i="4" s="1"/>
  <c r="S2562" i="4"/>
  <c r="J2562" i="4"/>
  <c r="U2561" i="4"/>
  <c r="T2561" i="4"/>
  <c r="W2561" i="4" s="1"/>
  <c r="H2561" i="4" s="1"/>
  <c r="S2561" i="4"/>
  <c r="J2561" i="4"/>
  <c r="U2560" i="4"/>
  <c r="T2560" i="4"/>
  <c r="S2560" i="4"/>
  <c r="J2560" i="4"/>
  <c r="U2559" i="4"/>
  <c r="T2559" i="4"/>
  <c r="W2559" i="4" s="1"/>
  <c r="H2559" i="4" s="1"/>
  <c r="S2559" i="4"/>
  <c r="J2559" i="4"/>
  <c r="U2558" i="4"/>
  <c r="T2558" i="4"/>
  <c r="W2558" i="4" s="1"/>
  <c r="H2558" i="4" s="1"/>
  <c r="K2558" i="4" s="1"/>
  <c r="S2558" i="4"/>
  <c r="J2558" i="4"/>
  <c r="U2557" i="4"/>
  <c r="T2557" i="4"/>
  <c r="W2557" i="4" s="1"/>
  <c r="H2557" i="4" s="1"/>
  <c r="S2557" i="4"/>
  <c r="J2557" i="4"/>
  <c r="U2556" i="4"/>
  <c r="T2556" i="4"/>
  <c r="S2556" i="4"/>
  <c r="J2556" i="4"/>
  <c r="U2555" i="4"/>
  <c r="T2555" i="4"/>
  <c r="W2555" i="4" s="1"/>
  <c r="H2555" i="4" s="1"/>
  <c r="S2555" i="4"/>
  <c r="J2555" i="4"/>
  <c r="U2554" i="4"/>
  <c r="T2554" i="4"/>
  <c r="W2554" i="4" s="1"/>
  <c r="H2554" i="4" s="1"/>
  <c r="K2554" i="4" s="1"/>
  <c r="S2554" i="4"/>
  <c r="J2554" i="4"/>
  <c r="U2553" i="4"/>
  <c r="T2553" i="4"/>
  <c r="W2553" i="4" s="1"/>
  <c r="H2553" i="4" s="1"/>
  <c r="S2553" i="4"/>
  <c r="J2553" i="4"/>
  <c r="U2552" i="4"/>
  <c r="T2552" i="4"/>
  <c r="S2552" i="4"/>
  <c r="J2552" i="4"/>
  <c r="U2551" i="4"/>
  <c r="T2551" i="4"/>
  <c r="W2551" i="4" s="1"/>
  <c r="H2551" i="4" s="1"/>
  <c r="S2551" i="4"/>
  <c r="J2551" i="4"/>
  <c r="U2550" i="4"/>
  <c r="T2550" i="4"/>
  <c r="W2550" i="4" s="1"/>
  <c r="H2550" i="4" s="1"/>
  <c r="K2550" i="4" s="1"/>
  <c r="S2550" i="4"/>
  <c r="J2550" i="4"/>
  <c r="U2549" i="4"/>
  <c r="T2549" i="4"/>
  <c r="W2549" i="4" s="1"/>
  <c r="H2549" i="4" s="1"/>
  <c r="S2549" i="4"/>
  <c r="J2549" i="4"/>
  <c r="U2548" i="4"/>
  <c r="T2548" i="4"/>
  <c r="S2548" i="4"/>
  <c r="J2548" i="4"/>
  <c r="U2547" i="4"/>
  <c r="T2547" i="4"/>
  <c r="W2547" i="4" s="1"/>
  <c r="H2547" i="4" s="1"/>
  <c r="S2547" i="4"/>
  <c r="J2547" i="4"/>
  <c r="U2546" i="4"/>
  <c r="T2546" i="4"/>
  <c r="W2546" i="4" s="1"/>
  <c r="H2546" i="4" s="1"/>
  <c r="K2546" i="4" s="1"/>
  <c r="S2546" i="4"/>
  <c r="J2546" i="4"/>
  <c r="U2545" i="4"/>
  <c r="T2545" i="4"/>
  <c r="W2545" i="4" s="1"/>
  <c r="H2545" i="4" s="1"/>
  <c r="S2545" i="4"/>
  <c r="J2545" i="4"/>
  <c r="U2544" i="4"/>
  <c r="T2544" i="4"/>
  <c r="S2544" i="4"/>
  <c r="J2544" i="4"/>
  <c r="U2543" i="4"/>
  <c r="T2543" i="4"/>
  <c r="W2543" i="4" s="1"/>
  <c r="H2543" i="4" s="1"/>
  <c r="S2543" i="4"/>
  <c r="J2543" i="4"/>
  <c r="U2542" i="4"/>
  <c r="T2542" i="4"/>
  <c r="W2542" i="4" s="1"/>
  <c r="H2542" i="4" s="1"/>
  <c r="K2542" i="4" s="1"/>
  <c r="S2542" i="4"/>
  <c r="J2542" i="4"/>
  <c r="U2541" i="4"/>
  <c r="T2541" i="4"/>
  <c r="W2541" i="4" s="1"/>
  <c r="H2541" i="4" s="1"/>
  <c r="S2541" i="4"/>
  <c r="J2541" i="4"/>
  <c r="U2540" i="4"/>
  <c r="T2540" i="4"/>
  <c r="S2540" i="4"/>
  <c r="J2540" i="4"/>
  <c r="U2539" i="4"/>
  <c r="T2539" i="4"/>
  <c r="W2539" i="4" s="1"/>
  <c r="H2539" i="4" s="1"/>
  <c r="S2539" i="4"/>
  <c r="J2539" i="4"/>
  <c r="U2538" i="4"/>
  <c r="T2538" i="4"/>
  <c r="W2538" i="4" s="1"/>
  <c r="H2538" i="4" s="1"/>
  <c r="K2538" i="4" s="1"/>
  <c r="S2538" i="4"/>
  <c r="J2538" i="4"/>
  <c r="U2537" i="4"/>
  <c r="T2537" i="4"/>
  <c r="W2537" i="4" s="1"/>
  <c r="H2537" i="4" s="1"/>
  <c r="S2537" i="4"/>
  <c r="J2537" i="4"/>
  <c r="U2536" i="4"/>
  <c r="T2536" i="4"/>
  <c r="S2536" i="4"/>
  <c r="J2536" i="4"/>
  <c r="U2535" i="4"/>
  <c r="T2535" i="4"/>
  <c r="W2535" i="4" s="1"/>
  <c r="H2535" i="4" s="1"/>
  <c r="S2535" i="4"/>
  <c r="J2535" i="4"/>
  <c r="U2534" i="4"/>
  <c r="T2534" i="4"/>
  <c r="W2534" i="4" s="1"/>
  <c r="H2534" i="4" s="1"/>
  <c r="K2534" i="4" s="1"/>
  <c r="S2534" i="4"/>
  <c r="J2534" i="4"/>
  <c r="U2533" i="4"/>
  <c r="T2533" i="4"/>
  <c r="W2533" i="4" s="1"/>
  <c r="H2533" i="4" s="1"/>
  <c r="S2533" i="4"/>
  <c r="J2533" i="4"/>
  <c r="U2532" i="4"/>
  <c r="T2532" i="4"/>
  <c r="S2532" i="4"/>
  <c r="J2532" i="4"/>
  <c r="U2531" i="4"/>
  <c r="T2531" i="4"/>
  <c r="W2531" i="4" s="1"/>
  <c r="H2531" i="4" s="1"/>
  <c r="S2531" i="4"/>
  <c r="J2531" i="4"/>
  <c r="U2530" i="4"/>
  <c r="T2530" i="4"/>
  <c r="W2530" i="4" s="1"/>
  <c r="H2530" i="4" s="1"/>
  <c r="K2530" i="4" s="1"/>
  <c r="S2530" i="4"/>
  <c r="J2530" i="4"/>
  <c r="U2529" i="4"/>
  <c r="T2529" i="4"/>
  <c r="W2529" i="4" s="1"/>
  <c r="H2529" i="4" s="1"/>
  <c r="S2529" i="4"/>
  <c r="J2529" i="4"/>
  <c r="U2528" i="4"/>
  <c r="T2528" i="4"/>
  <c r="S2528" i="4"/>
  <c r="J2528" i="4"/>
  <c r="U2527" i="4"/>
  <c r="T2527" i="4"/>
  <c r="W2527" i="4" s="1"/>
  <c r="H2527" i="4" s="1"/>
  <c r="S2527" i="4"/>
  <c r="J2527" i="4"/>
  <c r="U2526" i="4"/>
  <c r="T2526" i="4"/>
  <c r="W2526" i="4" s="1"/>
  <c r="H2526" i="4" s="1"/>
  <c r="K2526" i="4" s="1"/>
  <c r="S2526" i="4"/>
  <c r="J2526" i="4"/>
  <c r="U2525" i="4"/>
  <c r="T2525" i="4"/>
  <c r="W2525" i="4" s="1"/>
  <c r="H2525" i="4" s="1"/>
  <c r="S2525" i="4"/>
  <c r="J2525" i="4"/>
  <c r="U2524" i="4"/>
  <c r="T2524" i="4"/>
  <c r="S2524" i="4"/>
  <c r="J2524" i="4"/>
  <c r="U2523" i="4"/>
  <c r="T2523" i="4"/>
  <c r="W2523" i="4" s="1"/>
  <c r="H2523" i="4" s="1"/>
  <c r="S2523" i="4"/>
  <c r="J2523" i="4"/>
  <c r="U2522" i="4"/>
  <c r="T2522" i="4"/>
  <c r="W2522" i="4" s="1"/>
  <c r="H2522" i="4" s="1"/>
  <c r="K2522" i="4" s="1"/>
  <c r="S2522" i="4"/>
  <c r="J2522" i="4"/>
  <c r="U2521" i="4"/>
  <c r="T2521" i="4"/>
  <c r="W2521" i="4" s="1"/>
  <c r="H2521" i="4" s="1"/>
  <c r="S2521" i="4"/>
  <c r="J2521" i="4"/>
  <c r="U2520" i="4"/>
  <c r="T2520" i="4"/>
  <c r="S2520" i="4"/>
  <c r="J2520" i="4"/>
  <c r="U2519" i="4"/>
  <c r="T2519" i="4"/>
  <c r="W2519" i="4" s="1"/>
  <c r="H2519" i="4" s="1"/>
  <c r="S2519" i="4"/>
  <c r="J2519" i="4"/>
  <c r="U2518" i="4"/>
  <c r="T2518" i="4"/>
  <c r="W2518" i="4" s="1"/>
  <c r="H2518" i="4" s="1"/>
  <c r="K2518" i="4" s="1"/>
  <c r="S2518" i="4"/>
  <c r="J2518" i="4"/>
  <c r="U2517" i="4"/>
  <c r="T2517" i="4"/>
  <c r="W2517" i="4" s="1"/>
  <c r="H2517" i="4" s="1"/>
  <c r="S2517" i="4"/>
  <c r="J2517" i="4"/>
  <c r="U2516" i="4"/>
  <c r="T2516" i="4"/>
  <c r="S2516" i="4"/>
  <c r="J2516" i="4"/>
  <c r="U2515" i="4"/>
  <c r="T2515" i="4"/>
  <c r="W2515" i="4" s="1"/>
  <c r="H2515" i="4" s="1"/>
  <c r="S2515" i="4"/>
  <c r="J2515" i="4"/>
  <c r="U2514" i="4"/>
  <c r="T2514" i="4"/>
  <c r="W2514" i="4" s="1"/>
  <c r="H2514" i="4" s="1"/>
  <c r="K2514" i="4" s="1"/>
  <c r="S2514" i="4"/>
  <c r="J2514" i="4"/>
  <c r="U2513" i="4"/>
  <c r="T2513" i="4"/>
  <c r="W2513" i="4" s="1"/>
  <c r="H2513" i="4" s="1"/>
  <c r="S2513" i="4"/>
  <c r="J2513" i="4"/>
  <c r="U2512" i="4"/>
  <c r="T2512" i="4"/>
  <c r="S2512" i="4"/>
  <c r="J2512" i="4"/>
  <c r="U2511" i="4"/>
  <c r="T2511" i="4"/>
  <c r="W2511" i="4" s="1"/>
  <c r="H2511" i="4" s="1"/>
  <c r="S2511" i="4"/>
  <c r="J2511" i="4"/>
  <c r="U2510" i="4"/>
  <c r="T2510" i="4"/>
  <c r="W2510" i="4" s="1"/>
  <c r="H2510" i="4" s="1"/>
  <c r="K2510" i="4" s="1"/>
  <c r="S2510" i="4"/>
  <c r="J2510" i="4"/>
  <c r="U2509" i="4"/>
  <c r="T2509" i="4"/>
  <c r="W2509" i="4" s="1"/>
  <c r="H2509" i="4" s="1"/>
  <c r="S2509" i="4"/>
  <c r="J2509" i="4"/>
  <c r="U2508" i="4"/>
  <c r="T2508" i="4"/>
  <c r="S2508" i="4"/>
  <c r="J2508" i="4"/>
  <c r="U2507" i="4"/>
  <c r="T2507" i="4"/>
  <c r="W2507" i="4" s="1"/>
  <c r="H2507" i="4" s="1"/>
  <c r="S2507" i="4"/>
  <c r="J2507" i="4"/>
  <c r="U2506" i="4"/>
  <c r="T2506" i="4"/>
  <c r="W2506" i="4" s="1"/>
  <c r="H2506" i="4" s="1"/>
  <c r="K2506" i="4" s="1"/>
  <c r="S2506" i="4"/>
  <c r="J2506" i="4"/>
  <c r="I2506" i="4"/>
  <c r="U2505" i="4"/>
  <c r="T2505" i="4"/>
  <c r="S2505" i="4"/>
  <c r="J2505" i="4"/>
  <c r="I2505" i="4"/>
  <c r="U2504" i="4"/>
  <c r="T2504" i="4"/>
  <c r="W2504" i="4" s="1"/>
  <c r="H2504" i="4" s="1"/>
  <c r="K2504" i="4" s="1"/>
  <c r="S2504" i="4"/>
  <c r="J2504" i="4"/>
  <c r="I2504" i="4"/>
  <c r="U2503" i="4"/>
  <c r="T2503" i="4"/>
  <c r="S2503" i="4"/>
  <c r="J2503" i="4"/>
  <c r="I2503" i="4"/>
  <c r="U2502" i="4"/>
  <c r="T2502" i="4"/>
  <c r="W2502" i="4" s="1"/>
  <c r="H2502" i="4" s="1"/>
  <c r="K2502" i="4" s="1"/>
  <c r="S2502" i="4"/>
  <c r="J2502" i="4"/>
  <c r="I2502" i="4"/>
  <c r="U2501" i="4"/>
  <c r="T2501" i="4"/>
  <c r="S2501" i="4"/>
  <c r="J2501" i="4"/>
  <c r="I2501" i="4"/>
  <c r="U2500" i="4"/>
  <c r="T2500" i="4"/>
  <c r="W2500" i="4" s="1"/>
  <c r="S2500" i="4"/>
  <c r="J2500" i="4"/>
  <c r="I2500" i="4"/>
  <c r="H2500" i="4"/>
  <c r="K2500" i="4" s="1"/>
  <c r="U2499" i="4"/>
  <c r="T2499" i="4"/>
  <c r="S2499" i="4"/>
  <c r="J2499" i="4"/>
  <c r="I2499" i="4"/>
  <c r="U2498" i="4"/>
  <c r="T2498" i="4"/>
  <c r="S2498" i="4"/>
  <c r="J2498" i="4"/>
  <c r="I2498" i="4"/>
  <c r="U2497" i="4"/>
  <c r="T2497" i="4"/>
  <c r="S2497" i="4"/>
  <c r="J2497" i="4"/>
  <c r="I2497" i="4"/>
  <c r="U2496" i="4"/>
  <c r="T2496" i="4"/>
  <c r="W2496" i="4" s="1"/>
  <c r="S2496" i="4"/>
  <c r="J2496" i="4"/>
  <c r="I2496" i="4"/>
  <c r="H2496" i="4"/>
  <c r="K2496" i="4" s="1"/>
  <c r="U2495" i="4"/>
  <c r="T2495" i="4"/>
  <c r="S2495" i="4"/>
  <c r="J2495" i="4"/>
  <c r="I2495" i="4"/>
  <c r="U2494" i="4"/>
  <c r="T2494" i="4"/>
  <c r="S2494" i="4"/>
  <c r="J2494" i="4"/>
  <c r="I2494" i="4"/>
  <c r="U2493" i="4"/>
  <c r="T2493" i="4"/>
  <c r="S2493" i="4"/>
  <c r="J2493" i="4"/>
  <c r="I2493" i="4"/>
  <c r="U2492" i="4"/>
  <c r="T2492" i="4"/>
  <c r="W2492" i="4" s="1"/>
  <c r="S2492" i="4"/>
  <c r="J2492" i="4"/>
  <c r="I2492" i="4"/>
  <c r="H2492" i="4"/>
  <c r="K2492" i="4" s="1"/>
  <c r="U2491" i="4"/>
  <c r="T2491" i="4"/>
  <c r="S2491" i="4"/>
  <c r="J2491" i="4"/>
  <c r="I2491" i="4"/>
  <c r="U2490" i="4"/>
  <c r="T2490" i="4"/>
  <c r="S2490" i="4"/>
  <c r="J2490" i="4"/>
  <c r="I2490" i="4"/>
  <c r="U2489" i="4"/>
  <c r="T2489" i="4"/>
  <c r="S2489" i="4"/>
  <c r="J2489" i="4"/>
  <c r="I2489" i="4"/>
  <c r="U2488" i="4"/>
  <c r="T2488" i="4"/>
  <c r="W2488" i="4" s="1"/>
  <c r="S2488" i="4"/>
  <c r="J2488" i="4"/>
  <c r="I2488" i="4"/>
  <c r="H2488" i="4"/>
  <c r="K2488" i="4" s="1"/>
  <c r="U2487" i="4"/>
  <c r="T2487" i="4"/>
  <c r="S2487" i="4"/>
  <c r="J2487" i="4"/>
  <c r="I2487" i="4"/>
  <c r="U2486" i="4"/>
  <c r="T2486" i="4"/>
  <c r="S2486" i="4"/>
  <c r="J2486" i="4"/>
  <c r="I2486" i="4"/>
  <c r="U2485" i="4"/>
  <c r="T2485" i="4"/>
  <c r="S2485" i="4"/>
  <c r="J2485" i="4"/>
  <c r="U2484" i="4"/>
  <c r="T2484" i="4"/>
  <c r="S2484" i="4"/>
  <c r="J2484" i="4"/>
  <c r="U2483" i="4"/>
  <c r="T2483" i="4"/>
  <c r="S2483" i="4"/>
  <c r="J2483" i="4"/>
  <c r="U2482" i="4"/>
  <c r="T2482" i="4"/>
  <c r="S2482" i="4"/>
  <c r="J2482" i="4"/>
  <c r="U2481" i="4"/>
  <c r="T2481" i="4"/>
  <c r="S2481" i="4"/>
  <c r="J2481" i="4"/>
  <c r="U2480" i="4"/>
  <c r="T2480" i="4"/>
  <c r="S2480" i="4"/>
  <c r="J2480" i="4"/>
  <c r="U2479" i="4"/>
  <c r="T2479" i="4"/>
  <c r="S2479" i="4"/>
  <c r="J2479" i="4"/>
  <c r="U2478" i="4"/>
  <c r="T2478" i="4"/>
  <c r="S2478" i="4"/>
  <c r="J2478" i="4"/>
  <c r="U2477" i="4"/>
  <c r="T2477" i="4"/>
  <c r="S2477" i="4"/>
  <c r="J2477" i="4"/>
  <c r="U2476" i="4"/>
  <c r="T2476" i="4"/>
  <c r="S2476" i="4"/>
  <c r="J2476" i="4"/>
  <c r="U2475" i="4"/>
  <c r="T2475" i="4"/>
  <c r="S2475" i="4"/>
  <c r="J2475" i="4"/>
  <c r="U2474" i="4"/>
  <c r="T2474" i="4"/>
  <c r="S2474" i="4"/>
  <c r="J2474" i="4"/>
  <c r="U2473" i="4"/>
  <c r="T2473" i="4"/>
  <c r="S2473" i="4"/>
  <c r="J2473" i="4"/>
  <c r="U2472" i="4"/>
  <c r="T2472" i="4"/>
  <c r="S2472" i="4"/>
  <c r="J2472" i="4"/>
  <c r="X2471" i="4"/>
  <c r="U2471" i="4"/>
  <c r="T2471" i="4"/>
  <c r="W2471" i="4" s="1"/>
  <c r="S2471" i="4"/>
  <c r="K2471" i="4"/>
  <c r="J2471" i="4"/>
  <c r="X2470" i="4"/>
  <c r="U2470" i="4"/>
  <c r="T2470" i="4"/>
  <c r="W2470" i="4" s="1"/>
  <c r="S2470" i="4"/>
  <c r="K2470" i="4"/>
  <c r="J2470" i="4"/>
  <c r="X2469" i="4"/>
  <c r="U2469" i="4"/>
  <c r="T2469" i="4"/>
  <c r="W2469" i="4" s="1"/>
  <c r="S2469" i="4"/>
  <c r="K2469" i="4"/>
  <c r="J2469" i="4"/>
  <c r="X2468" i="4"/>
  <c r="U2468" i="4"/>
  <c r="T2468" i="4"/>
  <c r="W2468" i="4" s="1"/>
  <c r="S2468" i="4"/>
  <c r="K2468" i="4"/>
  <c r="J2468" i="4"/>
  <c r="X2467" i="4"/>
  <c r="U2467" i="4"/>
  <c r="T2467" i="4"/>
  <c r="W2467" i="4" s="1"/>
  <c r="S2467" i="4"/>
  <c r="K2467" i="4"/>
  <c r="J2467" i="4"/>
  <c r="X2466" i="4"/>
  <c r="U2466" i="4"/>
  <c r="T2466" i="4"/>
  <c r="W2466" i="4" s="1"/>
  <c r="S2466" i="4"/>
  <c r="K2466" i="4"/>
  <c r="J2466" i="4"/>
  <c r="X2465" i="4"/>
  <c r="U2465" i="4"/>
  <c r="T2465" i="4"/>
  <c r="W2465" i="4" s="1"/>
  <c r="S2465" i="4"/>
  <c r="K2465" i="4"/>
  <c r="J2465" i="4"/>
  <c r="X2464" i="4"/>
  <c r="U2464" i="4"/>
  <c r="T2464" i="4"/>
  <c r="W2464" i="4" s="1"/>
  <c r="S2464" i="4"/>
  <c r="K2464" i="4"/>
  <c r="J2464" i="4"/>
  <c r="X2463" i="4"/>
  <c r="U2463" i="4"/>
  <c r="T2463" i="4"/>
  <c r="W2463" i="4" s="1"/>
  <c r="S2463" i="4"/>
  <c r="K2463" i="4"/>
  <c r="J2463" i="4"/>
  <c r="U2462" i="4"/>
  <c r="T2462" i="4"/>
  <c r="S2462" i="4"/>
  <c r="J2462" i="4"/>
  <c r="U2461" i="4"/>
  <c r="T2461" i="4"/>
  <c r="S2461" i="4"/>
  <c r="J2461" i="4"/>
  <c r="X2460" i="4"/>
  <c r="U2460" i="4"/>
  <c r="T2460" i="4"/>
  <c r="W2460" i="4" s="1"/>
  <c r="S2460" i="4"/>
  <c r="K2460" i="4"/>
  <c r="J2460" i="4"/>
  <c r="X2459" i="4"/>
  <c r="U2459" i="4"/>
  <c r="T2459" i="4"/>
  <c r="W2459" i="4" s="1"/>
  <c r="S2459" i="4"/>
  <c r="K2459" i="4"/>
  <c r="J2459" i="4"/>
  <c r="X2458" i="4"/>
  <c r="U2458" i="4"/>
  <c r="T2458" i="4"/>
  <c r="W2458" i="4" s="1"/>
  <c r="S2458" i="4"/>
  <c r="K2458" i="4"/>
  <c r="J2458" i="4"/>
  <c r="X2457" i="4"/>
  <c r="U2457" i="4"/>
  <c r="T2457" i="4"/>
  <c r="W2457" i="4" s="1"/>
  <c r="S2457" i="4"/>
  <c r="K2457" i="4"/>
  <c r="J2457" i="4"/>
  <c r="X2456" i="4"/>
  <c r="U2456" i="4"/>
  <c r="T2456" i="4"/>
  <c r="W2456" i="4" s="1"/>
  <c r="S2456" i="4"/>
  <c r="K2456" i="4"/>
  <c r="J2456" i="4"/>
  <c r="X2455" i="4"/>
  <c r="U2455" i="4"/>
  <c r="T2455" i="4"/>
  <c r="W2455" i="4" s="1"/>
  <c r="S2455" i="4"/>
  <c r="K2455" i="4"/>
  <c r="J2455" i="4"/>
  <c r="X2454" i="4"/>
  <c r="U2454" i="4"/>
  <c r="T2454" i="4"/>
  <c r="W2454" i="4" s="1"/>
  <c r="S2454" i="4"/>
  <c r="K2454" i="4"/>
  <c r="J2454" i="4"/>
  <c r="X2453" i="4"/>
  <c r="U2453" i="4"/>
  <c r="T2453" i="4"/>
  <c r="W2453" i="4" s="1"/>
  <c r="S2453" i="4"/>
  <c r="K2453" i="4"/>
  <c r="J2453" i="4"/>
  <c r="X2452" i="4"/>
  <c r="U2452" i="4"/>
  <c r="T2452" i="4"/>
  <c r="W2452" i="4" s="1"/>
  <c r="S2452" i="4"/>
  <c r="K2452" i="4"/>
  <c r="J2452" i="4"/>
  <c r="X2451" i="4"/>
  <c r="U2451" i="4"/>
  <c r="T2451" i="4"/>
  <c r="W2451" i="4" s="1"/>
  <c r="S2451" i="4"/>
  <c r="K2451" i="4"/>
  <c r="J2451" i="4"/>
  <c r="X2450" i="4"/>
  <c r="U2450" i="4"/>
  <c r="T2450" i="4"/>
  <c r="W2450" i="4" s="1"/>
  <c r="S2450" i="4"/>
  <c r="K2450" i="4"/>
  <c r="J2450" i="4"/>
  <c r="X2449" i="4"/>
  <c r="U2449" i="4"/>
  <c r="T2449" i="4"/>
  <c r="W2449" i="4" s="1"/>
  <c r="S2449" i="4"/>
  <c r="K2449" i="4"/>
  <c r="J2449" i="4"/>
  <c r="X2448" i="4"/>
  <c r="U2448" i="4"/>
  <c r="T2448" i="4"/>
  <c r="W2448" i="4" s="1"/>
  <c r="S2448" i="4"/>
  <c r="K2448" i="4"/>
  <c r="J2448" i="4"/>
  <c r="X2447" i="4"/>
  <c r="U2447" i="4"/>
  <c r="T2447" i="4"/>
  <c r="W2447" i="4" s="1"/>
  <c r="S2447" i="4"/>
  <c r="K2447" i="4"/>
  <c r="J2447" i="4"/>
  <c r="X2446" i="4"/>
  <c r="U2446" i="4"/>
  <c r="T2446" i="4"/>
  <c r="W2446" i="4" s="1"/>
  <c r="S2446" i="4"/>
  <c r="K2446" i="4"/>
  <c r="J2446" i="4"/>
  <c r="X2445" i="4"/>
  <c r="U2445" i="4"/>
  <c r="T2445" i="4"/>
  <c r="W2445" i="4" s="1"/>
  <c r="S2445" i="4"/>
  <c r="K2445" i="4"/>
  <c r="J2445" i="4"/>
  <c r="X2444" i="4"/>
  <c r="U2444" i="4"/>
  <c r="T2444" i="4"/>
  <c r="W2444" i="4" s="1"/>
  <c r="S2444" i="4"/>
  <c r="K2444" i="4"/>
  <c r="J2444" i="4"/>
  <c r="X2443" i="4"/>
  <c r="U2443" i="4"/>
  <c r="T2443" i="4"/>
  <c r="W2443" i="4" s="1"/>
  <c r="S2443" i="4"/>
  <c r="K2443" i="4"/>
  <c r="J2443" i="4"/>
  <c r="X2442" i="4"/>
  <c r="U2442" i="4"/>
  <c r="T2442" i="4"/>
  <c r="W2442" i="4" s="1"/>
  <c r="S2442" i="4"/>
  <c r="K2442" i="4"/>
  <c r="J2442" i="4"/>
  <c r="X2441" i="4"/>
  <c r="U2441" i="4"/>
  <c r="T2441" i="4"/>
  <c r="W2441" i="4" s="1"/>
  <c r="S2441" i="4"/>
  <c r="K2441" i="4"/>
  <c r="J2441" i="4"/>
  <c r="X2440" i="4"/>
  <c r="U2440" i="4"/>
  <c r="T2440" i="4"/>
  <c r="W2440" i="4" s="1"/>
  <c r="S2440" i="4"/>
  <c r="K2440" i="4"/>
  <c r="J2440" i="4"/>
  <c r="X2439" i="4"/>
  <c r="U2439" i="4"/>
  <c r="T2439" i="4"/>
  <c r="W2439" i="4" s="1"/>
  <c r="S2439" i="4"/>
  <c r="K2439" i="4"/>
  <c r="J2439" i="4"/>
  <c r="X2438" i="4"/>
  <c r="U2438" i="4"/>
  <c r="T2438" i="4"/>
  <c r="W2438" i="4" s="1"/>
  <c r="S2438" i="4"/>
  <c r="K2438" i="4"/>
  <c r="J2438" i="4"/>
  <c r="X2437" i="4"/>
  <c r="U2437" i="4"/>
  <c r="T2437" i="4"/>
  <c r="W2437" i="4" s="1"/>
  <c r="S2437" i="4"/>
  <c r="K2437" i="4"/>
  <c r="J2437" i="4"/>
  <c r="X2436" i="4"/>
  <c r="U2436" i="4"/>
  <c r="T2436" i="4"/>
  <c r="W2436" i="4" s="1"/>
  <c r="S2436" i="4"/>
  <c r="K2436" i="4"/>
  <c r="J2436" i="4"/>
  <c r="X2435" i="4"/>
  <c r="U2435" i="4"/>
  <c r="T2435" i="4"/>
  <c r="W2435" i="4" s="1"/>
  <c r="S2435" i="4"/>
  <c r="K2435" i="4"/>
  <c r="J2435" i="4"/>
  <c r="X2434" i="4"/>
  <c r="U2434" i="4"/>
  <c r="T2434" i="4"/>
  <c r="W2434" i="4" s="1"/>
  <c r="S2434" i="4"/>
  <c r="K2434" i="4"/>
  <c r="J2434" i="4"/>
  <c r="X2433" i="4"/>
  <c r="U2433" i="4"/>
  <c r="T2433" i="4"/>
  <c r="W2433" i="4" s="1"/>
  <c r="S2433" i="4"/>
  <c r="K2433" i="4"/>
  <c r="J2433" i="4"/>
  <c r="X2432" i="4"/>
  <c r="U2432" i="4"/>
  <c r="T2432" i="4"/>
  <c r="W2432" i="4" s="1"/>
  <c r="S2432" i="4"/>
  <c r="K2432" i="4"/>
  <c r="J2432" i="4"/>
  <c r="X2431" i="4"/>
  <c r="U2431" i="4"/>
  <c r="T2431" i="4"/>
  <c r="W2431" i="4" s="1"/>
  <c r="S2431" i="4"/>
  <c r="K2431" i="4"/>
  <c r="J2431" i="4"/>
  <c r="X2430" i="4"/>
  <c r="U2430" i="4"/>
  <c r="T2430" i="4"/>
  <c r="W2430" i="4" s="1"/>
  <c r="S2430" i="4"/>
  <c r="K2430" i="4"/>
  <c r="J2430" i="4"/>
  <c r="X2429" i="4"/>
  <c r="U2429" i="4"/>
  <c r="T2429" i="4"/>
  <c r="W2429" i="4" s="1"/>
  <c r="S2429" i="4"/>
  <c r="K2429" i="4"/>
  <c r="J2429" i="4"/>
  <c r="U2428" i="4"/>
  <c r="T2428" i="4"/>
  <c r="S2428" i="4"/>
  <c r="J2428" i="4"/>
  <c r="U2427" i="4"/>
  <c r="T2427" i="4"/>
  <c r="S2427" i="4"/>
  <c r="J2427" i="4"/>
  <c r="U2426" i="4"/>
  <c r="T2426" i="4"/>
  <c r="S2426" i="4"/>
  <c r="J2426" i="4"/>
  <c r="U2425" i="4"/>
  <c r="T2425" i="4"/>
  <c r="S2425" i="4"/>
  <c r="J2425" i="4"/>
  <c r="U2424" i="4"/>
  <c r="T2424" i="4"/>
  <c r="S2424" i="4"/>
  <c r="J2424" i="4"/>
  <c r="U2423" i="4"/>
  <c r="T2423" i="4"/>
  <c r="S2423" i="4"/>
  <c r="J2423" i="4"/>
  <c r="U2422" i="4"/>
  <c r="T2422" i="4"/>
  <c r="S2422" i="4"/>
  <c r="J2422" i="4"/>
  <c r="X2421" i="4"/>
  <c r="U2421" i="4"/>
  <c r="T2421" i="4"/>
  <c r="S2421" i="4"/>
  <c r="K2421" i="4"/>
  <c r="J2421" i="4"/>
  <c r="X2420" i="4"/>
  <c r="U2420" i="4"/>
  <c r="T2420" i="4"/>
  <c r="S2420" i="4"/>
  <c r="K2420" i="4"/>
  <c r="J2420" i="4"/>
  <c r="X2419" i="4"/>
  <c r="U2419" i="4"/>
  <c r="T2419" i="4"/>
  <c r="S2419" i="4"/>
  <c r="K2419" i="4"/>
  <c r="J2419" i="4"/>
  <c r="X2418" i="4"/>
  <c r="U2418" i="4"/>
  <c r="T2418" i="4"/>
  <c r="S2418" i="4"/>
  <c r="K2418" i="4"/>
  <c r="J2418" i="4"/>
  <c r="X2417" i="4"/>
  <c r="U2417" i="4"/>
  <c r="T2417" i="4"/>
  <c r="S2417" i="4"/>
  <c r="K2417" i="4"/>
  <c r="J2417" i="4"/>
  <c r="X2416" i="4"/>
  <c r="U2416" i="4"/>
  <c r="T2416" i="4"/>
  <c r="S2416" i="4"/>
  <c r="K2416" i="4"/>
  <c r="J2416" i="4"/>
  <c r="X2415" i="4"/>
  <c r="U2415" i="4"/>
  <c r="T2415" i="4"/>
  <c r="S2415" i="4"/>
  <c r="K2415" i="4"/>
  <c r="J2415" i="4"/>
  <c r="X2414" i="4"/>
  <c r="U2414" i="4"/>
  <c r="T2414" i="4"/>
  <c r="S2414" i="4"/>
  <c r="K2414" i="4"/>
  <c r="J2414" i="4"/>
  <c r="X2413" i="4"/>
  <c r="U2413" i="4"/>
  <c r="T2413" i="4"/>
  <c r="S2413" i="4"/>
  <c r="K2413" i="4"/>
  <c r="J2413" i="4"/>
  <c r="X2412" i="4"/>
  <c r="U2412" i="4"/>
  <c r="T2412" i="4"/>
  <c r="S2412" i="4"/>
  <c r="K2412" i="4"/>
  <c r="J2412" i="4"/>
  <c r="X2411" i="4"/>
  <c r="U2411" i="4"/>
  <c r="T2411" i="4"/>
  <c r="W2411" i="4" s="1"/>
  <c r="S2411" i="4"/>
  <c r="K2411" i="4"/>
  <c r="J2411" i="4"/>
  <c r="X2410" i="4"/>
  <c r="U2410" i="4"/>
  <c r="T2410" i="4"/>
  <c r="W2410" i="4" s="1"/>
  <c r="S2410" i="4"/>
  <c r="K2410" i="4"/>
  <c r="J2410" i="4"/>
  <c r="X2409" i="4"/>
  <c r="U2409" i="4"/>
  <c r="T2409" i="4"/>
  <c r="W2409" i="4" s="1"/>
  <c r="S2409" i="4"/>
  <c r="K2409" i="4"/>
  <c r="J2409" i="4"/>
  <c r="X2408" i="4"/>
  <c r="U2408" i="4"/>
  <c r="T2408" i="4"/>
  <c r="W2408" i="4" s="1"/>
  <c r="S2408" i="4"/>
  <c r="K2408" i="4"/>
  <c r="J2408" i="4"/>
  <c r="X2407" i="4"/>
  <c r="U2407" i="4"/>
  <c r="T2407" i="4"/>
  <c r="W2407" i="4" s="1"/>
  <c r="S2407" i="4"/>
  <c r="K2407" i="4"/>
  <c r="J2407" i="4"/>
  <c r="X2406" i="4"/>
  <c r="U2406" i="4"/>
  <c r="T2406" i="4"/>
  <c r="W2406" i="4" s="1"/>
  <c r="S2406" i="4"/>
  <c r="K2406" i="4"/>
  <c r="J2406" i="4"/>
  <c r="X2405" i="4"/>
  <c r="U2405" i="4"/>
  <c r="T2405" i="4"/>
  <c r="W2405" i="4" s="1"/>
  <c r="S2405" i="4"/>
  <c r="K2405" i="4"/>
  <c r="J2405" i="4"/>
  <c r="X2404" i="4"/>
  <c r="U2404" i="4"/>
  <c r="T2404" i="4"/>
  <c r="W2404" i="4" s="1"/>
  <c r="S2404" i="4"/>
  <c r="K2404" i="4"/>
  <c r="J2404" i="4"/>
  <c r="X2403" i="4"/>
  <c r="U2403" i="4"/>
  <c r="T2403" i="4"/>
  <c r="W2403" i="4" s="1"/>
  <c r="S2403" i="4"/>
  <c r="K2403" i="4"/>
  <c r="J2403" i="4"/>
  <c r="X2402" i="4"/>
  <c r="U2402" i="4"/>
  <c r="T2402" i="4"/>
  <c r="W2402" i="4" s="1"/>
  <c r="S2402" i="4"/>
  <c r="K2402" i="4"/>
  <c r="J2402" i="4"/>
  <c r="X2401" i="4"/>
  <c r="U2401" i="4"/>
  <c r="T2401" i="4"/>
  <c r="W2401" i="4" s="1"/>
  <c r="S2401" i="4"/>
  <c r="K2401" i="4"/>
  <c r="J2401" i="4"/>
  <c r="X2400" i="4"/>
  <c r="U2400" i="4"/>
  <c r="T2400" i="4"/>
  <c r="W2400" i="4" s="1"/>
  <c r="S2400" i="4"/>
  <c r="K2400" i="4"/>
  <c r="J2400" i="4"/>
  <c r="U2399" i="4"/>
  <c r="T2399" i="4"/>
  <c r="S2399" i="4"/>
  <c r="J2399" i="4"/>
  <c r="U2398" i="4"/>
  <c r="T2398" i="4"/>
  <c r="S2398" i="4"/>
  <c r="J2398" i="4"/>
  <c r="U2397" i="4"/>
  <c r="T2397" i="4"/>
  <c r="S2397" i="4"/>
  <c r="J2397" i="4"/>
  <c r="U2396" i="4"/>
  <c r="T2396" i="4"/>
  <c r="S2396" i="4"/>
  <c r="J2396" i="4"/>
  <c r="U2395" i="4"/>
  <c r="T2395" i="4"/>
  <c r="S2395" i="4"/>
  <c r="J2395" i="4"/>
  <c r="U2394" i="4"/>
  <c r="T2394" i="4"/>
  <c r="S2394" i="4"/>
  <c r="J2394" i="4"/>
  <c r="U2393" i="4"/>
  <c r="T2393" i="4"/>
  <c r="S2393" i="4"/>
  <c r="J2393" i="4"/>
  <c r="U2392" i="4"/>
  <c r="T2392" i="4"/>
  <c r="S2392" i="4"/>
  <c r="J2392" i="4"/>
  <c r="X2391" i="4"/>
  <c r="U2391" i="4"/>
  <c r="T2391" i="4"/>
  <c r="W2391" i="4" s="1"/>
  <c r="S2391" i="4"/>
  <c r="K2391" i="4"/>
  <c r="J2391" i="4"/>
  <c r="X2390" i="4"/>
  <c r="U2390" i="4"/>
  <c r="T2390" i="4"/>
  <c r="W2390" i="4" s="1"/>
  <c r="S2390" i="4"/>
  <c r="K2390" i="4"/>
  <c r="J2390" i="4"/>
  <c r="X2389" i="4"/>
  <c r="U2389" i="4"/>
  <c r="T2389" i="4"/>
  <c r="W2389" i="4" s="1"/>
  <c r="S2389" i="4"/>
  <c r="K2389" i="4"/>
  <c r="J2389" i="4"/>
  <c r="X2388" i="4"/>
  <c r="U2388" i="4"/>
  <c r="T2388" i="4"/>
  <c r="W2388" i="4" s="1"/>
  <c r="S2388" i="4"/>
  <c r="K2388" i="4"/>
  <c r="J2388" i="4"/>
  <c r="X2387" i="4"/>
  <c r="U2387" i="4"/>
  <c r="T2387" i="4"/>
  <c r="W2387" i="4" s="1"/>
  <c r="S2387" i="4"/>
  <c r="K2387" i="4"/>
  <c r="J2387" i="4"/>
  <c r="U2386" i="4"/>
  <c r="T2386" i="4"/>
  <c r="S2386" i="4"/>
  <c r="J2386" i="4"/>
  <c r="X2385" i="4"/>
  <c r="U2385" i="4"/>
  <c r="T2385" i="4"/>
  <c r="S2385" i="4"/>
  <c r="K2385" i="4"/>
  <c r="J2385" i="4"/>
  <c r="X2384" i="4"/>
  <c r="U2384" i="4"/>
  <c r="T2384" i="4"/>
  <c r="S2384" i="4"/>
  <c r="K2384" i="4"/>
  <c r="J2384" i="4"/>
  <c r="X2383" i="4"/>
  <c r="U2383" i="4"/>
  <c r="T2383" i="4"/>
  <c r="S2383" i="4"/>
  <c r="K2383" i="4"/>
  <c r="J2383" i="4"/>
  <c r="X2382" i="4"/>
  <c r="U2382" i="4"/>
  <c r="T2382" i="4"/>
  <c r="S2382" i="4"/>
  <c r="K2382" i="4"/>
  <c r="J2382" i="4"/>
  <c r="X2381" i="4"/>
  <c r="U2381" i="4"/>
  <c r="T2381" i="4"/>
  <c r="S2381" i="4"/>
  <c r="K2381" i="4"/>
  <c r="J2381" i="4"/>
  <c r="X2380" i="4"/>
  <c r="U2380" i="4"/>
  <c r="T2380" i="4"/>
  <c r="S2380" i="4"/>
  <c r="K2380" i="4"/>
  <c r="J2380" i="4"/>
  <c r="U2379" i="4"/>
  <c r="T2379" i="4"/>
  <c r="S2379" i="4"/>
  <c r="J2379" i="4"/>
  <c r="U2378" i="4"/>
  <c r="T2378" i="4"/>
  <c r="S2378" i="4"/>
  <c r="J2378" i="4"/>
  <c r="U2377" i="4"/>
  <c r="T2377" i="4"/>
  <c r="S2377" i="4"/>
  <c r="J2377" i="4"/>
  <c r="U2376" i="4"/>
  <c r="T2376" i="4"/>
  <c r="S2376" i="4"/>
  <c r="J2376" i="4"/>
  <c r="U2375" i="4"/>
  <c r="T2375" i="4"/>
  <c r="S2375" i="4"/>
  <c r="J2375" i="4"/>
  <c r="X2374" i="4"/>
  <c r="U2374" i="4"/>
  <c r="T2374" i="4"/>
  <c r="W2374" i="4" s="1"/>
  <c r="S2374" i="4"/>
  <c r="K2374" i="4"/>
  <c r="J2374" i="4"/>
  <c r="X2373" i="4"/>
  <c r="U2373" i="4"/>
  <c r="T2373" i="4"/>
  <c r="W2373" i="4" s="1"/>
  <c r="S2373" i="4"/>
  <c r="K2373" i="4"/>
  <c r="J2373" i="4"/>
  <c r="U2372" i="4"/>
  <c r="T2372" i="4"/>
  <c r="S2372" i="4"/>
  <c r="J2372" i="4"/>
  <c r="U2371" i="4"/>
  <c r="T2371" i="4"/>
  <c r="S2371" i="4"/>
  <c r="J2371" i="4"/>
  <c r="U2370" i="4"/>
  <c r="T2370" i="4"/>
  <c r="S2370" i="4"/>
  <c r="J2370" i="4"/>
  <c r="U2369" i="4"/>
  <c r="T2369" i="4"/>
  <c r="S2369" i="4"/>
  <c r="J2369" i="4"/>
  <c r="U2368" i="4"/>
  <c r="T2368" i="4"/>
  <c r="S2368" i="4"/>
  <c r="J2368" i="4"/>
  <c r="U2367" i="4"/>
  <c r="T2367" i="4"/>
  <c r="S2367" i="4"/>
  <c r="J2367" i="4"/>
  <c r="U2366" i="4"/>
  <c r="T2366" i="4"/>
  <c r="S2366" i="4"/>
  <c r="J2366" i="4"/>
  <c r="U2365" i="4"/>
  <c r="T2365" i="4"/>
  <c r="S2365" i="4"/>
  <c r="J2365" i="4"/>
  <c r="U2364" i="4"/>
  <c r="T2364" i="4"/>
  <c r="S2364" i="4"/>
  <c r="J2364" i="4"/>
  <c r="U2363" i="4"/>
  <c r="T2363" i="4"/>
  <c r="S2363" i="4"/>
  <c r="J2363" i="4"/>
  <c r="U2362" i="4"/>
  <c r="T2362" i="4"/>
  <c r="S2362" i="4"/>
  <c r="J2362" i="4"/>
  <c r="U2361" i="4"/>
  <c r="T2361" i="4"/>
  <c r="S2361" i="4"/>
  <c r="J2361" i="4"/>
  <c r="U2360" i="4"/>
  <c r="T2360" i="4"/>
  <c r="S2360" i="4"/>
  <c r="J2360" i="4"/>
  <c r="U2359" i="4"/>
  <c r="T2359" i="4"/>
  <c r="S2359" i="4"/>
  <c r="J2359" i="4"/>
  <c r="X2358" i="4"/>
  <c r="U2358" i="4"/>
  <c r="T2358" i="4"/>
  <c r="S2358" i="4"/>
  <c r="K2358" i="4"/>
  <c r="J2358" i="4"/>
  <c r="X2357" i="4"/>
  <c r="U2357" i="4"/>
  <c r="T2357" i="4"/>
  <c r="S2357" i="4"/>
  <c r="K2357" i="4"/>
  <c r="J2357" i="4"/>
  <c r="X2356" i="4"/>
  <c r="U2356" i="4"/>
  <c r="T2356" i="4"/>
  <c r="S2356" i="4"/>
  <c r="K2356" i="4"/>
  <c r="J2356" i="4"/>
  <c r="U2355" i="4"/>
  <c r="T2355" i="4"/>
  <c r="S2355" i="4"/>
  <c r="J2355" i="4"/>
  <c r="U2354" i="4"/>
  <c r="T2354" i="4"/>
  <c r="S2354" i="4"/>
  <c r="J2354" i="4"/>
  <c r="U2353" i="4"/>
  <c r="T2353" i="4"/>
  <c r="S2353" i="4"/>
  <c r="J2353" i="4"/>
  <c r="U2352" i="4"/>
  <c r="T2352" i="4"/>
  <c r="S2352" i="4"/>
  <c r="J2352" i="4"/>
  <c r="U2351" i="4"/>
  <c r="T2351" i="4"/>
  <c r="S2351" i="4"/>
  <c r="J2351" i="4"/>
  <c r="U2350" i="4"/>
  <c r="T2350" i="4"/>
  <c r="S2350" i="4"/>
  <c r="J2350" i="4"/>
  <c r="U2349" i="4"/>
  <c r="T2349" i="4"/>
  <c r="S2349" i="4"/>
  <c r="J2349" i="4"/>
  <c r="U2348" i="4"/>
  <c r="T2348" i="4"/>
  <c r="S2348" i="4"/>
  <c r="J2348" i="4"/>
  <c r="U2347" i="4"/>
  <c r="T2347" i="4"/>
  <c r="S2347" i="4"/>
  <c r="J2347" i="4"/>
  <c r="U2346" i="4"/>
  <c r="T2346" i="4"/>
  <c r="S2346" i="4"/>
  <c r="J2346" i="4"/>
  <c r="U2345" i="4"/>
  <c r="T2345" i="4"/>
  <c r="S2345" i="4"/>
  <c r="J2345" i="4"/>
  <c r="U2344" i="4"/>
  <c r="T2344" i="4"/>
  <c r="S2344" i="4"/>
  <c r="J2344" i="4"/>
  <c r="U2343" i="4"/>
  <c r="T2343" i="4"/>
  <c r="S2343" i="4"/>
  <c r="J2343" i="4"/>
  <c r="U2342" i="4"/>
  <c r="T2342" i="4"/>
  <c r="S2342" i="4"/>
  <c r="J2342" i="4"/>
  <c r="U2341" i="4"/>
  <c r="T2341" i="4"/>
  <c r="S2341" i="4"/>
  <c r="J2341" i="4"/>
  <c r="U2340" i="4"/>
  <c r="T2340" i="4"/>
  <c r="S2340" i="4"/>
  <c r="J2340" i="4"/>
  <c r="X2339" i="4"/>
  <c r="U2339" i="4"/>
  <c r="T2339" i="4"/>
  <c r="S2339" i="4"/>
  <c r="K2339" i="4"/>
  <c r="J2339" i="4"/>
  <c r="X2338" i="4"/>
  <c r="U2338" i="4"/>
  <c r="T2338" i="4"/>
  <c r="S2338" i="4"/>
  <c r="K2338" i="4"/>
  <c r="J2338" i="4"/>
  <c r="X2337" i="4"/>
  <c r="U2337" i="4"/>
  <c r="T2337" i="4"/>
  <c r="S2337" i="4"/>
  <c r="K2337" i="4"/>
  <c r="J2337" i="4"/>
  <c r="U2336" i="4"/>
  <c r="T2336" i="4"/>
  <c r="S2336" i="4"/>
  <c r="J2336" i="4"/>
  <c r="U2335" i="4"/>
  <c r="T2335" i="4"/>
  <c r="S2335" i="4"/>
  <c r="J2335" i="4"/>
  <c r="U2334" i="4"/>
  <c r="T2334" i="4"/>
  <c r="S2334" i="4"/>
  <c r="J2334" i="4"/>
  <c r="U2333" i="4"/>
  <c r="T2333" i="4"/>
  <c r="S2333" i="4"/>
  <c r="J2333" i="4"/>
  <c r="U2332" i="4"/>
  <c r="T2332" i="4"/>
  <c r="S2332" i="4"/>
  <c r="J2332" i="4"/>
  <c r="U2331" i="4"/>
  <c r="T2331" i="4"/>
  <c r="S2331" i="4"/>
  <c r="J2331" i="4"/>
  <c r="X2330" i="4"/>
  <c r="U2330" i="4"/>
  <c r="T2330" i="4"/>
  <c r="W2330" i="4" s="1"/>
  <c r="S2330" i="4"/>
  <c r="K2330" i="4"/>
  <c r="J2330" i="4"/>
  <c r="X2329" i="4"/>
  <c r="U2329" i="4"/>
  <c r="T2329" i="4"/>
  <c r="W2329" i="4" s="1"/>
  <c r="S2329" i="4"/>
  <c r="K2329" i="4"/>
  <c r="J2329" i="4"/>
  <c r="X2328" i="4"/>
  <c r="U2328" i="4"/>
  <c r="T2328" i="4"/>
  <c r="W2328" i="4" s="1"/>
  <c r="S2328" i="4"/>
  <c r="K2328" i="4"/>
  <c r="J2328" i="4"/>
  <c r="X2327" i="4"/>
  <c r="U2327" i="4"/>
  <c r="T2327" i="4"/>
  <c r="W2327" i="4" s="1"/>
  <c r="S2327" i="4"/>
  <c r="K2327" i="4"/>
  <c r="J2327" i="4"/>
  <c r="X2326" i="4"/>
  <c r="U2326" i="4"/>
  <c r="T2326" i="4"/>
  <c r="W2326" i="4" s="1"/>
  <c r="S2326" i="4"/>
  <c r="K2326" i="4"/>
  <c r="J2326" i="4"/>
  <c r="X2325" i="4"/>
  <c r="U2325" i="4"/>
  <c r="T2325" i="4"/>
  <c r="W2325" i="4" s="1"/>
  <c r="S2325" i="4"/>
  <c r="K2325" i="4"/>
  <c r="J2325" i="4"/>
  <c r="U2324" i="4"/>
  <c r="T2324" i="4"/>
  <c r="S2324" i="4"/>
  <c r="J2324" i="4"/>
  <c r="U2323" i="4"/>
  <c r="T2323" i="4"/>
  <c r="S2323" i="4"/>
  <c r="J2323" i="4"/>
  <c r="U2322" i="4"/>
  <c r="T2322" i="4"/>
  <c r="S2322" i="4"/>
  <c r="J2322" i="4"/>
  <c r="U2321" i="4"/>
  <c r="T2321" i="4"/>
  <c r="W2321" i="4" s="1"/>
  <c r="H2321" i="4" s="1"/>
  <c r="S2321" i="4"/>
  <c r="J2321" i="4"/>
  <c r="X2320" i="4"/>
  <c r="U2320" i="4"/>
  <c r="T2320" i="4"/>
  <c r="W2320" i="4" s="1"/>
  <c r="S2320" i="4"/>
  <c r="K2320" i="4"/>
  <c r="J2320" i="4"/>
  <c r="U2319" i="4"/>
  <c r="T2319" i="4"/>
  <c r="W2319" i="4" s="1"/>
  <c r="H2319" i="4" s="1"/>
  <c r="K2319" i="4" s="1"/>
  <c r="S2319" i="4"/>
  <c r="J2319" i="4"/>
  <c r="U2318" i="4"/>
  <c r="T2318" i="4"/>
  <c r="W2318" i="4" s="1"/>
  <c r="H2318" i="4" s="1"/>
  <c r="S2318" i="4"/>
  <c r="J2318" i="4"/>
  <c r="X2317" i="4"/>
  <c r="U2317" i="4"/>
  <c r="T2317" i="4"/>
  <c r="S2317" i="4"/>
  <c r="K2317" i="4"/>
  <c r="J2317" i="4"/>
  <c r="X2316" i="4"/>
  <c r="U2316" i="4"/>
  <c r="T2316" i="4"/>
  <c r="S2316" i="4"/>
  <c r="K2316" i="4"/>
  <c r="J2316" i="4"/>
  <c r="X2315" i="4"/>
  <c r="U2315" i="4"/>
  <c r="T2315" i="4"/>
  <c r="S2315" i="4"/>
  <c r="K2315" i="4"/>
  <c r="J2315" i="4"/>
  <c r="X2314" i="4"/>
  <c r="U2314" i="4"/>
  <c r="T2314" i="4"/>
  <c r="S2314" i="4"/>
  <c r="K2314" i="4"/>
  <c r="J2314" i="4"/>
  <c r="X2313" i="4"/>
  <c r="U2313" i="4"/>
  <c r="T2313" i="4"/>
  <c r="S2313" i="4"/>
  <c r="K2313" i="4"/>
  <c r="J2313" i="4"/>
  <c r="X2312" i="4"/>
  <c r="U2312" i="4"/>
  <c r="T2312" i="4"/>
  <c r="S2312" i="4"/>
  <c r="K2312" i="4"/>
  <c r="J2312" i="4"/>
  <c r="X2311" i="4"/>
  <c r="U2311" i="4"/>
  <c r="T2311" i="4"/>
  <c r="S2311" i="4"/>
  <c r="K2311" i="4"/>
  <c r="J2311" i="4"/>
  <c r="X2310" i="4"/>
  <c r="U2310" i="4"/>
  <c r="T2310" i="4"/>
  <c r="S2310" i="4"/>
  <c r="K2310" i="4"/>
  <c r="J2310" i="4"/>
  <c r="X2309" i="4"/>
  <c r="U2309" i="4"/>
  <c r="T2309" i="4"/>
  <c r="S2309" i="4"/>
  <c r="K2309" i="4"/>
  <c r="J2309" i="4"/>
  <c r="X2308" i="4"/>
  <c r="U2308" i="4"/>
  <c r="T2308" i="4"/>
  <c r="S2308" i="4"/>
  <c r="K2308" i="4"/>
  <c r="J2308" i="4"/>
  <c r="X2307" i="4"/>
  <c r="U2307" i="4"/>
  <c r="T2307" i="4"/>
  <c r="S2307" i="4"/>
  <c r="K2307" i="4"/>
  <c r="J2307" i="4"/>
  <c r="X2306" i="4"/>
  <c r="U2306" i="4"/>
  <c r="T2306" i="4"/>
  <c r="S2306" i="4"/>
  <c r="K2306" i="4"/>
  <c r="J2306" i="4"/>
  <c r="X2305" i="4"/>
  <c r="U2305" i="4"/>
  <c r="T2305" i="4"/>
  <c r="S2305" i="4"/>
  <c r="K2305" i="4"/>
  <c r="J2305" i="4"/>
  <c r="X2304" i="4"/>
  <c r="U2304" i="4"/>
  <c r="T2304" i="4"/>
  <c r="S2304" i="4"/>
  <c r="K2304" i="4"/>
  <c r="J2304" i="4"/>
  <c r="X2303" i="4"/>
  <c r="U2303" i="4"/>
  <c r="T2303" i="4"/>
  <c r="S2303" i="4"/>
  <c r="K2303" i="4"/>
  <c r="J2303" i="4"/>
  <c r="X2302" i="4"/>
  <c r="U2302" i="4"/>
  <c r="T2302" i="4"/>
  <c r="S2302" i="4"/>
  <c r="K2302" i="4"/>
  <c r="J2302" i="4"/>
  <c r="X2301" i="4"/>
  <c r="U2301" i="4"/>
  <c r="T2301" i="4"/>
  <c r="S2301" i="4"/>
  <c r="K2301" i="4"/>
  <c r="J2301" i="4"/>
  <c r="X2300" i="4"/>
  <c r="U2300" i="4"/>
  <c r="T2300" i="4"/>
  <c r="S2300" i="4"/>
  <c r="K2300" i="4"/>
  <c r="J2300" i="4"/>
  <c r="X2299" i="4"/>
  <c r="U2299" i="4"/>
  <c r="T2299" i="4"/>
  <c r="S2299" i="4"/>
  <c r="K2299" i="4"/>
  <c r="J2299" i="4"/>
  <c r="X2298" i="4"/>
  <c r="U2298" i="4"/>
  <c r="T2298" i="4"/>
  <c r="S2298" i="4"/>
  <c r="K2298" i="4"/>
  <c r="J2298" i="4"/>
  <c r="X2297" i="4"/>
  <c r="U2297" i="4"/>
  <c r="T2297" i="4"/>
  <c r="S2297" i="4"/>
  <c r="K2297" i="4"/>
  <c r="J2297" i="4"/>
  <c r="X2296" i="4"/>
  <c r="U2296" i="4"/>
  <c r="T2296" i="4"/>
  <c r="S2296" i="4"/>
  <c r="K2296" i="4"/>
  <c r="J2296" i="4"/>
  <c r="X2295" i="4"/>
  <c r="U2295" i="4"/>
  <c r="T2295" i="4"/>
  <c r="S2295" i="4"/>
  <c r="K2295" i="4"/>
  <c r="J2295" i="4"/>
  <c r="X2294" i="4"/>
  <c r="U2294" i="4"/>
  <c r="T2294" i="4"/>
  <c r="S2294" i="4"/>
  <c r="K2294" i="4"/>
  <c r="J2294" i="4"/>
  <c r="X2293" i="4"/>
  <c r="U2293" i="4"/>
  <c r="T2293" i="4"/>
  <c r="S2293" i="4"/>
  <c r="K2293" i="4"/>
  <c r="J2293" i="4"/>
  <c r="X2292" i="4"/>
  <c r="U2292" i="4"/>
  <c r="T2292" i="4"/>
  <c r="S2292" i="4"/>
  <c r="K2292" i="4"/>
  <c r="J2292" i="4"/>
  <c r="X2291" i="4"/>
  <c r="U2291" i="4"/>
  <c r="T2291" i="4"/>
  <c r="S2291" i="4"/>
  <c r="K2291" i="4"/>
  <c r="J2291" i="4"/>
  <c r="X2290" i="4"/>
  <c r="U2290" i="4"/>
  <c r="T2290" i="4"/>
  <c r="S2290" i="4"/>
  <c r="K2290" i="4"/>
  <c r="J2290" i="4"/>
  <c r="X2289" i="4"/>
  <c r="U2289" i="4"/>
  <c r="T2289" i="4"/>
  <c r="S2289" i="4"/>
  <c r="K2289" i="4"/>
  <c r="J2289" i="4"/>
  <c r="X2288" i="4"/>
  <c r="U2288" i="4"/>
  <c r="T2288" i="4"/>
  <c r="S2288" i="4"/>
  <c r="K2288" i="4"/>
  <c r="J2288" i="4"/>
  <c r="X2287" i="4"/>
  <c r="U2287" i="4"/>
  <c r="T2287" i="4"/>
  <c r="S2287" i="4"/>
  <c r="K2287" i="4"/>
  <c r="J2287" i="4"/>
  <c r="X2286" i="4"/>
  <c r="U2286" i="4"/>
  <c r="T2286" i="4"/>
  <c r="S2286" i="4"/>
  <c r="K2286" i="4"/>
  <c r="J2286" i="4"/>
  <c r="X2285" i="4"/>
  <c r="U2285" i="4"/>
  <c r="T2285" i="4"/>
  <c r="S2285" i="4"/>
  <c r="K2285" i="4"/>
  <c r="J2285" i="4"/>
  <c r="X2284" i="4"/>
  <c r="U2284" i="4"/>
  <c r="T2284" i="4"/>
  <c r="S2284" i="4"/>
  <c r="K2284" i="4"/>
  <c r="J2284" i="4"/>
  <c r="X2283" i="4"/>
  <c r="U2283" i="4"/>
  <c r="T2283" i="4"/>
  <c r="S2283" i="4"/>
  <c r="K2283" i="4"/>
  <c r="J2283" i="4"/>
  <c r="X2282" i="4"/>
  <c r="U2282" i="4"/>
  <c r="T2282" i="4"/>
  <c r="S2282" i="4"/>
  <c r="K2282" i="4"/>
  <c r="J2282" i="4"/>
  <c r="X2281" i="4"/>
  <c r="U2281" i="4"/>
  <c r="T2281" i="4"/>
  <c r="S2281" i="4"/>
  <c r="K2281" i="4"/>
  <c r="J2281" i="4"/>
  <c r="X2280" i="4"/>
  <c r="U2280" i="4"/>
  <c r="T2280" i="4"/>
  <c r="S2280" i="4"/>
  <c r="K2280" i="4"/>
  <c r="J2280" i="4"/>
  <c r="X2279" i="4"/>
  <c r="U2279" i="4"/>
  <c r="T2279" i="4"/>
  <c r="S2279" i="4"/>
  <c r="K2279" i="4"/>
  <c r="J2279" i="4"/>
  <c r="X2278" i="4"/>
  <c r="U2278" i="4"/>
  <c r="T2278" i="4"/>
  <c r="S2278" i="4"/>
  <c r="K2278" i="4"/>
  <c r="J2278" i="4"/>
  <c r="X2277" i="4"/>
  <c r="U2277" i="4"/>
  <c r="T2277" i="4"/>
  <c r="S2277" i="4"/>
  <c r="K2277" i="4"/>
  <c r="J2277" i="4"/>
  <c r="U2276" i="4"/>
  <c r="T2276" i="4"/>
  <c r="S2276" i="4"/>
  <c r="J2276" i="4"/>
  <c r="U2275" i="4"/>
  <c r="T2275" i="4"/>
  <c r="W2275" i="4" s="1"/>
  <c r="H2275" i="4" s="1"/>
  <c r="S2275" i="4"/>
  <c r="J2275" i="4"/>
  <c r="U2274" i="4"/>
  <c r="T2274" i="4"/>
  <c r="W2274" i="4" s="1"/>
  <c r="H2274" i="4" s="1"/>
  <c r="K2274" i="4" s="1"/>
  <c r="S2274" i="4"/>
  <c r="J2274" i="4"/>
  <c r="U2273" i="4"/>
  <c r="T2273" i="4"/>
  <c r="W2273" i="4" s="1"/>
  <c r="H2273" i="4" s="1"/>
  <c r="S2273" i="4"/>
  <c r="J2273" i="4"/>
  <c r="U2272" i="4"/>
  <c r="T2272" i="4"/>
  <c r="S2272" i="4"/>
  <c r="J2272" i="4"/>
  <c r="U2271" i="4"/>
  <c r="T2271" i="4"/>
  <c r="W2271" i="4" s="1"/>
  <c r="H2271" i="4" s="1"/>
  <c r="S2271" i="4"/>
  <c r="J2271" i="4"/>
  <c r="X2270" i="4"/>
  <c r="U2270" i="4"/>
  <c r="T2270" i="4"/>
  <c r="S2270" i="4"/>
  <c r="K2270" i="4"/>
  <c r="J2270" i="4"/>
  <c r="X2269" i="4"/>
  <c r="U2269" i="4"/>
  <c r="T2269" i="4"/>
  <c r="S2269" i="4"/>
  <c r="K2269" i="4"/>
  <c r="J2269" i="4"/>
  <c r="U2268" i="4"/>
  <c r="T2268" i="4"/>
  <c r="W2268" i="4" s="1"/>
  <c r="H2268" i="4" s="1"/>
  <c r="K2268" i="4" s="1"/>
  <c r="S2268" i="4"/>
  <c r="J2268" i="4"/>
  <c r="U2267" i="4"/>
  <c r="T2267" i="4"/>
  <c r="W2267" i="4" s="1"/>
  <c r="H2267" i="4" s="1"/>
  <c r="S2267" i="4"/>
  <c r="J2267" i="4"/>
  <c r="U2266" i="4"/>
  <c r="T2266" i="4"/>
  <c r="S2266" i="4"/>
  <c r="J2266" i="4"/>
  <c r="U2265" i="4"/>
  <c r="T2265" i="4"/>
  <c r="W2265" i="4" s="1"/>
  <c r="H2265" i="4" s="1"/>
  <c r="S2265" i="4"/>
  <c r="J2265" i="4"/>
  <c r="U2264" i="4"/>
  <c r="T2264" i="4"/>
  <c r="W2264" i="4" s="1"/>
  <c r="H2264" i="4" s="1"/>
  <c r="K2264" i="4" s="1"/>
  <c r="S2264" i="4"/>
  <c r="J2264" i="4"/>
  <c r="U2263" i="4"/>
  <c r="T2263" i="4"/>
  <c r="W2263" i="4" s="1"/>
  <c r="H2263" i="4" s="1"/>
  <c r="S2263" i="4"/>
  <c r="J2263" i="4"/>
  <c r="U2262" i="4"/>
  <c r="T2262" i="4"/>
  <c r="S2262" i="4"/>
  <c r="J2262" i="4"/>
  <c r="U2261" i="4"/>
  <c r="T2261" i="4"/>
  <c r="W2261" i="4" s="1"/>
  <c r="H2261" i="4" s="1"/>
  <c r="S2261" i="4"/>
  <c r="J2261" i="4"/>
  <c r="U2260" i="4"/>
  <c r="T2260" i="4"/>
  <c r="W2260" i="4" s="1"/>
  <c r="H2260" i="4" s="1"/>
  <c r="K2260" i="4" s="1"/>
  <c r="S2260" i="4"/>
  <c r="J2260" i="4"/>
  <c r="U2259" i="4"/>
  <c r="T2259" i="4"/>
  <c r="W2259" i="4" s="1"/>
  <c r="H2259" i="4" s="1"/>
  <c r="S2259" i="4"/>
  <c r="J2259" i="4"/>
  <c r="U2258" i="4"/>
  <c r="T2258" i="4"/>
  <c r="W2258" i="4" s="1"/>
  <c r="H2258" i="4" s="1"/>
  <c r="S2258" i="4"/>
  <c r="J2258" i="4"/>
  <c r="U2257" i="4"/>
  <c r="T2257" i="4"/>
  <c r="W2257" i="4" s="1"/>
  <c r="H2257" i="4" s="1"/>
  <c r="S2257" i="4"/>
  <c r="J2257" i="4"/>
  <c r="U2256" i="4"/>
  <c r="T2256" i="4"/>
  <c r="W2256" i="4" s="1"/>
  <c r="H2256" i="4" s="1"/>
  <c r="S2256" i="4"/>
  <c r="J2256" i="4"/>
  <c r="U2255" i="4"/>
  <c r="T2255" i="4"/>
  <c r="W2255" i="4" s="1"/>
  <c r="H2255" i="4" s="1"/>
  <c r="S2255" i="4"/>
  <c r="J2255" i="4"/>
  <c r="X2254" i="4"/>
  <c r="U2254" i="4"/>
  <c r="T2254" i="4"/>
  <c r="S2254" i="4"/>
  <c r="K2254" i="4"/>
  <c r="J2254" i="4"/>
  <c r="U2253" i="4"/>
  <c r="T2253" i="4"/>
  <c r="W2253" i="4" s="1"/>
  <c r="H2253" i="4" s="1"/>
  <c r="S2253" i="4"/>
  <c r="J2253" i="4"/>
  <c r="U2252" i="4"/>
  <c r="T2252" i="4"/>
  <c r="W2252" i="4" s="1"/>
  <c r="H2252" i="4" s="1"/>
  <c r="S2252" i="4"/>
  <c r="J2252" i="4"/>
  <c r="U2251" i="4"/>
  <c r="T2251" i="4"/>
  <c r="W2251" i="4" s="1"/>
  <c r="H2251" i="4" s="1"/>
  <c r="S2251" i="4"/>
  <c r="J2251" i="4"/>
  <c r="U2250" i="4"/>
  <c r="T2250" i="4"/>
  <c r="W2250" i="4" s="1"/>
  <c r="H2250" i="4" s="1"/>
  <c r="S2250" i="4"/>
  <c r="J2250" i="4"/>
  <c r="U2249" i="4"/>
  <c r="T2249" i="4"/>
  <c r="W2249" i="4" s="1"/>
  <c r="H2249" i="4" s="1"/>
  <c r="S2249" i="4"/>
  <c r="J2249" i="4"/>
  <c r="U2248" i="4"/>
  <c r="T2248" i="4"/>
  <c r="W2248" i="4" s="1"/>
  <c r="H2248" i="4" s="1"/>
  <c r="S2248" i="4"/>
  <c r="J2248" i="4"/>
  <c r="U2247" i="4"/>
  <c r="T2247" i="4"/>
  <c r="W2247" i="4" s="1"/>
  <c r="H2247" i="4" s="1"/>
  <c r="S2247" i="4"/>
  <c r="J2247" i="4"/>
  <c r="X2246" i="4"/>
  <c r="U2246" i="4"/>
  <c r="T2246" i="4"/>
  <c r="S2246" i="4"/>
  <c r="K2246" i="4"/>
  <c r="J2246" i="4"/>
  <c r="U2245" i="4"/>
  <c r="T2245" i="4"/>
  <c r="W2245" i="4" s="1"/>
  <c r="H2245" i="4" s="1"/>
  <c r="S2245" i="4"/>
  <c r="J2245" i="4"/>
  <c r="U2244" i="4"/>
  <c r="T2244" i="4"/>
  <c r="W2244" i="4" s="1"/>
  <c r="H2244" i="4" s="1"/>
  <c r="S2244" i="4"/>
  <c r="J2244" i="4"/>
  <c r="U2243" i="4"/>
  <c r="T2243" i="4"/>
  <c r="W2243" i="4" s="1"/>
  <c r="H2243" i="4" s="1"/>
  <c r="S2243" i="4"/>
  <c r="J2243" i="4"/>
  <c r="U2242" i="4"/>
  <c r="T2242" i="4"/>
  <c r="W2242" i="4" s="1"/>
  <c r="H2242" i="4" s="1"/>
  <c r="S2242" i="4"/>
  <c r="J2242" i="4"/>
  <c r="U2241" i="4"/>
  <c r="T2241" i="4"/>
  <c r="W2241" i="4" s="1"/>
  <c r="H2241" i="4" s="1"/>
  <c r="S2241" i="4"/>
  <c r="J2241" i="4"/>
  <c r="U2240" i="4"/>
  <c r="T2240" i="4"/>
  <c r="W2240" i="4" s="1"/>
  <c r="H2240" i="4" s="1"/>
  <c r="S2240" i="4"/>
  <c r="J2240" i="4"/>
  <c r="U2239" i="4"/>
  <c r="T2239" i="4"/>
  <c r="W2239" i="4" s="1"/>
  <c r="H2239" i="4" s="1"/>
  <c r="S2239" i="4"/>
  <c r="J2239" i="4"/>
  <c r="U2238" i="4"/>
  <c r="T2238" i="4"/>
  <c r="W2238" i="4" s="1"/>
  <c r="H2238" i="4" s="1"/>
  <c r="S2238" i="4"/>
  <c r="J2238" i="4"/>
  <c r="U2237" i="4"/>
  <c r="T2237" i="4"/>
  <c r="W2237" i="4" s="1"/>
  <c r="H2237" i="4" s="1"/>
  <c r="S2237" i="4"/>
  <c r="J2237" i="4"/>
  <c r="U2236" i="4"/>
  <c r="T2236" i="4"/>
  <c r="W2236" i="4" s="1"/>
  <c r="H2236" i="4" s="1"/>
  <c r="S2236" i="4"/>
  <c r="J2236" i="4"/>
  <c r="U2235" i="4"/>
  <c r="T2235" i="4"/>
  <c r="W2235" i="4" s="1"/>
  <c r="H2235" i="4" s="1"/>
  <c r="S2235" i="4"/>
  <c r="J2235" i="4"/>
  <c r="U2234" i="4"/>
  <c r="T2234" i="4"/>
  <c r="W2234" i="4" s="1"/>
  <c r="H2234" i="4" s="1"/>
  <c r="S2234" i="4"/>
  <c r="J2234" i="4"/>
  <c r="U2233" i="4"/>
  <c r="T2233" i="4"/>
  <c r="W2233" i="4" s="1"/>
  <c r="H2233" i="4" s="1"/>
  <c r="S2233" i="4"/>
  <c r="J2233" i="4"/>
  <c r="X2232" i="4"/>
  <c r="U2232" i="4"/>
  <c r="S2232" i="4"/>
  <c r="K2232" i="4"/>
  <c r="G2232" i="4"/>
  <c r="T2232" i="4" s="1"/>
  <c r="X2231" i="4"/>
  <c r="U2231" i="4"/>
  <c r="S2231" i="4"/>
  <c r="K2231" i="4"/>
  <c r="J2231" i="4"/>
  <c r="G2231" i="4"/>
  <c r="T2231" i="4" s="1"/>
  <c r="W2231" i="4" s="1"/>
  <c r="U2230" i="4"/>
  <c r="T2230" i="4"/>
  <c r="S2230" i="4"/>
  <c r="J2230" i="4"/>
  <c r="U2229" i="4"/>
  <c r="T2229" i="4"/>
  <c r="S2229" i="4"/>
  <c r="J2229" i="4"/>
  <c r="U2228" i="4"/>
  <c r="T2228" i="4"/>
  <c r="S2228" i="4"/>
  <c r="J2228" i="4"/>
  <c r="U2227" i="4"/>
  <c r="T2227" i="4"/>
  <c r="S2227" i="4"/>
  <c r="J2227" i="4"/>
  <c r="U2226" i="4"/>
  <c r="T2226" i="4"/>
  <c r="S2226" i="4"/>
  <c r="J2226" i="4"/>
  <c r="U2225" i="4"/>
  <c r="T2225" i="4"/>
  <c r="S2225" i="4"/>
  <c r="J2225" i="4"/>
  <c r="U2224" i="4"/>
  <c r="T2224" i="4"/>
  <c r="S2224" i="4"/>
  <c r="J2224" i="4"/>
  <c r="U2223" i="4"/>
  <c r="T2223" i="4"/>
  <c r="S2223" i="4"/>
  <c r="J2223" i="4"/>
  <c r="U2222" i="4"/>
  <c r="T2222" i="4"/>
  <c r="S2222" i="4"/>
  <c r="J2222" i="4"/>
  <c r="U2221" i="4"/>
  <c r="T2221" i="4"/>
  <c r="S2221" i="4"/>
  <c r="J2221" i="4"/>
  <c r="U2220" i="4"/>
  <c r="T2220" i="4"/>
  <c r="S2220" i="4"/>
  <c r="J2220" i="4"/>
  <c r="U2219" i="4"/>
  <c r="T2219" i="4"/>
  <c r="S2219" i="4"/>
  <c r="J2219" i="4"/>
  <c r="U2218" i="4"/>
  <c r="T2218" i="4"/>
  <c r="S2218" i="4"/>
  <c r="J2218" i="4"/>
  <c r="U2217" i="4"/>
  <c r="T2217" i="4"/>
  <c r="S2217" i="4"/>
  <c r="J2217" i="4"/>
  <c r="U2216" i="4"/>
  <c r="T2216" i="4"/>
  <c r="S2216" i="4"/>
  <c r="J2216" i="4"/>
  <c r="U2215" i="4"/>
  <c r="T2215" i="4"/>
  <c r="S2215" i="4"/>
  <c r="J2215" i="4"/>
  <c r="U2214" i="4"/>
  <c r="T2214" i="4"/>
  <c r="S2214" i="4"/>
  <c r="J2214" i="4"/>
  <c r="U2213" i="4"/>
  <c r="T2213" i="4"/>
  <c r="S2213" i="4"/>
  <c r="J2213" i="4"/>
  <c r="U2212" i="4"/>
  <c r="T2212" i="4"/>
  <c r="S2212" i="4"/>
  <c r="J2212" i="4"/>
  <c r="U2211" i="4"/>
  <c r="T2211" i="4"/>
  <c r="S2211" i="4"/>
  <c r="J2211" i="4"/>
  <c r="U2210" i="4"/>
  <c r="T2210" i="4"/>
  <c r="S2210" i="4"/>
  <c r="J2210" i="4"/>
  <c r="U2209" i="4"/>
  <c r="T2209" i="4"/>
  <c r="S2209" i="4"/>
  <c r="J2209" i="4"/>
  <c r="U2208" i="4"/>
  <c r="T2208" i="4"/>
  <c r="S2208" i="4"/>
  <c r="J2208" i="4"/>
  <c r="U2207" i="4"/>
  <c r="T2207" i="4"/>
  <c r="S2207" i="4"/>
  <c r="J2207" i="4"/>
  <c r="U2206" i="4"/>
  <c r="T2206" i="4"/>
  <c r="S2206" i="4"/>
  <c r="J2206" i="4"/>
  <c r="U2205" i="4"/>
  <c r="T2205" i="4"/>
  <c r="S2205" i="4"/>
  <c r="J2205" i="4"/>
  <c r="U2204" i="4"/>
  <c r="T2204" i="4"/>
  <c r="S2204" i="4"/>
  <c r="J2204" i="4"/>
  <c r="U2203" i="4"/>
  <c r="T2203" i="4"/>
  <c r="S2203" i="4"/>
  <c r="J2203" i="4"/>
  <c r="U2202" i="4"/>
  <c r="T2202" i="4"/>
  <c r="S2202" i="4"/>
  <c r="J2202" i="4"/>
  <c r="U2201" i="4"/>
  <c r="T2201" i="4"/>
  <c r="S2201" i="4"/>
  <c r="J2201" i="4"/>
  <c r="U2200" i="4"/>
  <c r="T2200" i="4"/>
  <c r="S2200" i="4"/>
  <c r="J2200" i="4"/>
  <c r="U2199" i="4"/>
  <c r="T2199" i="4"/>
  <c r="S2199" i="4"/>
  <c r="J2199" i="4"/>
  <c r="U2198" i="4"/>
  <c r="T2198" i="4"/>
  <c r="S2198" i="4"/>
  <c r="J2198" i="4"/>
  <c r="X2197" i="4"/>
  <c r="U2197" i="4"/>
  <c r="T2197" i="4"/>
  <c r="W2197" i="4" s="1"/>
  <c r="S2197" i="4"/>
  <c r="K2197" i="4"/>
  <c r="J2197" i="4"/>
  <c r="X2196" i="4"/>
  <c r="U2196" i="4"/>
  <c r="T2196" i="4"/>
  <c r="W2196" i="4" s="1"/>
  <c r="S2196" i="4"/>
  <c r="K2196" i="4"/>
  <c r="J2196" i="4"/>
  <c r="X2195" i="4"/>
  <c r="U2195" i="4"/>
  <c r="T2195" i="4"/>
  <c r="W2195" i="4" s="1"/>
  <c r="S2195" i="4"/>
  <c r="K2195" i="4"/>
  <c r="J2195" i="4"/>
  <c r="X2194" i="4"/>
  <c r="U2194" i="4"/>
  <c r="T2194" i="4"/>
  <c r="W2194" i="4" s="1"/>
  <c r="S2194" i="4"/>
  <c r="K2194" i="4"/>
  <c r="J2194" i="4"/>
  <c r="X2193" i="4"/>
  <c r="U2193" i="4"/>
  <c r="T2193" i="4"/>
  <c r="W2193" i="4" s="1"/>
  <c r="S2193" i="4"/>
  <c r="K2193" i="4"/>
  <c r="J2193" i="4"/>
  <c r="X2192" i="4"/>
  <c r="U2192" i="4"/>
  <c r="T2192" i="4"/>
  <c r="W2192" i="4" s="1"/>
  <c r="S2192" i="4"/>
  <c r="K2192" i="4"/>
  <c r="J2192" i="4"/>
  <c r="X2191" i="4"/>
  <c r="U2191" i="4"/>
  <c r="T2191" i="4"/>
  <c r="W2191" i="4" s="1"/>
  <c r="S2191" i="4"/>
  <c r="K2191" i="4"/>
  <c r="J2191" i="4"/>
  <c r="X2190" i="4"/>
  <c r="U2190" i="4"/>
  <c r="T2190" i="4"/>
  <c r="W2190" i="4" s="1"/>
  <c r="S2190" i="4"/>
  <c r="K2190" i="4"/>
  <c r="J2190" i="4"/>
  <c r="X2189" i="4"/>
  <c r="U2189" i="4"/>
  <c r="T2189" i="4"/>
  <c r="W2189" i="4" s="1"/>
  <c r="S2189" i="4"/>
  <c r="K2189" i="4"/>
  <c r="J2189" i="4"/>
  <c r="X2188" i="4"/>
  <c r="U2188" i="4"/>
  <c r="T2188" i="4"/>
  <c r="W2188" i="4" s="1"/>
  <c r="S2188" i="4"/>
  <c r="K2188" i="4"/>
  <c r="J2188" i="4"/>
  <c r="X2187" i="4"/>
  <c r="U2187" i="4"/>
  <c r="T2187" i="4"/>
  <c r="W2187" i="4" s="1"/>
  <c r="S2187" i="4"/>
  <c r="K2187" i="4"/>
  <c r="J2187" i="4"/>
  <c r="X2186" i="4"/>
  <c r="U2186" i="4"/>
  <c r="T2186" i="4"/>
  <c r="W2186" i="4" s="1"/>
  <c r="S2186" i="4"/>
  <c r="K2186" i="4"/>
  <c r="J2186" i="4"/>
  <c r="X2185" i="4"/>
  <c r="U2185" i="4"/>
  <c r="T2185" i="4"/>
  <c r="W2185" i="4" s="1"/>
  <c r="S2185" i="4"/>
  <c r="K2185" i="4"/>
  <c r="J2185" i="4"/>
  <c r="X2184" i="4"/>
  <c r="U2184" i="4"/>
  <c r="T2184" i="4"/>
  <c r="W2184" i="4" s="1"/>
  <c r="S2184" i="4"/>
  <c r="K2184" i="4"/>
  <c r="J2184" i="4"/>
  <c r="X2183" i="4"/>
  <c r="U2183" i="4"/>
  <c r="T2183" i="4"/>
  <c r="W2183" i="4" s="1"/>
  <c r="S2183" i="4"/>
  <c r="K2183" i="4"/>
  <c r="J2183" i="4"/>
  <c r="X2182" i="4"/>
  <c r="U2182" i="4"/>
  <c r="T2182" i="4"/>
  <c r="W2182" i="4" s="1"/>
  <c r="S2182" i="4"/>
  <c r="K2182" i="4"/>
  <c r="J2182" i="4"/>
  <c r="X2181" i="4"/>
  <c r="U2181" i="4"/>
  <c r="T2181" i="4"/>
  <c r="W2181" i="4" s="1"/>
  <c r="S2181" i="4"/>
  <c r="K2181" i="4"/>
  <c r="J2181" i="4"/>
  <c r="X2180" i="4"/>
  <c r="U2180" i="4"/>
  <c r="T2180" i="4"/>
  <c r="W2180" i="4" s="1"/>
  <c r="S2180" i="4"/>
  <c r="K2180" i="4"/>
  <c r="J2180" i="4"/>
  <c r="X2179" i="4"/>
  <c r="U2179" i="4"/>
  <c r="T2179" i="4"/>
  <c r="W2179" i="4" s="1"/>
  <c r="S2179" i="4"/>
  <c r="K2179" i="4"/>
  <c r="J2179" i="4"/>
  <c r="X2178" i="4"/>
  <c r="U2178" i="4"/>
  <c r="T2178" i="4"/>
  <c r="W2178" i="4" s="1"/>
  <c r="S2178" i="4"/>
  <c r="K2178" i="4"/>
  <c r="J2178" i="4"/>
  <c r="X2177" i="4"/>
  <c r="U2177" i="4"/>
  <c r="T2177" i="4"/>
  <c r="W2177" i="4" s="1"/>
  <c r="S2177" i="4"/>
  <c r="K2177" i="4"/>
  <c r="J2177" i="4"/>
  <c r="X2176" i="4"/>
  <c r="U2176" i="4"/>
  <c r="T2176" i="4"/>
  <c r="W2176" i="4" s="1"/>
  <c r="S2176" i="4"/>
  <c r="K2176" i="4"/>
  <c r="J2176" i="4"/>
  <c r="X2175" i="4"/>
  <c r="U2175" i="4"/>
  <c r="T2175" i="4"/>
  <c r="W2175" i="4" s="1"/>
  <c r="S2175" i="4"/>
  <c r="K2175" i="4"/>
  <c r="J2175" i="4"/>
  <c r="X2174" i="4"/>
  <c r="U2174" i="4"/>
  <c r="T2174" i="4"/>
  <c r="W2174" i="4" s="1"/>
  <c r="S2174" i="4"/>
  <c r="K2174" i="4"/>
  <c r="J2174" i="4"/>
  <c r="X2173" i="4"/>
  <c r="U2173" i="4"/>
  <c r="T2173" i="4"/>
  <c r="W2173" i="4" s="1"/>
  <c r="S2173" i="4"/>
  <c r="K2173" i="4"/>
  <c r="J2173" i="4"/>
  <c r="U2172" i="4"/>
  <c r="T2172" i="4"/>
  <c r="S2172" i="4"/>
  <c r="J2172" i="4"/>
  <c r="U2171" i="4"/>
  <c r="T2171" i="4"/>
  <c r="S2171" i="4"/>
  <c r="J2171" i="4"/>
  <c r="U2170" i="4"/>
  <c r="T2170" i="4"/>
  <c r="S2170" i="4"/>
  <c r="J2170" i="4"/>
  <c r="U2169" i="4"/>
  <c r="T2169" i="4"/>
  <c r="S2169" i="4"/>
  <c r="U2168" i="4"/>
  <c r="T2168" i="4"/>
  <c r="W2168" i="4" s="1"/>
  <c r="H2168" i="4" s="1"/>
  <c r="K2168" i="4" s="1"/>
  <c r="S2168" i="4"/>
  <c r="U2167" i="4"/>
  <c r="T2167" i="4"/>
  <c r="S2167" i="4"/>
  <c r="X2166" i="4"/>
  <c r="U2166" i="4"/>
  <c r="T2166" i="4"/>
  <c r="S2166" i="4"/>
  <c r="K2166" i="4"/>
  <c r="J2166" i="4"/>
  <c r="X2165" i="4"/>
  <c r="U2165" i="4"/>
  <c r="S2165" i="4"/>
  <c r="K2165" i="4"/>
  <c r="J2165" i="4"/>
  <c r="G2165" i="4"/>
  <c r="T2165" i="4" s="1"/>
  <c r="W2165" i="4" s="1"/>
  <c r="X2164" i="4"/>
  <c r="U2164" i="4"/>
  <c r="S2164" i="4"/>
  <c r="K2164" i="4"/>
  <c r="G2164" i="4"/>
  <c r="T2164" i="4" s="1"/>
  <c r="X2163" i="4"/>
  <c r="U2163" i="4"/>
  <c r="T2163" i="4"/>
  <c r="W2163" i="4" s="1"/>
  <c r="S2163" i="4"/>
  <c r="K2163" i="4"/>
  <c r="J2163" i="4"/>
  <c r="X2162" i="4"/>
  <c r="U2162" i="4"/>
  <c r="T2162" i="4"/>
  <c r="W2162" i="4" s="1"/>
  <c r="S2162" i="4"/>
  <c r="K2162" i="4"/>
  <c r="J2162" i="4"/>
  <c r="X2161" i="4"/>
  <c r="U2161" i="4"/>
  <c r="T2161" i="4"/>
  <c r="W2161" i="4" s="1"/>
  <c r="S2161" i="4"/>
  <c r="K2161" i="4"/>
  <c r="J2161" i="4"/>
  <c r="X2160" i="4"/>
  <c r="U2160" i="4"/>
  <c r="S2160" i="4"/>
  <c r="K2160" i="4"/>
  <c r="J2160" i="4"/>
  <c r="G2160" i="4"/>
  <c r="T2160" i="4" s="1"/>
  <c r="W2160" i="4" s="1"/>
  <c r="X2159" i="4"/>
  <c r="U2159" i="4"/>
  <c r="T2159" i="4"/>
  <c r="W2159" i="4" s="1"/>
  <c r="S2159" i="4"/>
  <c r="K2159" i="4"/>
  <c r="J2159" i="4"/>
  <c r="X2158" i="4"/>
  <c r="U2158" i="4"/>
  <c r="T2158" i="4"/>
  <c r="W2158" i="4" s="1"/>
  <c r="S2158" i="4"/>
  <c r="K2158" i="4"/>
  <c r="J2158" i="4"/>
  <c r="X2157" i="4"/>
  <c r="U2157" i="4"/>
  <c r="T2157" i="4"/>
  <c r="W2157" i="4" s="1"/>
  <c r="S2157" i="4"/>
  <c r="K2157" i="4"/>
  <c r="J2157" i="4"/>
  <c r="X2156" i="4"/>
  <c r="U2156" i="4"/>
  <c r="T2156" i="4"/>
  <c r="W2156" i="4" s="1"/>
  <c r="S2156" i="4"/>
  <c r="K2156" i="4"/>
  <c r="J2156" i="4"/>
  <c r="X2155" i="4"/>
  <c r="U2155" i="4"/>
  <c r="T2155" i="4"/>
  <c r="W2155" i="4" s="1"/>
  <c r="S2155" i="4"/>
  <c r="K2155" i="4"/>
  <c r="J2155" i="4"/>
  <c r="X2154" i="4"/>
  <c r="U2154" i="4"/>
  <c r="T2154" i="4"/>
  <c r="W2154" i="4" s="1"/>
  <c r="S2154" i="4"/>
  <c r="K2154" i="4"/>
  <c r="J2154" i="4"/>
  <c r="X2153" i="4"/>
  <c r="U2153" i="4"/>
  <c r="T2153" i="4"/>
  <c r="W2153" i="4" s="1"/>
  <c r="S2153" i="4"/>
  <c r="K2153" i="4"/>
  <c r="J2153" i="4"/>
  <c r="X2152" i="4"/>
  <c r="U2152" i="4"/>
  <c r="T2152" i="4"/>
  <c r="W2152" i="4" s="1"/>
  <c r="S2152" i="4"/>
  <c r="K2152" i="4"/>
  <c r="J2152" i="4"/>
  <c r="X2151" i="4"/>
  <c r="U2151" i="4"/>
  <c r="T2151" i="4"/>
  <c r="W2151" i="4" s="1"/>
  <c r="S2151" i="4"/>
  <c r="K2151" i="4"/>
  <c r="J2151" i="4"/>
  <c r="A2151" i="4"/>
  <c r="A2152" i="4" s="1"/>
  <c r="A2153" i="4" s="1"/>
  <c r="A2154" i="4" s="1"/>
  <c r="A2155" i="4" s="1"/>
  <c r="A2156" i="4" s="1"/>
  <c r="A2157" i="4" s="1"/>
  <c r="A2158" i="4" s="1"/>
  <c r="A2159" i="4" s="1"/>
  <c r="A2160" i="4" s="1"/>
  <c r="A2161" i="4" s="1"/>
  <c r="A2162" i="4" s="1"/>
  <c r="A2163" i="4" s="1"/>
  <c r="A2164" i="4" s="1"/>
  <c r="A2165" i="4" s="1"/>
  <c r="A2166" i="4" s="1"/>
  <c r="A2167" i="4" s="1"/>
  <c r="A2168" i="4" s="1"/>
  <c r="A2169" i="4" s="1"/>
  <c r="A2170" i="4" s="1"/>
  <c r="A2171" i="4" s="1"/>
  <c r="A2172" i="4" s="1"/>
  <c r="A2173" i="4" s="1"/>
  <c r="A2174" i="4" s="1"/>
  <c r="A2175" i="4" s="1"/>
  <c r="A2176" i="4" s="1"/>
  <c r="A2177" i="4" s="1"/>
  <c r="A2178" i="4" s="1"/>
  <c r="A2179" i="4" s="1"/>
  <c r="A2180" i="4" s="1"/>
  <c r="A2181" i="4" s="1"/>
  <c r="A2182" i="4" s="1"/>
  <c r="A2183" i="4" s="1"/>
  <c r="A2184" i="4" s="1"/>
  <c r="A2185" i="4" s="1"/>
  <c r="A2186" i="4" s="1"/>
  <c r="A2187" i="4" s="1"/>
  <c r="A2188" i="4" s="1"/>
  <c r="A2189" i="4" s="1"/>
  <c r="A2190" i="4" s="1"/>
  <c r="A2191" i="4" s="1"/>
  <c r="A2192" i="4" s="1"/>
  <c r="A2193" i="4" s="1"/>
  <c r="A2194" i="4" s="1"/>
  <c r="A2195" i="4" s="1"/>
  <c r="A2196" i="4" s="1"/>
  <c r="A2197" i="4" s="1"/>
  <c r="A2198" i="4" s="1"/>
  <c r="A2199" i="4" s="1"/>
  <c r="A2200" i="4" s="1"/>
  <c r="A2201" i="4" s="1"/>
  <c r="A2202" i="4" s="1"/>
  <c r="A2203" i="4" s="1"/>
  <c r="A2204" i="4" s="1"/>
  <c r="A2205" i="4" s="1"/>
  <c r="A2206" i="4" s="1"/>
  <c r="A2207" i="4" s="1"/>
  <c r="A2208" i="4" s="1"/>
  <c r="A2209" i="4" s="1"/>
  <c r="A2210" i="4" s="1"/>
  <c r="A2211" i="4" s="1"/>
  <c r="A2212" i="4" s="1"/>
  <c r="A2213" i="4" s="1"/>
  <c r="A2214" i="4" s="1"/>
  <c r="A2215" i="4" s="1"/>
  <c r="A2216" i="4" s="1"/>
  <c r="A2217" i="4" s="1"/>
  <c r="A2218" i="4" s="1"/>
  <c r="A2219" i="4" s="1"/>
  <c r="A2220" i="4" s="1"/>
  <c r="A2221" i="4" s="1"/>
  <c r="A2222" i="4" s="1"/>
  <c r="A2223" i="4" s="1"/>
  <c r="A2224" i="4" s="1"/>
  <c r="A2225" i="4" s="1"/>
  <c r="A2226" i="4" s="1"/>
  <c r="A2227" i="4" s="1"/>
  <c r="A2228" i="4" s="1"/>
  <c r="A2229" i="4" s="1"/>
  <c r="A2230" i="4" s="1"/>
  <c r="A2231" i="4" s="1"/>
  <c r="A2232" i="4" s="1"/>
  <c r="A2233" i="4" s="1"/>
  <c r="A2234" i="4" s="1"/>
  <c r="A2235" i="4" s="1"/>
  <c r="A2236" i="4" s="1"/>
  <c r="A2237" i="4" s="1"/>
  <c r="A2238" i="4" s="1"/>
  <c r="A2239" i="4" s="1"/>
  <c r="A2240" i="4" s="1"/>
  <c r="A2241" i="4" s="1"/>
  <c r="A2242" i="4" s="1"/>
  <c r="A2243" i="4" s="1"/>
  <c r="A2244" i="4" s="1"/>
  <c r="A2245" i="4" s="1"/>
  <c r="A2246" i="4" s="1"/>
  <c r="A2247" i="4" s="1"/>
  <c r="A2248" i="4" s="1"/>
  <c r="A2249" i="4" s="1"/>
  <c r="A2250" i="4" s="1"/>
  <c r="A2251" i="4" s="1"/>
  <c r="A2252" i="4" s="1"/>
  <c r="A2253" i="4" s="1"/>
  <c r="A2254" i="4" s="1"/>
  <c r="A2255" i="4" s="1"/>
  <c r="A2256" i="4" s="1"/>
  <c r="A2257" i="4" s="1"/>
  <c r="A2258" i="4" s="1"/>
  <c r="A2259" i="4" s="1"/>
  <c r="A2260" i="4" s="1"/>
  <c r="A2261" i="4" s="1"/>
  <c r="A2262" i="4" s="1"/>
  <c r="A2263" i="4" s="1"/>
  <c r="A2264" i="4" s="1"/>
  <c r="A2265" i="4" s="1"/>
  <c r="A2266" i="4" s="1"/>
  <c r="A2267" i="4" s="1"/>
  <c r="A2268" i="4" s="1"/>
  <c r="A2269" i="4" s="1"/>
  <c r="A2270" i="4" s="1"/>
  <c r="A2271" i="4" s="1"/>
  <c r="A2272" i="4" s="1"/>
  <c r="A2273" i="4" s="1"/>
  <c r="A2274" i="4" s="1"/>
  <c r="A2275" i="4" s="1"/>
  <c r="A2276" i="4" s="1"/>
  <c r="A2277" i="4" s="1"/>
  <c r="A2278" i="4" s="1"/>
  <c r="A2279" i="4" s="1"/>
  <c r="A2280" i="4" s="1"/>
  <c r="A2281" i="4" s="1"/>
  <c r="A2282" i="4" s="1"/>
  <c r="A2283" i="4" s="1"/>
  <c r="A2284" i="4" s="1"/>
  <c r="A2285" i="4" s="1"/>
  <c r="A2286" i="4" s="1"/>
  <c r="A2287" i="4" s="1"/>
  <c r="A2288" i="4" s="1"/>
  <c r="A2289" i="4" s="1"/>
  <c r="A2290" i="4" s="1"/>
  <c r="A2291" i="4" s="1"/>
  <c r="A2292" i="4" s="1"/>
  <c r="A2293" i="4" s="1"/>
  <c r="A2294" i="4" s="1"/>
  <c r="A2295" i="4" s="1"/>
  <c r="A2296" i="4" s="1"/>
  <c r="A2297" i="4" s="1"/>
  <c r="A2298" i="4" s="1"/>
  <c r="A2299" i="4" s="1"/>
  <c r="A2300" i="4" s="1"/>
  <c r="A2301" i="4" s="1"/>
  <c r="A2302" i="4" s="1"/>
  <c r="A2303" i="4" s="1"/>
  <c r="A2304" i="4" s="1"/>
  <c r="A2305" i="4" s="1"/>
  <c r="A2306" i="4" s="1"/>
  <c r="A2307" i="4" s="1"/>
  <c r="A2308" i="4" s="1"/>
  <c r="A2309" i="4" s="1"/>
  <c r="A2310" i="4" s="1"/>
  <c r="A2311" i="4" s="1"/>
  <c r="A2312" i="4" s="1"/>
  <c r="A2313" i="4" s="1"/>
  <c r="A2314" i="4" s="1"/>
  <c r="A2315" i="4" s="1"/>
  <c r="A2316" i="4" s="1"/>
  <c r="A2317" i="4" s="1"/>
  <c r="A2318" i="4" s="1"/>
  <c r="A2319" i="4" s="1"/>
  <c r="A2320" i="4" s="1"/>
  <c r="A2321" i="4" s="1"/>
  <c r="A2322" i="4" s="1"/>
  <c r="A2323" i="4" s="1"/>
  <c r="A2324" i="4" s="1"/>
  <c r="A2325" i="4" s="1"/>
  <c r="A2326" i="4" s="1"/>
  <c r="A2327" i="4" s="1"/>
  <c r="A2328" i="4" s="1"/>
  <c r="A2329" i="4" s="1"/>
  <c r="A2330" i="4" s="1"/>
  <c r="A2331" i="4" s="1"/>
  <c r="A2332" i="4" s="1"/>
  <c r="A2333" i="4" s="1"/>
  <c r="A2334" i="4" s="1"/>
  <c r="A2335" i="4" s="1"/>
  <c r="A2336" i="4" s="1"/>
  <c r="A2337" i="4" s="1"/>
  <c r="A2338" i="4" s="1"/>
  <c r="A2339" i="4" s="1"/>
  <c r="A2340" i="4" s="1"/>
  <c r="A2341" i="4" s="1"/>
  <c r="A2342" i="4" s="1"/>
  <c r="A2343" i="4" s="1"/>
  <c r="A2344" i="4" s="1"/>
  <c r="A2345" i="4" s="1"/>
  <c r="A2346" i="4" s="1"/>
  <c r="A2347" i="4" s="1"/>
  <c r="A2348" i="4" s="1"/>
  <c r="A2349" i="4" s="1"/>
  <c r="A2350" i="4" s="1"/>
  <c r="A2351" i="4" s="1"/>
  <c r="A2352" i="4" s="1"/>
  <c r="A2353" i="4" s="1"/>
  <c r="A2354" i="4" s="1"/>
  <c r="A2355" i="4" s="1"/>
  <c r="A2356" i="4" s="1"/>
  <c r="A2357" i="4" s="1"/>
  <c r="A2358" i="4" s="1"/>
  <c r="A2359" i="4" s="1"/>
  <c r="A2360" i="4" s="1"/>
  <c r="A2361" i="4" s="1"/>
  <c r="A2362" i="4" s="1"/>
  <c r="A2363" i="4" s="1"/>
  <c r="A2364" i="4" s="1"/>
  <c r="A2365" i="4" s="1"/>
  <c r="A2366" i="4" s="1"/>
  <c r="A2367" i="4" s="1"/>
  <c r="A2368" i="4" s="1"/>
  <c r="A2369" i="4" s="1"/>
  <c r="A2370" i="4" s="1"/>
  <c r="A2371" i="4" s="1"/>
  <c r="A2372" i="4" s="1"/>
  <c r="A2373" i="4" s="1"/>
  <c r="A2374" i="4" s="1"/>
  <c r="A2375" i="4" s="1"/>
  <c r="A2376" i="4" s="1"/>
  <c r="A2377" i="4" s="1"/>
  <c r="A2378" i="4" s="1"/>
  <c r="A2379" i="4" s="1"/>
  <c r="A2380" i="4" s="1"/>
  <c r="A2381" i="4" s="1"/>
  <c r="A2382" i="4" s="1"/>
  <c r="A2383" i="4" s="1"/>
  <c r="A2384" i="4" s="1"/>
  <c r="A2385" i="4" s="1"/>
  <c r="A2386" i="4" s="1"/>
  <c r="A2387" i="4" s="1"/>
  <c r="A2388" i="4" s="1"/>
  <c r="A2389" i="4" s="1"/>
  <c r="A2390" i="4" s="1"/>
  <c r="A2391" i="4" s="1"/>
  <c r="A2392" i="4" s="1"/>
  <c r="A2393" i="4" s="1"/>
  <c r="A2394" i="4" s="1"/>
  <c r="A2395" i="4" s="1"/>
  <c r="A2396" i="4" s="1"/>
  <c r="A2397" i="4" s="1"/>
  <c r="A2398" i="4" s="1"/>
  <c r="A2399" i="4" s="1"/>
  <c r="A2400" i="4" s="1"/>
  <c r="A2401" i="4" s="1"/>
  <c r="A2402" i="4" s="1"/>
  <c r="A2403" i="4" s="1"/>
  <c r="A2404" i="4" s="1"/>
  <c r="A2405" i="4" s="1"/>
  <c r="A2406" i="4" s="1"/>
  <c r="A2407" i="4" s="1"/>
  <c r="A2408" i="4" s="1"/>
  <c r="A2409" i="4" s="1"/>
  <c r="A2410" i="4" s="1"/>
  <c r="A2411" i="4" s="1"/>
  <c r="A2412" i="4" s="1"/>
  <c r="A2413" i="4" s="1"/>
  <c r="A2414" i="4" s="1"/>
  <c r="A2415" i="4" s="1"/>
  <c r="A2416" i="4" s="1"/>
  <c r="A2417" i="4" s="1"/>
  <c r="A2418" i="4" s="1"/>
  <c r="A2419" i="4" s="1"/>
  <c r="A2420" i="4" s="1"/>
  <c r="A2421" i="4" s="1"/>
  <c r="A2422" i="4" s="1"/>
  <c r="A2423" i="4" s="1"/>
  <c r="A2424" i="4" s="1"/>
  <c r="A2425" i="4" s="1"/>
  <c r="A2426" i="4" s="1"/>
  <c r="A2427" i="4" s="1"/>
  <c r="A2428" i="4" s="1"/>
  <c r="A2429" i="4" s="1"/>
  <c r="A2430" i="4" s="1"/>
  <c r="A2431" i="4" s="1"/>
  <c r="A2432" i="4" s="1"/>
  <c r="A2433" i="4" s="1"/>
  <c r="A2434" i="4" s="1"/>
  <c r="A2435" i="4" s="1"/>
  <c r="A2436" i="4" s="1"/>
  <c r="A2437" i="4" s="1"/>
  <c r="A2438" i="4" s="1"/>
  <c r="A2439" i="4" s="1"/>
  <c r="A2440" i="4" s="1"/>
  <c r="A2441" i="4" s="1"/>
  <c r="A2442" i="4" s="1"/>
  <c r="A2443" i="4" s="1"/>
  <c r="A2444" i="4" s="1"/>
  <c r="A2445" i="4" s="1"/>
  <c r="A2446" i="4" s="1"/>
  <c r="A2447" i="4" s="1"/>
  <c r="A2448" i="4" s="1"/>
  <c r="A2449" i="4" s="1"/>
  <c r="A2450" i="4" s="1"/>
  <c r="A2451" i="4" s="1"/>
  <c r="A2452" i="4" s="1"/>
  <c r="A2453" i="4" s="1"/>
  <c r="A2454" i="4" s="1"/>
  <c r="A2455" i="4" s="1"/>
  <c r="A2456" i="4" s="1"/>
  <c r="A2457" i="4" s="1"/>
  <c r="A2458" i="4" s="1"/>
  <c r="A2459" i="4" s="1"/>
  <c r="A2460" i="4" s="1"/>
  <c r="A2461" i="4" s="1"/>
  <c r="A2462" i="4" s="1"/>
  <c r="A2463" i="4" s="1"/>
  <c r="A2464" i="4" s="1"/>
  <c r="A2465" i="4" s="1"/>
  <c r="A2466" i="4" s="1"/>
  <c r="A2467" i="4" s="1"/>
  <c r="A2468" i="4" s="1"/>
  <c r="A2469" i="4" s="1"/>
  <c r="A2470" i="4" s="1"/>
  <c r="A2471" i="4" s="1"/>
  <c r="A2472" i="4" s="1"/>
  <c r="A2473" i="4" s="1"/>
  <c r="A2474" i="4" s="1"/>
  <c r="A2475" i="4" s="1"/>
  <c r="A2476" i="4" s="1"/>
  <c r="A2477" i="4" s="1"/>
  <c r="A2478" i="4" s="1"/>
  <c r="A2479" i="4" s="1"/>
  <c r="A2480" i="4" s="1"/>
  <c r="A2481" i="4" s="1"/>
  <c r="A2482" i="4" s="1"/>
  <c r="A2483" i="4" s="1"/>
  <c r="A2484" i="4" s="1"/>
  <c r="A2485" i="4" s="1"/>
  <c r="A2486" i="4" s="1"/>
  <c r="A2487" i="4" s="1"/>
  <c r="A2488" i="4" s="1"/>
  <c r="A2489" i="4" s="1"/>
  <c r="A2490" i="4" s="1"/>
  <c r="A2491" i="4" s="1"/>
  <c r="A2492" i="4" s="1"/>
  <c r="A2493" i="4" s="1"/>
  <c r="A2494" i="4" s="1"/>
  <c r="A2495" i="4" s="1"/>
  <c r="A2496" i="4" s="1"/>
  <c r="A2497" i="4" s="1"/>
  <c r="A2498" i="4" s="1"/>
  <c r="A2499" i="4" s="1"/>
  <c r="A2500" i="4" s="1"/>
  <c r="A2501" i="4" s="1"/>
  <c r="A2502" i="4" s="1"/>
  <c r="A2503" i="4" s="1"/>
  <c r="A2504" i="4" s="1"/>
  <c r="A2505" i="4" s="1"/>
  <c r="A2506" i="4" s="1"/>
  <c r="A2507" i="4" s="1"/>
  <c r="A2508" i="4" s="1"/>
  <c r="A2509" i="4" s="1"/>
  <c r="A2510" i="4" s="1"/>
  <c r="A2511" i="4" s="1"/>
  <c r="A2512" i="4" s="1"/>
  <c r="A2513" i="4" s="1"/>
  <c r="A2514" i="4" s="1"/>
  <c r="A2515" i="4" s="1"/>
  <c r="A2516" i="4" s="1"/>
  <c r="A2517" i="4" s="1"/>
  <c r="A2518" i="4" s="1"/>
  <c r="A2519" i="4" s="1"/>
  <c r="A2520" i="4" s="1"/>
  <c r="A2521" i="4" s="1"/>
  <c r="A2522" i="4" s="1"/>
  <c r="A2523" i="4" s="1"/>
  <c r="A2524" i="4" s="1"/>
  <c r="A2525" i="4" s="1"/>
  <c r="A2526" i="4" s="1"/>
  <c r="A2527" i="4" s="1"/>
  <c r="A2528" i="4" s="1"/>
  <c r="A2529" i="4" s="1"/>
  <c r="A2530" i="4" s="1"/>
  <c r="A2531" i="4" s="1"/>
  <c r="A2532" i="4" s="1"/>
  <c r="A2533" i="4" s="1"/>
  <c r="A2534" i="4" s="1"/>
  <c r="A2535" i="4" s="1"/>
  <c r="A2536" i="4" s="1"/>
  <c r="A2537" i="4" s="1"/>
  <c r="A2538" i="4" s="1"/>
  <c r="A2539" i="4" s="1"/>
  <c r="A2540" i="4" s="1"/>
  <c r="A2541" i="4" s="1"/>
  <c r="A2542" i="4" s="1"/>
  <c r="A2543" i="4" s="1"/>
  <c r="A2544" i="4" s="1"/>
  <c r="A2545" i="4" s="1"/>
  <c r="A2546" i="4" s="1"/>
  <c r="A2547" i="4" s="1"/>
  <c r="A2548" i="4" s="1"/>
  <c r="A2549" i="4" s="1"/>
  <c r="A2550" i="4" s="1"/>
  <c r="A2551" i="4" s="1"/>
  <c r="A2552" i="4" s="1"/>
  <c r="A2553" i="4" s="1"/>
  <c r="A2554" i="4" s="1"/>
  <c r="A2555" i="4" s="1"/>
  <c r="A2556" i="4" s="1"/>
  <c r="A2557" i="4" s="1"/>
  <c r="A2558" i="4" s="1"/>
  <c r="A2559" i="4" s="1"/>
  <c r="A2560" i="4" s="1"/>
  <c r="A2561" i="4" s="1"/>
  <c r="A2562" i="4" s="1"/>
  <c r="A2563" i="4" s="1"/>
  <c r="A2564" i="4" s="1"/>
  <c r="A2565" i="4" s="1"/>
  <c r="A2566" i="4" s="1"/>
  <c r="A2567" i="4" s="1"/>
  <c r="A2568" i="4" s="1"/>
  <c r="A2569" i="4" s="1"/>
  <c r="A2570" i="4" s="1"/>
  <c r="A2571" i="4" s="1"/>
  <c r="A2572" i="4" s="1"/>
  <c r="A2573" i="4" s="1"/>
  <c r="A2574" i="4" s="1"/>
  <c r="A2575" i="4" s="1"/>
  <c r="A2576" i="4" s="1"/>
  <c r="A2577" i="4" s="1"/>
  <c r="A2578" i="4" s="1"/>
  <c r="A2579" i="4" s="1"/>
  <c r="A2580" i="4" s="1"/>
  <c r="A2581" i="4" s="1"/>
  <c r="A2582" i="4" s="1"/>
  <c r="A2583" i="4" s="1"/>
  <c r="A2584" i="4" s="1"/>
  <c r="A2585" i="4" s="1"/>
  <c r="A2586" i="4" s="1"/>
  <c r="A2587" i="4" s="1"/>
  <c r="A2588" i="4" s="1"/>
  <c r="A2589" i="4" s="1"/>
  <c r="A2590" i="4" s="1"/>
  <c r="A2591" i="4" s="1"/>
  <c r="A2592" i="4" s="1"/>
  <c r="A2593" i="4" s="1"/>
  <c r="A2594" i="4" s="1"/>
  <c r="A2595" i="4" s="1"/>
  <c r="A2596" i="4" s="1"/>
  <c r="A2597" i="4" s="1"/>
  <c r="A2598" i="4" s="1"/>
  <c r="A2599" i="4" s="1"/>
  <c r="A2600" i="4" s="1"/>
  <c r="A2601" i="4" s="1"/>
  <c r="A2602" i="4" s="1"/>
  <c r="A2603" i="4" s="1"/>
  <c r="A2604" i="4" s="1"/>
  <c r="A2605" i="4" s="1"/>
  <c r="A2606" i="4" s="1"/>
  <c r="A2607" i="4" s="1"/>
  <c r="A2608" i="4" s="1"/>
  <c r="A2609" i="4" s="1"/>
  <c r="A2610" i="4" s="1"/>
  <c r="A2611" i="4" s="1"/>
  <c r="A2612" i="4" s="1"/>
  <c r="A2613" i="4" s="1"/>
  <c r="A2614" i="4" s="1"/>
  <c r="A2615" i="4" s="1"/>
  <c r="A2616" i="4" s="1"/>
  <c r="A2617" i="4" s="1"/>
  <c r="A2618" i="4" s="1"/>
  <c r="A2619" i="4" s="1"/>
  <c r="A2620" i="4" s="1"/>
  <c r="A2621" i="4" s="1"/>
  <c r="A2622" i="4" s="1"/>
  <c r="A2623" i="4" s="1"/>
  <c r="A2624" i="4" s="1"/>
  <c r="A2625" i="4" s="1"/>
  <c r="A2626" i="4" s="1"/>
  <c r="A2627" i="4" s="1"/>
  <c r="A2628" i="4" s="1"/>
  <c r="A2629" i="4" s="1"/>
  <c r="A2630" i="4" s="1"/>
  <c r="A2631" i="4" s="1"/>
  <c r="A2632" i="4" s="1"/>
  <c r="A2633" i="4" s="1"/>
  <c r="A2634" i="4" s="1"/>
  <c r="A2635" i="4" s="1"/>
  <c r="A2636" i="4" s="1"/>
  <c r="A2637" i="4" s="1"/>
  <c r="A2638" i="4" s="1"/>
  <c r="A2639" i="4" s="1"/>
  <c r="A2640" i="4" s="1"/>
  <c r="A2641" i="4" s="1"/>
  <c r="A2642" i="4" s="1"/>
  <c r="A2643" i="4" s="1"/>
  <c r="A2644" i="4" s="1"/>
  <c r="A2645" i="4" s="1"/>
  <c r="A2646" i="4" s="1"/>
  <c r="A2647" i="4" s="1"/>
  <c r="A2648" i="4" s="1"/>
  <c r="A2649" i="4" s="1"/>
  <c r="A2650" i="4" s="1"/>
  <c r="A2651" i="4" s="1"/>
  <c r="A2652" i="4" s="1"/>
  <c r="A2653" i="4" s="1"/>
  <c r="A2654" i="4" s="1"/>
  <c r="A2655" i="4" s="1"/>
  <c r="A2656" i="4" s="1"/>
  <c r="A2657" i="4" s="1"/>
  <c r="A2658" i="4" s="1"/>
  <c r="A2659" i="4" s="1"/>
  <c r="A2660" i="4" s="1"/>
  <c r="A2661" i="4" s="1"/>
  <c r="A2662" i="4" s="1"/>
  <c r="A2663" i="4" s="1"/>
  <c r="A2664" i="4" s="1"/>
  <c r="A2665" i="4" s="1"/>
  <c r="A2666" i="4" s="1"/>
  <c r="A2667" i="4" s="1"/>
  <c r="A2668" i="4" s="1"/>
  <c r="A2669" i="4" s="1"/>
  <c r="A2670" i="4" s="1"/>
  <c r="A2671" i="4" s="1"/>
  <c r="X2150" i="4"/>
  <c r="U2150" i="4"/>
  <c r="T2150" i="4"/>
  <c r="S2150" i="4"/>
  <c r="K2150" i="4"/>
  <c r="J2150" i="4"/>
  <c r="U2149" i="4"/>
  <c r="P2149" i="4"/>
  <c r="O2149" i="4"/>
  <c r="N2149" i="4"/>
  <c r="M2149" i="4"/>
  <c r="L2149" i="4"/>
  <c r="I2149" i="4"/>
  <c r="F2149" i="4"/>
  <c r="X2148" i="4"/>
  <c r="U2148" i="4"/>
  <c r="T2148" i="4"/>
  <c r="S2148" i="4"/>
  <c r="K2148" i="4"/>
  <c r="J2148" i="4"/>
  <c r="X2147" i="4"/>
  <c r="U2147" i="4"/>
  <c r="T2147" i="4"/>
  <c r="S2147" i="4"/>
  <c r="K2147" i="4"/>
  <c r="J2147" i="4"/>
  <c r="X2146" i="4"/>
  <c r="U2146" i="4"/>
  <c r="T2146" i="4"/>
  <c r="S2146" i="4"/>
  <c r="K2146" i="4"/>
  <c r="J2146" i="4"/>
  <c r="X2145" i="4"/>
  <c r="U2145" i="4"/>
  <c r="T2145" i="4"/>
  <c r="S2145" i="4"/>
  <c r="K2145" i="4"/>
  <c r="J2145" i="4"/>
  <c r="X2144" i="4"/>
  <c r="U2144" i="4"/>
  <c r="T2144" i="4"/>
  <c r="S2144" i="4"/>
  <c r="K2144" i="4"/>
  <c r="J2144" i="4"/>
  <c r="J2142" i="4" s="1"/>
  <c r="A2144" i="4"/>
  <c r="A2145" i="4" s="1"/>
  <c r="A2146" i="4" s="1"/>
  <c r="A2147" i="4" s="1"/>
  <c r="A2148" i="4" s="1"/>
  <c r="X2143" i="4"/>
  <c r="U2143" i="4"/>
  <c r="T2143" i="4"/>
  <c r="W2143" i="4" s="1"/>
  <c r="S2143" i="4"/>
  <c r="K2143" i="4"/>
  <c r="J2143" i="4"/>
  <c r="U2142" i="4"/>
  <c r="P2142" i="4"/>
  <c r="O2142" i="4"/>
  <c r="N2142" i="4"/>
  <c r="M2142" i="4"/>
  <c r="L2142" i="4"/>
  <c r="K2142" i="4"/>
  <c r="I2142" i="4"/>
  <c r="H2142" i="4"/>
  <c r="G2142" i="4"/>
  <c r="F2142" i="4"/>
  <c r="U2141" i="4"/>
  <c r="T2141" i="4"/>
  <c r="V2141" i="4" s="1"/>
  <c r="S2141" i="4"/>
  <c r="J2141" i="4"/>
  <c r="U2140" i="4"/>
  <c r="T2140" i="4"/>
  <c r="W2140" i="4" s="1"/>
  <c r="H2140" i="4" s="1"/>
  <c r="K2140" i="4" s="1"/>
  <c r="S2140" i="4"/>
  <c r="J2140" i="4"/>
  <c r="U2139" i="4"/>
  <c r="W2139" i="4" s="1"/>
  <c r="H2139" i="4" s="1"/>
  <c r="K2139" i="4" s="1"/>
  <c r="T2139" i="4"/>
  <c r="V2139" i="4" s="1"/>
  <c r="S2139" i="4"/>
  <c r="J2139" i="4"/>
  <c r="U2138" i="4"/>
  <c r="T2138" i="4"/>
  <c r="S2138" i="4"/>
  <c r="J2138" i="4"/>
  <c r="U2137" i="4"/>
  <c r="T2137" i="4"/>
  <c r="V2137" i="4" s="1"/>
  <c r="S2137" i="4"/>
  <c r="J2137" i="4"/>
  <c r="U2136" i="4"/>
  <c r="T2136" i="4"/>
  <c r="S2136" i="4"/>
  <c r="J2136" i="4"/>
  <c r="U2135" i="4"/>
  <c r="T2135" i="4"/>
  <c r="W2135" i="4" s="1"/>
  <c r="S2135" i="4"/>
  <c r="K2135" i="4"/>
  <c r="J2135" i="4"/>
  <c r="U2134" i="4"/>
  <c r="T2134" i="4"/>
  <c r="S2134" i="4"/>
  <c r="J2134" i="4"/>
  <c r="U2133" i="4"/>
  <c r="T2133" i="4"/>
  <c r="V2133" i="4" s="1"/>
  <c r="S2133" i="4"/>
  <c r="K2133" i="4"/>
  <c r="J2133" i="4"/>
  <c r="U2132" i="4"/>
  <c r="W2132" i="4" s="1"/>
  <c r="T2132" i="4"/>
  <c r="V2132" i="4" s="1"/>
  <c r="S2132" i="4"/>
  <c r="K2132" i="4"/>
  <c r="J2132" i="4"/>
  <c r="U2131" i="4"/>
  <c r="T2131" i="4"/>
  <c r="W2131" i="4" s="1"/>
  <c r="S2131" i="4"/>
  <c r="K2131" i="4"/>
  <c r="J2131" i="4"/>
  <c r="U2130" i="4"/>
  <c r="T2130" i="4"/>
  <c r="S2130" i="4"/>
  <c r="J2130" i="4"/>
  <c r="U2129" i="4"/>
  <c r="T2129" i="4"/>
  <c r="V2129" i="4" s="1"/>
  <c r="S2129" i="4"/>
  <c r="J2129" i="4"/>
  <c r="U2128" i="4"/>
  <c r="T2128" i="4"/>
  <c r="W2128" i="4" s="1"/>
  <c r="S2128" i="4"/>
  <c r="K2128" i="4"/>
  <c r="J2128" i="4"/>
  <c r="U2127" i="4"/>
  <c r="T2127" i="4"/>
  <c r="S2127" i="4"/>
  <c r="J2127" i="4"/>
  <c r="U2126" i="4"/>
  <c r="T2126" i="4"/>
  <c r="V2126" i="4" s="1"/>
  <c r="S2126" i="4"/>
  <c r="K2126" i="4"/>
  <c r="J2126" i="4"/>
  <c r="U2125" i="4"/>
  <c r="W2125" i="4" s="1"/>
  <c r="T2125" i="4"/>
  <c r="V2125" i="4" s="1"/>
  <c r="S2125" i="4"/>
  <c r="K2125" i="4"/>
  <c r="J2125" i="4"/>
  <c r="U2124" i="4"/>
  <c r="T2124" i="4"/>
  <c r="V2124" i="4" s="1"/>
  <c r="S2124" i="4"/>
  <c r="J2124" i="4"/>
  <c r="U2123" i="4"/>
  <c r="T2123" i="4"/>
  <c r="W2123" i="4" s="1"/>
  <c r="H2123" i="4" s="1"/>
  <c r="K2123" i="4" s="1"/>
  <c r="S2123" i="4"/>
  <c r="J2123" i="4"/>
  <c r="U2122" i="4"/>
  <c r="T2122" i="4"/>
  <c r="V2122" i="4" s="1"/>
  <c r="S2122" i="4"/>
  <c r="K2122" i="4"/>
  <c r="J2122" i="4"/>
  <c r="U2121" i="4"/>
  <c r="T2121" i="4"/>
  <c r="S2121" i="4"/>
  <c r="K2121" i="4"/>
  <c r="J2121" i="4"/>
  <c r="U2120" i="4"/>
  <c r="T2120" i="4"/>
  <c r="W2120" i="4" s="1"/>
  <c r="H2120" i="4" s="1"/>
  <c r="K2120" i="4" s="1"/>
  <c r="S2120" i="4"/>
  <c r="J2120" i="4"/>
  <c r="U2119" i="4"/>
  <c r="T2119" i="4"/>
  <c r="S2119" i="4"/>
  <c r="K2119" i="4"/>
  <c r="J2119" i="4"/>
  <c r="U2118" i="4"/>
  <c r="T2118" i="4"/>
  <c r="S2118" i="4"/>
  <c r="J2118" i="4"/>
  <c r="U2117" i="4"/>
  <c r="T2117" i="4"/>
  <c r="V2117" i="4" s="1"/>
  <c r="S2117" i="4"/>
  <c r="J2117" i="4"/>
  <c r="A2117" i="4"/>
  <c r="A2118" i="4" s="1"/>
  <c r="A2119" i="4" s="1"/>
  <c r="A2120" i="4" s="1"/>
  <c r="A2121" i="4" s="1"/>
  <c r="A2122" i="4" s="1"/>
  <c r="A2123" i="4" s="1"/>
  <c r="A2124" i="4" s="1"/>
  <c r="A2125" i="4" s="1"/>
  <c r="A2126" i="4" s="1"/>
  <c r="A2127" i="4" s="1"/>
  <c r="A2128" i="4" s="1"/>
  <c r="A2129" i="4" s="1"/>
  <c r="A2130" i="4" s="1"/>
  <c r="A2131" i="4" s="1"/>
  <c r="A2132" i="4" s="1"/>
  <c r="A2133" i="4" s="1"/>
  <c r="A2134" i="4" s="1"/>
  <c r="A2135" i="4" s="1"/>
  <c r="A2137" i="4" s="1"/>
  <c r="A2138" i="4" s="1"/>
  <c r="A2139" i="4" s="1"/>
  <c r="A2140" i="4" s="1"/>
  <c r="A2141" i="4" s="1"/>
  <c r="U2116" i="4"/>
  <c r="T2116" i="4"/>
  <c r="W2116" i="4" s="1"/>
  <c r="H2116" i="4" s="1"/>
  <c r="K2116" i="4" s="1"/>
  <c r="S2116" i="4"/>
  <c r="J2116" i="4"/>
  <c r="J2115" i="4" s="1"/>
  <c r="U2115" i="4"/>
  <c r="W2115" i="4" s="1"/>
  <c r="I2115" i="4"/>
  <c r="G2115" i="4"/>
  <c r="F2115" i="4"/>
  <c r="U2114" i="4"/>
  <c r="T2114" i="4"/>
  <c r="W2114" i="4" s="1"/>
  <c r="S2114" i="4"/>
  <c r="K2114" i="4"/>
  <c r="J2114" i="4"/>
  <c r="U2113" i="4"/>
  <c r="T2113" i="4"/>
  <c r="S2113" i="4"/>
  <c r="J2113" i="4"/>
  <c r="U2112" i="4"/>
  <c r="T2112" i="4"/>
  <c r="V2112" i="4" s="1"/>
  <c r="S2112" i="4"/>
  <c r="K2112" i="4"/>
  <c r="J2112" i="4"/>
  <c r="U2111" i="4"/>
  <c r="W2111" i="4" s="1"/>
  <c r="T2111" i="4"/>
  <c r="V2111" i="4" s="1"/>
  <c r="S2111" i="4"/>
  <c r="K2111" i="4"/>
  <c r="J2111" i="4"/>
  <c r="U2110" i="4"/>
  <c r="T2110" i="4"/>
  <c r="V2110" i="4" s="1"/>
  <c r="S2110" i="4"/>
  <c r="K2110" i="4"/>
  <c r="J2110" i="4"/>
  <c r="U2109" i="4"/>
  <c r="W2109" i="4" s="1"/>
  <c r="T2109" i="4"/>
  <c r="V2109" i="4" s="1"/>
  <c r="S2109" i="4"/>
  <c r="K2109" i="4"/>
  <c r="J2109" i="4"/>
  <c r="U2108" i="4"/>
  <c r="T2108" i="4"/>
  <c r="V2108" i="4" s="1"/>
  <c r="S2108" i="4"/>
  <c r="K2108" i="4"/>
  <c r="J2108" i="4"/>
  <c r="U2107" i="4"/>
  <c r="W2107" i="4" s="1"/>
  <c r="T2107" i="4"/>
  <c r="V2107" i="4" s="1"/>
  <c r="S2107" i="4"/>
  <c r="K2107" i="4"/>
  <c r="J2107" i="4"/>
  <c r="J2103" i="4" s="1"/>
  <c r="J2102" i="4" s="1"/>
  <c r="U2106" i="4"/>
  <c r="T2106" i="4"/>
  <c r="V2106" i="4" s="1"/>
  <c r="S2106" i="4"/>
  <c r="K2106" i="4"/>
  <c r="J2106" i="4"/>
  <c r="U2105" i="4"/>
  <c r="W2105" i="4" s="1"/>
  <c r="H2105" i="4" s="1"/>
  <c r="T2105" i="4"/>
  <c r="V2105" i="4" s="1"/>
  <c r="S2105" i="4"/>
  <c r="J2105" i="4"/>
  <c r="A2105" i="4"/>
  <c r="A2106" i="4" s="1"/>
  <c r="A2107" i="4" s="1"/>
  <c r="A2108" i="4" s="1"/>
  <c r="A2109" i="4" s="1"/>
  <c r="A2110" i="4" s="1"/>
  <c r="A2111" i="4" s="1"/>
  <c r="A2112" i="4" s="1"/>
  <c r="A2113" i="4" s="1"/>
  <c r="A2114" i="4" s="1"/>
  <c r="U2104" i="4"/>
  <c r="T2104" i="4"/>
  <c r="W2104" i="4" s="1"/>
  <c r="S2104" i="4"/>
  <c r="K2104" i="4"/>
  <c r="J2104" i="4"/>
  <c r="U2103" i="4"/>
  <c r="I2103" i="4"/>
  <c r="G2103" i="4"/>
  <c r="F2103" i="4"/>
  <c r="U2102" i="4"/>
  <c r="P2102" i="4"/>
  <c r="O2102" i="4"/>
  <c r="N2102" i="4"/>
  <c r="M2102" i="4"/>
  <c r="L2102" i="4"/>
  <c r="G2102" i="4"/>
  <c r="U2101" i="4"/>
  <c r="T2101" i="4"/>
  <c r="W2101" i="4" s="1"/>
  <c r="H2101" i="4" s="1"/>
  <c r="K2101" i="4" s="1"/>
  <c r="S2101" i="4"/>
  <c r="J2101" i="4"/>
  <c r="U2100" i="4"/>
  <c r="T2100" i="4"/>
  <c r="S2100" i="4"/>
  <c r="K2100" i="4"/>
  <c r="J2100" i="4"/>
  <c r="U2099" i="4"/>
  <c r="T2099" i="4"/>
  <c r="S2099" i="4"/>
  <c r="K2099" i="4"/>
  <c r="J2099" i="4"/>
  <c r="U2098" i="4"/>
  <c r="W2098" i="4" s="1"/>
  <c r="H2098" i="4" s="1"/>
  <c r="K2098" i="4" s="1"/>
  <c r="T2098" i="4"/>
  <c r="V2098" i="4" s="1"/>
  <c r="S2098" i="4"/>
  <c r="J2098" i="4"/>
  <c r="U2097" i="4"/>
  <c r="T2097" i="4"/>
  <c r="S2097" i="4"/>
  <c r="K2097" i="4"/>
  <c r="J2097" i="4"/>
  <c r="U2096" i="4"/>
  <c r="T2096" i="4"/>
  <c r="W2096" i="4" s="1"/>
  <c r="H2096" i="4" s="1"/>
  <c r="K2096" i="4" s="1"/>
  <c r="S2096" i="4"/>
  <c r="J2096" i="4"/>
  <c r="U2095" i="4"/>
  <c r="W2095" i="4" s="1"/>
  <c r="H2095" i="4" s="1"/>
  <c r="K2095" i="4" s="1"/>
  <c r="T2095" i="4"/>
  <c r="V2095" i="4" s="1"/>
  <c r="S2095" i="4"/>
  <c r="J2095" i="4"/>
  <c r="U2094" i="4"/>
  <c r="T2094" i="4"/>
  <c r="S2094" i="4"/>
  <c r="J2094" i="4"/>
  <c r="U2093" i="4"/>
  <c r="T2093" i="4"/>
  <c r="V2093" i="4" s="1"/>
  <c r="S2093" i="4"/>
  <c r="J2093" i="4"/>
  <c r="J2089" i="4" s="1"/>
  <c r="U2092" i="4"/>
  <c r="T2092" i="4"/>
  <c r="S2092" i="4"/>
  <c r="J2092" i="4"/>
  <c r="U2091" i="4"/>
  <c r="T2091" i="4"/>
  <c r="V2091" i="4" s="1"/>
  <c r="S2091" i="4"/>
  <c r="J2091" i="4"/>
  <c r="A2091" i="4"/>
  <c r="A2092" i="4" s="1"/>
  <c r="A2093" i="4" s="1"/>
  <c r="A2094" i="4" s="1"/>
  <c r="A2095" i="4" s="1"/>
  <c r="A2096" i="4" s="1"/>
  <c r="A2097" i="4" s="1"/>
  <c r="A2098" i="4" s="1"/>
  <c r="A2099" i="4" s="1"/>
  <c r="A2100" i="4" s="1"/>
  <c r="A2101" i="4" s="1"/>
  <c r="U2090" i="4"/>
  <c r="T2090" i="4"/>
  <c r="S2090" i="4"/>
  <c r="K2090" i="4"/>
  <c r="J2090" i="4"/>
  <c r="U2089" i="4"/>
  <c r="W2089" i="4" s="1"/>
  <c r="I2089" i="4"/>
  <c r="G2089" i="4"/>
  <c r="F2089" i="4"/>
  <c r="U2088" i="4"/>
  <c r="T2088" i="4"/>
  <c r="W2088" i="4" s="1"/>
  <c r="S2088" i="4"/>
  <c r="K2088" i="4"/>
  <c r="J2088" i="4"/>
  <c r="U2087" i="4"/>
  <c r="T2087" i="4"/>
  <c r="S2087" i="4"/>
  <c r="K2087" i="4"/>
  <c r="J2087" i="4"/>
  <c r="U2086" i="4"/>
  <c r="T2086" i="4"/>
  <c r="W2086" i="4" s="1"/>
  <c r="H2086" i="4" s="1"/>
  <c r="K2086" i="4" s="1"/>
  <c r="S2086" i="4"/>
  <c r="J2086" i="4"/>
  <c r="U2085" i="4"/>
  <c r="T2085" i="4"/>
  <c r="V2085" i="4" s="1"/>
  <c r="S2085" i="4"/>
  <c r="U2084" i="4"/>
  <c r="T2084" i="4"/>
  <c r="V2084" i="4" s="1"/>
  <c r="S2084" i="4"/>
  <c r="U2083" i="4"/>
  <c r="T2083" i="4"/>
  <c r="V2083" i="4" s="1"/>
  <c r="S2083" i="4"/>
  <c r="U2082" i="4"/>
  <c r="T2082" i="4"/>
  <c r="V2082" i="4" s="1"/>
  <c r="S2082" i="4"/>
  <c r="J2082" i="4"/>
  <c r="U2081" i="4"/>
  <c r="T2081" i="4"/>
  <c r="W2081" i="4" s="1"/>
  <c r="H2081" i="4" s="1"/>
  <c r="S2081" i="4"/>
  <c r="K2081" i="4"/>
  <c r="U2080" i="4"/>
  <c r="T2080" i="4"/>
  <c r="W2080" i="4" s="1"/>
  <c r="H2080" i="4" s="1"/>
  <c r="S2080" i="4"/>
  <c r="K2080" i="4"/>
  <c r="U2079" i="4"/>
  <c r="T2079" i="4"/>
  <c r="W2079" i="4" s="1"/>
  <c r="S2079" i="4"/>
  <c r="K2079" i="4"/>
  <c r="J2079" i="4"/>
  <c r="U2078" i="4"/>
  <c r="T2078" i="4"/>
  <c r="S2078" i="4"/>
  <c r="K2078" i="4"/>
  <c r="J2078" i="4"/>
  <c r="U2077" i="4"/>
  <c r="T2077" i="4"/>
  <c r="S2077" i="4"/>
  <c r="J2077" i="4"/>
  <c r="U2076" i="4"/>
  <c r="T2076" i="4"/>
  <c r="V2076" i="4" s="1"/>
  <c r="S2076" i="4"/>
  <c r="K2076" i="4"/>
  <c r="J2076" i="4"/>
  <c r="U2075" i="4"/>
  <c r="T2075" i="4"/>
  <c r="V2075" i="4" s="1"/>
  <c r="S2075" i="4"/>
  <c r="K2075" i="4"/>
  <c r="J2075" i="4"/>
  <c r="U2074" i="4"/>
  <c r="T2074" i="4"/>
  <c r="V2074" i="4" s="1"/>
  <c r="S2074" i="4"/>
  <c r="J2074" i="4"/>
  <c r="U2073" i="4"/>
  <c r="T2073" i="4"/>
  <c r="S2073" i="4"/>
  <c r="K2073" i="4"/>
  <c r="J2073" i="4"/>
  <c r="A2073" i="4"/>
  <c r="A2074" i="4" s="1"/>
  <c r="A2075" i="4" s="1"/>
  <c r="A2076" i="4" s="1"/>
  <c r="A2077" i="4" s="1"/>
  <c r="A2078" i="4" s="1"/>
  <c r="A2079" i="4" s="1"/>
  <c r="A2080" i="4" s="1"/>
  <c r="A2081" i="4" s="1"/>
  <c r="A2082" i="4" s="1"/>
  <c r="A2083" i="4" s="1"/>
  <c r="A2084" i="4" s="1"/>
  <c r="A2085" i="4" s="1"/>
  <c r="A2086" i="4" s="1"/>
  <c r="A2087" i="4" s="1"/>
  <c r="A2088" i="4" s="1"/>
  <c r="U2072" i="4"/>
  <c r="T2072" i="4"/>
  <c r="V2072" i="4" s="1"/>
  <c r="S2072" i="4"/>
  <c r="J2072" i="4"/>
  <c r="W2071" i="4"/>
  <c r="U2071" i="4"/>
  <c r="I2071" i="4"/>
  <c r="I2070" i="4" s="1"/>
  <c r="G2071" i="4"/>
  <c r="F2071" i="4"/>
  <c r="U2070" i="4"/>
  <c r="W2070" i="4" s="1"/>
  <c r="G2070" i="4"/>
  <c r="U2069" i="4"/>
  <c r="T2069" i="4"/>
  <c r="V2069" i="4" s="1"/>
  <c r="S2069" i="4"/>
  <c r="K2069" i="4"/>
  <c r="W2068" i="4"/>
  <c r="U2068" i="4"/>
  <c r="K2068" i="4"/>
  <c r="J2068" i="4"/>
  <c r="I2068" i="4"/>
  <c r="H2068" i="4"/>
  <c r="G2068" i="4"/>
  <c r="G2049" i="4" s="1"/>
  <c r="F2068" i="4"/>
  <c r="U2067" i="4"/>
  <c r="T2067" i="4"/>
  <c r="S2067" i="4"/>
  <c r="K2067" i="4"/>
  <c r="J2067" i="4"/>
  <c r="U2066" i="4"/>
  <c r="T2066" i="4"/>
  <c r="W2066" i="4" s="1"/>
  <c r="H2066" i="4" s="1"/>
  <c r="K2066" i="4" s="1"/>
  <c r="S2066" i="4"/>
  <c r="J2066" i="4"/>
  <c r="U2065" i="4"/>
  <c r="W2065" i="4" s="1"/>
  <c r="H2065" i="4" s="1"/>
  <c r="K2065" i="4" s="1"/>
  <c r="T2065" i="4"/>
  <c r="V2065" i="4" s="1"/>
  <c r="S2065" i="4"/>
  <c r="U2064" i="4"/>
  <c r="T2064" i="4"/>
  <c r="V2064" i="4" s="1"/>
  <c r="S2064" i="4"/>
  <c r="U2063" i="4"/>
  <c r="W2063" i="4" s="1"/>
  <c r="H2063" i="4" s="1"/>
  <c r="K2063" i="4" s="1"/>
  <c r="T2063" i="4"/>
  <c r="V2063" i="4" s="1"/>
  <c r="S2063" i="4"/>
  <c r="J2063" i="4"/>
  <c r="U2062" i="4"/>
  <c r="T2062" i="4"/>
  <c r="S2062" i="4"/>
  <c r="K2062" i="4"/>
  <c r="J2062" i="4"/>
  <c r="U2061" i="4"/>
  <c r="T2061" i="4"/>
  <c r="W2061" i="4" s="1"/>
  <c r="H2061" i="4" s="1"/>
  <c r="K2061" i="4" s="1"/>
  <c r="S2061" i="4"/>
  <c r="J2061" i="4"/>
  <c r="U2060" i="4"/>
  <c r="T2060" i="4"/>
  <c r="S2060" i="4"/>
  <c r="K2060" i="4"/>
  <c r="J2060" i="4"/>
  <c r="U2059" i="4"/>
  <c r="T2059" i="4"/>
  <c r="W2059" i="4" s="1"/>
  <c r="H2059" i="4" s="1"/>
  <c r="S2059" i="4"/>
  <c r="J2059" i="4"/>
  <c r="U2058" i="4"/>
  <c r="T2058" i="4"/>
  <c r="S2058" i="4"/>
  <c r="K2058" i="4"/>
  <c r="J2058" i="4"/>
  <c r="U2057" i="4"/>
  <c r="T2057" i="4"/>
  <c r="S2057" i="4"/>
  <c r="K2057" i="4"/>
  <c r="J2057" i="4"/>
  <c r="A2057" i="4"/>
  <c r="A2058" i="4" s="1"/>
  <c r="A2059" i="4" s="1"/>
  <c r="A2060" i="4" s="1"/>
  <c r="A2061" i="4" s="1"/>
  <c r="A2062" i="4" s="1"/>
  <c r="A2063" i="4" s="1"/>
  <c r="A2064" i="4" s="1"/>
  <c r="A2065" i="4" s="1"/>
  <c r="A2066" i="4" s="1"/>
  <c r="A2067" i="4" s="1"/>
  <c r="U2056" i="4"/>
  <c r="T2056" i="4"/>
  <c r="S2056" i="4"/>
  <c r="K2056" i="4"/>
  <c r="J2056" i="4"/>
  <c r="U2055" i="4"/>
  <c r="W2055" i="4" s="1"/>
  <c r="P2055" i="4"/>
  <c r="O2055" i="4"/>
  <c r="N2055" i="4"/>
  <c r="M2055" i="4"/>
  <c r="L2055" i="4"/>
  <c r="I2055" i="4"/>
  <c r="G2055" i="4"/>
  <c r="F2055" i="4"/>
  <c r="U2054" i="4"/>
  <c r="T2054" i="4"/>
  <c r="W2054" i="4" s="1"/>
  <c r="S2054" i="4"/>
  <c r="K2054" i="4"/>
  <c r="J2054" i="4"/>
  <c r="U2053" i="4"/>
  <c r="T2053" i="4"/>
  <c r="V2053" i="4" s="1"/>
  <c r="S2053" i="4"/>
  <c r="K2053" i="4"/>
  <c r="J2053" i="4"/>
  <c r="U2052" i="4"/>
  <c r="T2052" i="4"/>
  <c r="S2052" i="4"/>
  <c r="K2052" i="4"/>
  <c r="J2052" i="4"/>
  <c r="U2051" i="4"/>
  <c r="T2051" i="4"/>
  <c r="W2051" i="4" s="1"/>
  <c r="H2051" i="4" s="1"/>
  <c r="H2050" i="4" s="1"/>
  <c r="S2051" i="4"/>
  <c r="J2051" i="4"/>
  <c r="U2050" i="4"/>
  <c r="P2050" i="4"/>
  <c r="O2050" i="4"/>
  <c r="N2050" i="4"/>
  <c r="M2050" i="4"/>
  <c r="M2049" i="4" s="1"/>
  <c r="L2050" i="4"/>
  <c r="I2050" i="4"/>
  <c r="I2049" i="4" s="1"/>
  <c r="G2050" i="4"/>
  <c r="F2050" i="4"/>
  <c r="Q2049" i="4"/>
  <c r="U2049" i="4" s="1"/>
  <c r="O2049" i="4"/>
  <c r="U2048" i="4"/>
  <c r="T2048" i="4"/>
  <c r="W2048" i="4" s="1"/>
  <c r="H2048" i="4" s="1"/>
  <c r="K2048" i="4" s="1"/>
  <c r="S2048" i="4"/>
  <c r="U2047" i="4"/>
  <c r="T2047" i="4"/>
  <c r="S2047" i="4"/>
  <c r="U2046" i="4"/>
  <c r="T2046" i="4"/>
  <c r="S2046" i="4"/>
  <c r="U2045" i="4"/>
  <c r="T2045" i="4"/>
  <c r="W2045" i="4" s="1"/>
  <c r="S2045" i="4"/>
  <c r="H2045" i="4"/>
  <c r="K2045" i="4" s="1"/>
  <c r="U2044" i="4"/>
  <c r="T2044" i="4"/>
  <c r="W2044" i="4" s="1"/>
  <c r="H2044" i="4" s="1"/>
  <c r="K2044" i="4" s="1"/>
  <c r="S2044" i="4"/>
  <c r="U2043" i="4"/>
  <c r="T2043" i="4"/>
  <c r="S2043" i="4"/>
  <c r="U2042" i="4"/>
  <c r="T2042" i="4"/>
  <c r="S2042" i="4"/>
  <c r="U2041" i="4"/>
  <c r="T2041" i="4"/>
  <c r="W2041" i="4" s="1"/>
  <c r="S2041" i="4"/>
  <c r="H2041" i="4"/>
  <c r="K2041" i="4" s="1"/>
  <c r="U2040" i="4"/>
  <c r="T2040" i="4"/>
  <c r="W2040" i="4" s="1"/>
  <c r="H2040" i="4" s="1"/>
  <c r="K2040" i="4" s="1"/>
  <c r="S2040" i="4"/>
  <c r="U2039" i="4"/>
  <c r="T2039" i="4"/>
  <c r="S2039" i="4"/>
  <c r="U2038" i="4"/>
  <c r="T2038" i="4"/>
  <c r="S2038" i="4"/>
  <c r="U2037" i="4"/>
  <c r="T2037" i="4"/>
  <c r="W2037" i="4" s="1"/>
  <c r="S2037" i="4"/>
  <c r="H2037" i="4"/>
  <c r="K2037" i="4" s="1"/>
  <c r="U2036" i="4"/>
  <c r="T2036" i="4"/>
  <c r="W2036" i="4" s="1"/>
  <c r="H2036" i="4" s="1"/>
  <c r="K2036" i="4" s="1"/>
  <c r="S2036" i="4"/>
  <c r="U2035" i="4"/>
  <c r="T2035" i="4"/>
  <c r="S2035" i="4"/>
  <c r="U2034" i="4"/>
  <c r="T2034" i="4"/>
  <c r="S2034" i="4"/>
  <c r="U2033" i="4"/>
  <c r="T2033" i="4"/>
  <c r="W2033" i="4" s="1"/>
  <c r="S2033" i="4"/>
  <c r="H2033" i="4"/>
  <c r="K2033" i="4" s="1"/>
  <c r="U2032" i="4"/>
  <c r="T2032" i="4"/>
  <c r="W2032" i="4" s="1"/>
  <c r="H2032" i="4" s="1"/>
  <c r="K2032" i="4" s="1"/>
  <c r="S2032" i="4"/>
  <c r="U2031" i="4"/>
  <c r="T2031" i="4"/>
  <c r="S2031" i="4"/>
  <c r="X2030" i="4"/>
  <c r="U2030" i="4"/>
  <c r="T2030" i="4"/>
  <c r="S2030" i="4"/>
  <c r="L2030" i="4"/>
  <c r="N2030" i="4" s="1"/>
  <c r="K2030" i="4"/>
  <c r="X2029" i="4"/>
  <c r="U2029" i="4"/>
  <c r="T2029" i="4"/>
  <c r="W2029" i="4" s="1"/>
  <c r="S2029" i="4"/>
  <c r="K2029" i="4"/>
  <c r="X2028" i="4"/>
  <c r="U2028" i="4"/>
  <c r="T2028" i="4"/>
  <c r="S2028" i="4"/>
  <c r="K2028" i="4"/>
  <c r="U2027" i="4"/>
  <c r="T2027" i="4"/>
  <c r="S2027" i="4"/>
  <c r="U2026" i="4"/>
  <c r="T2026" i="4"/>
  <c r="S2026" i="4"/>
  <c r="U2025" i="4"/>
  <c r="T2025" i="4"/>
  <c r="S2025" i="4"/>
  <c r="X2024" i="4"/>
  <c r="U2024" i="4"/>
  <c r="T2024" i="4"/>
  <c r="S2024" i="4"/>
  <c r="K2024" i="4"/>
  <c r="X2023" i="4"/>
  <c r="U2023" i="4"/>
  <c r="T2023" i="4"/>
  <c r="S2023" i="4"/>
  <c r="K2023" i="4"/>
  <c r="X2022" i="4"/>
  <c r="U2022" i="4"/>
  <c r="T2022" i="4"/>
  <c r="S2022" i="4"/>
  <c r="K2022" i="4"/>
  <c r="U2021" i="4"/>
  <c r="T2021" i="4"/>
  <c r="W2021" i="4" s="1"/>
  <c r="H2021" i="4" s="1"/>
  <c r="S2021" i="4"/>
  <c r="U2020" i="4"/>
  <c r="T2020" i="4"/>
  <c r="S2020" i="4"/>
  <c r="U2019" i="4"/>
  <c r="T2019" i="4"/>
  <c r="W2019" i="4" s="1"/>
  <c r="H2019" i="4" s="1"/>
  <c r="S2019" i="4"/>
  <c r="U2018" i="4"/>
  <c r="T2018" i="4"/>
  <c r="S2018" i="4"/>
  <c r="U2017" i="4"/>
  <c r="T2017" i="4"/>
  <c r="W2017" i="4" s="1"/>
  <c r="H2017" i="4" s="1"/>
  <c r="S2017" i="4"/>
  <c r="U2016" i="4"/>
  <c r="T2016" i="4"/>
  <c r="S2016" i="4"/>
  <c r="U2015" i="4"/>
  <c r="T2015" i="4"/>
  <c r="W2015" i="4" s="1"/>
  <c r="H2015" i="4" s="1"/>
  <c r="S2015" i="4"/>
  <c r="U2014" i="4"/>
  <c r="T2014" i="4"/>
  <c r="S2014" i="4"/>
  <c r="U2013" i="4"/>
  <c r="T2013" i="4"/>
  <c r="W2013" i="4" s="1"/>
  <c r="S2013" i="4"/>
  <c r="H2013" i="4"/>
  <c r="K2013" i="4" s="1"/>
  <c r="U2012" i="4"/>
  <c r="T2012" i="4"/>
  <c r="S2012" i="4"/>
  <c r="U2011" i="4"/>
  <c r="T2011" i="4"/>
  <c r="S2011" i="4"/>
  <c r="U2010" i="4"/>
  <c r="T2010" i="4"/>
  <c r="S2010" i="4"/>
  <c r="U2009" i="4"/>
  <c r="T2009" i="4"/>
  <c r="W2009" i="4" s="1"/>
  <c r="S2009" i="4"/>
  <c r="H2009" i="4"/>
  <c r="K2009" i="4" s="1"/>
  <c r="U2008" i="4"/>
  <c r="T2008" i="4"/>
  <c r="W2008" i="4" s="1"/>
  <c r="S2008" i="4"/>
  <c r="K2008" i="4"/>
  <c r="U2007" i="4"/>
  <c r="T2007" i="4"/>
  <c r="W2007" i="4" s="1"/>
  <c r="S2007" i="4"/>
  <c r="K2007" i="4"/>
  <c r="U2006" i="4"/>
  <c r="T2006" i="4"/>
  <c r="W2006" i="4" s="1"/>
  <c r="S2006" i="4"/>
  <c r="K2006" i="4"/>
  <c r="U2005" i="4"/>
  <c r="T2005" i="4"/>
  <c r="W2005" i="4" s="1"/>
  <c r="S2005" i="4"/>
  <c r="K2005" i="4"/>
  <c r="U2004" i="4"/>
  <c r="T2004" i="4"/>
  <c r="W2004" i="4" s="1"/>
  <c r="S2004" i="4"/>
  <c r="K2004" i="4"/>
  <c r="X2003" i="4"/>
  <c r="U2003" i="4"/>
  <c r="T2003" i="4"/>
  <c r="S2003" i="4"/>
  <c r="K2003" i="4"/>
  <c r="X2002" i="4"/>
  <c r="U2002" i="4"/>
  <c r="T2002" i="4"/>
  <c r="W2002" i="4" s="1"/>
  <c r="S2002" i="4"/>
  <c r="K2002" i="4"/>
  <c r="X2001" i="4"/>
  <c r="U2001" i="4"/>
  <c r="T2001" i="4"/>
  <c r="S2001" i="4"/>
  <c r="K2001" i="4"/>
  <c r="X2000" i="4"/>
  <c r="U2000" i="4"/>
  <c r="T2000" i="4"/>
  <c r="W2000" i="4" s="1"/>
  <c r="S2000" i="4"/>
  <c r="K2000" i="4"/>
  <c r="U1999" i="4"/>
  <c r="T1999" i="4"/>
  <c r="W1999" i="4" s="1"/>
  <c r="S1999" i="4"/>
  <c r="H1999" i="4"/>
  <c r="K1999" i="4" s="1"/>
  <c r="X1998" i="4"/>
  <c r="U1998" i="4"/>
  <c r="T1998" i="4"/>
  <c r="S1998" i="4"/>
  <c r="K1998" i="4"/>
  <c r="U1997" i="4"/>
  <c r="T1997" i="4"/>
  <c r="S1997" i="4"/>
  <c r="J1997" i="4"/>
  <c r="U1996" i="4"/>
  <c r="T1996" i="4"/>
  <c r="S1996" i="4"/>
  <c r="J1996" i="4"/>
  <c r="U1995" i="4"/>
  <c r="T1995" i="4"/>
  <c r="S1995" i="4"/>
  <c r="U1994" i="4"/>
  <c r="T1994" i="4"/>
  <c r="S1994" i="4"/>
  <c r="U1993" i="4"/>
  <c r="T1993" i="4"/>
  <c r="W1993" i="4" s="1"/>
  <c r="S1993" i="4"/>
  <c r="H1993" i="4"/>
  <c r="K1993" i="4" s="1"/>
  <c r="U1992" i="4"/>
  <c r="T1992" i="4"/>
  <c r="W1992" i="4" s="1"/>
  <c r="H1992" i="4" s="1"/>
  <c r="K1992" i="4" s="1"/>
  <c r="S1992" i="4"/>
  <c r="U1991" i="4"/>
  <c r="T1991" i="4"/>
  <c r="S1991" i="4"/>
  <c r="U1990" i="4"/>
  <c r="T1990" i="4"/>
  <c r="S1990" i="4"/>
  <c r="U1989" i="4"/>
  <c r="T1989" i="4"/>
  <c r="W1989" i="4" s="1"/>
  <c r="S1989" i="4"/>
  <c r="H1989" i="4"/>
  <c r="K1989" i="4" s="1"/>
  <c r="U1988" i="4"/>
  <c r="T1988" i="4"/>
  <c r="W1988" i="4" s="1"/>
  <c r="H1988" i="4" s="1"/>
  <c r="K1988" i="4" s="1"/>
  <c r="S1988" i="4"/>
  <c r="U1987" i="4"/>
  <c r="T1987" i="4"/>
  <c r="S1987" i="4"/>
  <c r="U1986" i="4"/>
  <c r="T1986" i="4"/>
  <c r="S1986" i="4"/>
  <c r="U1985" i="4"/>
  <c r="T1985" i="4"/>
  <c r="W1985" i="4" s="1"/>
  <c r="S1985" i="4"/>
  <c r="H1985" i="4"/>
  <c r="K1985" i="4" s="1"/>
  <c r="U1984" i="4"/>
  <c r="T1984" i="4"/>
  <c r="W1984" i="4" s="1"/>
  <c r="H1984" i="4" s="1"/>
  <c r="K1984" i="4" s="1"/>
  <c r="S1984" i="4"/>
  <c r="U1983" i="4"/>
  <c r="T1983" i="4"/>
  <c r="S1983" i="4"/>
  <c r="U1982" i="4"/>
  <c r="T1982" i="4"/>
  <c r="S1982" i="4"/>
  <c r="U1981" i="4"/>
  <c r="T1981" i="4"/>
  <c r="W1981" i="4" s="1"/>
  <c r="H1981" i="4" s="1"/>
  <c r="K1981" i="4" s="1"/>
  <c r="S1981" i="4"/>
  <c r="X1980" i="4"/>
  <c r="U1980" i="4"/>
  <c r="T1980" i="4"/>
  <c r="W1980" i="4" s="1"/>
  <c r="S1980" i="4"/>
  <c r="K1980" i="4"/>
  <c r="X1979" i="4"/>
  <c r="U1979" i="4"/>
  <c r="T1979" i="4"/>
  <c r="S1979" i="4"/>
  <c r="K1979" i="4"/>
  <c r="X1978" i="4"/>
  <c r="U1978" i="4"/>
  <c r="T1978" i="4"/>
  <c r="W1978" i="4" s="1"/>
  <c r="S1978" i="4"/>
  <c r="K1978" i="4"/>
  <c r="X1977" i="4"/>
  <c r="U1977" i="4"/>
  <c r="T1977" i="4"/>
  <c r="S1977" i="4"/>
  <c r="K1977" i="4"/>
  <c r="X1976" i="4"/>
  <c r="U1976" i="4"/>
  <c r="T1976" i="4"/>
  <c r="W1976" i="4" s="1"/>
  <c r="S1976" i="4"/>
  <c r="K1976" i="4"/>
  <c r="X1975" i="4"/>
  <c r="U1975" i="4"/>
  <c r="T1975" i="4"/>
  <c r="S1975" i="4"/>
  <c r="K1975" i="4"/>
  <c r="X1974" i="4"/>
  <c r="U1974" i="4"/>
  <c r="T1974" i="4"/>
  <c r="W1974" i="4" s="1"/>
  <c r="S1974" i="4"/>
  <c r="K1974" i="4"/>
  <c r="X1973" i="4"/>
  <c r="U1973" i="4"/>
  <c r="T1973" i="4"/>
  <c r="S1973" i="4"/>
  <c r="K1973" i="4"/>
  <c r="X1972" i="4"/>
  <c r="U1972" i="4"/>
  <c r="T1972" i="4"/>
  <c r="W1972" i="4" s="1"/>
  <c r="S1972" i="4"/>
  <c r="K1972" i="4"/>
  <c r="X1971" i="4"/>
  <c r="U1971" i="4"/>
  <c r="T1971" i="4"/>
  <c r="S1971" i="4"/>
  <c r="K1971" i="4"/>
  <c r="U1970" i="4"/>
  <c r="T1970" i="4"/>
  <c r="S1970" i="4"/>
  <c r="X1969" i="4"/>
  <c r="U1969" i="4"/>
  <c r="T1969" i="4"/>
  <c r="S1969" i="4"/>
  <c r="K1969" i="4"/>
  <c r="X1968" i="4"/>
  <c r="U1968" i="4"/>
  <c r="T1968" i="4"/>
  <c r="W1968" i="4" s="1"/>
  <c r="S1968" i="4"/>
  <c r="K1968" i="4"/>
  <c r="X1967" i="4"/>
  <c r="U1967" i="4"/>
  <c r="T1967" i="4"/>
  <c r="S1967" i="4"/>
  <c r="K1967" i="4"/>
  <c r="U1966" i="4"/>
  <c r="T1966" i="4"/>
  <c r="S1966" i="4"/>
  <c r="J1966" i="4"/>
  <c r="X1965" i="4"/>
  <c r="U1965" i="4"/>
  <c r="T1965" i="4"/>
  <c r="W1965" i="4" s="1"/>
  <c r="S1965" i="4"/>
  <c r="K1965" i="4"/>
  <c r="U1964" i="4"/>
  <c r="T1964" i="4"/>
  <c r="W1964" i="4" s="1"/>
  <c r="H1964" i="4" s="1"/>
  <c r="K1964" i="4" s="1"/>
  <c r="S1964" i="4"/>
  <c r="X1963" i="4"/>
  <c r="U1963" i="4"/>
  <c r="T1963" i="4"/>
  <c r="W1963" i="4" s="1"/>
  <c r="S1963" i="4"/>
  <c r="K1963" i="4"/>
  <c r="X1962" i="4"/>
  <c r="U1962" i="4"/>
  <c r="T1962" i="4"/>
  <c r="S1962" i="4"/>
  <c r="K1962" i="4"/>
  <c r="X1961" i="4"/>
  <c r="U1961" i="4"/>
  <c r="T1961" i="4"/>
  <c r="W1961" i="4" s="1"/>
  <c r="S1961" i="4"/>
  <c r="K1961" i="4"/>
  <c r="X1960" i="4"/>
  <c r="U1960" i="4"/>
  <c r="T1960" i="4"/>
  <c r="S1960" i="4"/>
  <c r="K1960" i="4"/>
  <c r="X1959" i="4"/>
  <c r="U1959" i="4"/>
  <c r="T1959" i="4"/>
  <c r="W1959" i="4" s="1"/>
  <c r="S1959" i="4"/>
  <c r="K1959" i="4"/>
  <c r="U1958" i="4"/>
  <c r="T1958" i="4"/>
  <c r="W1958" i="4" s="1"/>
  <c r="H1958" i="4" s="1"/>
  <c r="S1958" i="4"/>
  <c r="X1957" i="4"/>
  <c r="U1957" i="4"/>
  <c r="T1957" i="4"/>
  <c r="W1957" i="4" s="1"/>
  <c r="S1957" i="4"/>
  <c r="K1957" i="4"/>
  <c r="X1956" i="4"/>
  <c r="U1956" i="4"/>
  <c r="T1956" i="4"/>
  <c r="S1956" i="4"/>
  <c r="K1956" i="4"/>
  <c r="X1955" i="4"/>
  <c r="U1955" i="4"/>
  <c r="T1955" i="4"/>
  <c r="W1955" i="4" s="1"/>
  <c r="S1955" i="4"/>
  <c r="K1955" i="4"/>
  <c r="X1954" i="4"/>
  <c r="U1954" i="4"/>
  <c r="T1954" i="4"/>
  <c r="S1954" i="4"/>
  <c r="K1954" i="4"/>
  <c r="X1953" i="4"/>
  <c r="U1953" i="4"/>
  <c r="T1953" i="4"/>
  <c r="W1953" i="4" s="1"/>
  <c r="S1953" i="4"/>
  <c r="K1953" i="4"/>
  <c r="U1952" i="4"/>
  <c r="T1952" i="4"/>
  <c r="W1952" i="4" s="1"/>
  <c r="H1952" i="4" s="1"/>
  <c r="S1952" i="4"/>
  <c r="X1951" i="4"/>
  <c r="U1951" i="4"/>
  <c r="T1951" i="4"/>
  <c r="W1951" i="4" s="1"/>
  <c r="S1951" i="4"/>
  <c r="K1951" i="4"/>
  <c r="X1950" i="4"/>
  <c r="U1950" i="4"/>
  <c r="T1950" i="4"/>
  <c r="S1950" i="4"/>
  <c r="K1950" i="4"/>
  <c r="X1949" i="4"/>
  <c r="U1949" i="4"/>
  <c r="T1949" i="4"/>
  <c r="W1949" i="4" s="1"/>
  <c r="S1949" i="4"/>
  <c r="K1949" i="4"/>
  <c r="U1948" i="4"/>
  <c r="T1948" i="4"/>
  <c r="W1948" i="4" s="1"/>
  <c r="H1948" i="4" s="1"/>
  <c r="S1948" i="4"/>
  <c r="U1947" i="4"/>
  <c r="T1947" i="4"/>
  <c r="S1947" i="4"/>
  <c r="U1946" i="4"/>
  <c r="T1946" i="4"/>
  <c r="W1946" i="4" s="1"/>
  <c r="H1946" i="4" s="1"/>
  <c r="S1946" i="4"/>
  <c r="X1945" i="4"/>
  <c r="U1945" i="4"/>
  <c r="T1945" i="4"/>
  <c r="W1945" i="4" s="1"/>
  <c r="S1945" i="4"/>
  <c r="K1945" i="4"/>
  <c r="X1944" i="4"/>
  <c r="U1944" i="4"/>
  <c r="T1944" i="4"/>
  <c r="S1944" i="4"/>
  <c r="K1944" i="4"/>
  <c r="X1943" i="4"/>
  <c r="U1943" i="4"/>
  <c r="T1943" i="4"/>
  <c r="W1943" i="4" s="1"/>
  <c r="S1943" i="4"/>
  <c r="K1943" i="4"/>
  <c r="X1942" i="4"/>
  <c r="U1942" i="4"/>
  <c r="T1942" i="4"/>
  <c r="S1942" i="4"/>
  <c r="K1942" i="4"/>
  <c r="U1941" i="4"/>
  <c r="T1941" i="4"/>
  <c r="S1941" i="4"/>
  <c r="X1940" i="4"/>
  <c r="U1940" i="4"/>
  <c r="T1940" i="4"/>
  <c r="S1940" i="4"/>
  <c r="K1940" i="4"/>
  <c r="X1939" i="4"/>
  <c r="U1939" i="4"/>
  <c r="T1939" i="4"/>
  <c r="W1939" i="4" s="1"/>
  <c r="S1939" i="4"/>
  <c r="K1939" i="4"/>
  <c r="X1938" i="4"/>
  <c r="U1938" i="4"/>
  <c r="T1938" i="4"/>
  <c r="S1938" i="4"/>
  <c r="K1938" i="4"/>
  <c r="X1937" i="4"/>
  <c r="U1937" i="4"/>
  <c r="T1937" i="4"/>
  <c r="W1937" i="4" s="1"/>
  <c r="S1937" i="4"/>
  <c r="K1937" i="4"/>
  <c r="X1936" i="4"/>
  <c r="U1936" i="4"/>
  <c r="T1936" i="4"/>
  <c r="S1936" i="4"/>
  <c r="K1936" i="4"/>
  <c r="U1935" i="4"/>
  <c r="T1935" i="4"/>
  <c r="S1935" i="4"/>
  <c r="X1934" i="4"/>
  <c r="U1934" i="4"/>
  <c r="T1934" i="4"/>
  <c r="S1934" i="4"/>
  <c r="K1934" i="4"/>
  <c r="U1933" i="4"/>
  <c r="T1933" i="4"/>
  <c r="S1933" i="4"/>
  <c r="U1932" i="4"/>
  <c r="T1932" i="4"/>
  <c r="W1932" i="4" s="1"/>
  <c r="H1932" i="4" s="1"/>
  <c r="K1932" i="4" s="1"/>
  <c r="S1932" i="4"/>
  <c r="J1932" i="4"/>
  <c r="U1931" i="4"/>
  <c r="T1931" i="4"/>
  <c r="W1931" i="4" s="1"/>
  <c r="H1931" i="4" s="1"/>
  <c r="K1931" i="4" s="1"/>
  <c r="S1931" i="4"/>
  <c r="U1930" i="4"/>
  <c r="T1930" i="4"/>
  <c r="S1930" i="4"/>
  <c r="J1930" i="4"/>
  <c r="X1929" i="4"/>
  <c r="U1929" i="4"/>
  <c r="T1929" i="4"/>
  <c r="W1929" i="4" s="1"/>
  <c r="S1929" i="4"/>
  <c r="K1929" i="4"/>
  <c r="U1928" i="4"/>
  <c r="T1928" i="4"/>
  <c r="W1928" i="4" s="1"/>
  <c r="H1928" i="4" s="1"/>
  <c r="S1928" i="4"/>
  <c r="U1927" i="4"/>
  <c r="T1927" i="4"/>
  <c r="S1927" i="4"/>
  <c r="G1927" i="4"/>
  <c r="J1927" i="4" s="1"/>
  <c r="X1926" i="4"/>
  <c r="U1926" i="4"/>
  <c r="T1926" i="4"/>
  <c r="W1926" i="4" s="1"/>
  <c r="S1926" i="4"/>
  <c r="K1926" i="4"/>
  <c r="X1925" i="4"/>
  <c r="U1925" i="4"/>
  <c r="T1925" i="4"/>
  <c r="S1925" i="4"/>
  <c r="K1925" i="4"/>
  <c r="U1924" i="4"/>
  <c r="T1924" i="4"/>
  <c r="S1924" i="4"/>
  <c r="X1923" i="4"/>
  <c r="U1923" i="4"/>
  <c r="T1923" i="4"/>
  <c r="S1923" i="4"/>
  <c r="K1923" i="4"/>
  <c r="U1922" i="4"/>
  <c r="T1922" i="4"/>
  <c r="S1922" i="4"/>
  <c r="U1921" i="4"/>
  <c r="T1921" i="4"/>
  <c r="W1921" i="4" s="1"/>
  <c r="H1921" i="4" s="1"/>
  <c r="S1921" i="4"/>
  <c r="U1920" i="4"/>
  <c r="T1920" i="4"/>
  <c r="S1920" i="4"/>
  <c r="U1919" i="4"/>
  <c r="T1919" i="4"/>
  <c r="W1919" i="4" s="1"/>
  <c r="H1919" i="4" s="1"/>
  <c r="S1919" i="4"/>
  <c r="U1918" i="4"/>
  <c r="T1918" i="4"/>
  <c r="S1918" i="4"/>
  <c r="U1917" i="4"/>
  <c r="T1917" i="4"/>
  <c r="W1917" i="4" s="1"/>
  <c r="H1917" i="4" s="1"/>
  <c r="S1917" i="4"/>
  <c r="U1916" i="4"/>
  <c r="T1916" i="4"/>
  <c r="S1916" i="4"/>
  <c r="U1915" i="4"/>
  <c r="T1915" i="4"/>
  <c r="W1915" i="4" s="1"/>
  <c r="H1915" i="4" s="1"/>
  <c r="S1915" i="4"/>
  <c r="U1914" i="4"/>
  <c r="T1914" i="4"/>
  <c r="S1914" i="4"/>
  <c r="U1913" i="4"/>
  <c r="T1913" i="4"/>
  <c r="W1913" i="4" s="1"/>
  <c r="H1913" i="4" s="1"/>
  <c r="S1913" i="4"/>
  <c r="U1912" i="4"/>
  <c r="T1912" i="4"/>
  <c r="S1912" i="4"/>
  <c r="U1911" i="4"/>
  <c r="T1911" i="4"/>
  <c r="W1911" i="4" s="1"/>
  <c r="H1911" i="4" s="1"/>
  <c r="S1911" i="4"/>
  <c r="U1910" i="4"/>
  <c r="T1910" i="4"/>
  <c r="S1910" i="4"/>
  <c r="U1909" i="4"/>
  <c r="T1909" i="4"/>
  <c r="W1909" i="4" s="1"/>
  <c r="H1909" i="4" s="1"/>
  <c r="S1909" i="4"/>
  <c r="U1908" i="4"/>
  <c r="T1908" i="4"/>
  <c r="S1908" i="4"/>
  <c r="U1907" i="4"/>
  <c r="T1907" i="4"/>
  <c r="W1907" i="4" s="1"/>
  <c r="H1907" i="4" s="1"/>
  <c r="S1907" i="4"/>
  <c r="X1906" i="4"/>
  <c r="U1906" i="4"/>
  <c r="T1906" i="4"/>
  <c r="W1906" i="4" s="1"/>
  <c r="S1906" i="4"/>
  <c r="K1906" i="4"/>
  <c r="X1905" i="4"/>
  <c r="U1905" i="4"/>
  <c r="T1905" i="4"/>
  <c r="S1905" i="4"/>
  <c r="K1905" i="4"/>
  <c r="X1904" i="4"/>
  <c r="U1904" i="4"/>
  <c r="T1904" i="4"/>
  <c r="W1904" i="4" s="1"/>
  <c r="S1904" i="4"/>
  <c r="K1904" i="4"/>
  <c r="U1903" i="4"/>
  <c r="T1903" i="4"/>
  <c r="W1903" i="4" s="1"/>
  <c r="H1903" i="4" s="1"/>
  <c r="S1903" i="4"/>
  <c r="U1902" i="4"/>
  <c r="T1902" i="4"/>
  <c r="S1902" i="4"/>
  <c r="U1901" i="4"/>
  <c r="T1901" i="4"/>
  <c r="W1901" i="4" s="1"/>
  <c r="H1901" i="4" s="1"/>
  <c r="S1901" i="4"/>
  <c r="U1900" i="4"/>
  <c r="T1900" i="4"/>
  <c r="S1900" i="4"/>
  <c r="U1899" i="4"/>
  <c r="T1899" i="4"/>
  <c r="W1899" i="4" s="1"/>
  <c r="H1899" i="4" s="1"/>
  <c r="S1899" i="4"/>
  <c r="U1898" i="4"/>
  <c r="T1898" i="4"/>
  <c r="S1898" i="4"/>
  <c r="U1897" i="4"/>
  <c r="T1897" i="4"/>
  <c r="W1897" i="4" s="1"/>
  <c r="H1897" i="4" s="1"/>
  <c r="S1897" i="4"/>
  <c r="U1896" i="4"/>
  <c r="T1896" i="4"/>
  <c r="S1896" i="4"/>
  <c r="U1895" i="4"/>
  <c r="T1895" i="4"/>
  <c r="W1895" i="4" s="1"/>
  <c r="H1895" i="4" s="1"/>
  <c r="S1895" i="4"/>
  <c r="U1894" i="4"/>
  <c r="T1894" i="4"/>
  <c r="S1894" i="4"/>
  <c r="U1893" i="4"/>
  <c r="T1893" i="4"/>
  <c r="W1893" i="4" s="1"/>
  <c r="H1893" i="4" s="1"/>
  <c r="S1893" i="4"/>
  <c r="U1892" i="4"/>
  <c r="T1892" i="4"/>
  <c r="S1892" i="4"/>
  <c r="U1891" i="4"/>
  <c r="T1891" i="4"/>
  <c r="W1891" i="4" s="1"/>
  <c r="H1891" i="4" s="1"/>
  <c r="S1891" i="4"/>
  <c r="X1890" i="4"/>
  <c r="U1890" i="4"/>
  <c r="T1890" i="4"/>
  <c r="W1890" i="4" s="1"/>
  <c r="S1890" i="4"/>
  <c r="K1890" i="4"/>
  <c r="X1889" i="4"/>
  <c r="U1889" i="4"/>
  <c r="T1889" i="4"/>
  <c r="S1889" i="4"/>
  <c r="K1889" i="4"/>
  <c r="U1888" i="4"/>
  <c r="T1888" i="4"/>
  <c r="S1888" i="4"/>
  <c r="U1887" i="4"/>
  <c r="T1887" i="4"/>
  <c r="W1887" i="4" s="1"/>
  <c r="H1887" i="4" s="1"/>
  <c r="S1887" i="4"/>
  <c r="U1886" i="4"/>
  <c r="T1886" i="4"/>
  <c r="S1886" i="4"/>
  <c r="U1885" i="4"/>
  <c r="T1885" i="4"/>
  <c r="W1885" i="4" s="1"/>
  <c r="H1885" i="4" s="1"/>
  <c r="S1885" i="4"/>
  <c r="U1884" i="4"/>
  <c r="T1884" i="4"/>
  <c r="S1884" i="4"/>
  <c r="U1883" i="4"/>
  <c r="T1883" i="4"/>
  <c r="W1883" i="4" s="1"/>
  <c r="H1883" i="4" s="1"/>
  <c r="S1883" i="4"/>
  <c r="U1882" i="4"/>
  <c r="T1882" i="4"/>
  <c r="S1882" i="4"/>
  <c r="U1881" i="4"/>
  <c r="T1881" i="4"/>
  <c r="W1881" i="4" s="1"/>
  <c r="H1881" i="4" s="1"/>
  <c r="S1881" i="4"/>
  <c r="U1880" i="4"/>
  <c r="T1880" i="4"/>
  <c r="S1880" i="4"/>
  <c r="U1879" i="4"/>
  <c r="T1879" i="4"/>
  <c r="W1879" i="4" s="1"/>
  <c r="H1879" i="4" s="1"/>
  <c r="S1879" i="4"/>
  <c r="U1878" i="4"/>
  <c r="T1878" i="4"/>
  <c r="S1878" i="4"/>
  <c r="U1877" i="4"/>
  <c r="T1877" i="4"/>
  <c r="W1877" i="4" s="1"/>
  <c r="H1877" i="4" s="1"/>
  <c r="S1877" i="4"/>
  <c r="U1876" i="4"/>
  <c r="T1876" i="4"/>
  <c r="S1876" i="4"/>
  <c r="U1875" i="4"/>
  <c r="T1875" i="4"/>
  <c r="W1875" i="4" s="1"/>
  <c r="H1875" i="4" s="1"/>
  <c r="S1875" i="4"/>
  <c r="U1874" i="4"/>
  <c r="T1874" i="4"/>
  <c r="S1874" i="4"/>
  <c r="U1873" i="4"/>
  <c r="T1873" i="4"/>
  <c r="W1873" i="4" s="1"/>
  <c r="H1873" i="4" s="1"/>
  <c r="S1873" i="4"/>
  <c r="U1872" i="4"/>
  <c r="T1872" i="4"/>
  <c r="S1872" i="4"/>
  <c r="X1871" i="4"/>
  <c r="U1871" i="4"/>
  <c r="T1871" i="4"/>
  <c r="S1871" i="4"/>
  <c r="K1871" i="4"/>
  <c r="X1870" i="4"/>
  <c r="U1870" i="4"/>
  <c r="T1870" i="4"/>
  <c r="W1870" i="4" s="1"/>
  <c r="S1870" i="4"/>
  <c r="K1870" i="4"/>
  <c r="X1869" i="4"/>
  <c r="U1869" i="4"/>
  <c r="T1869" i="4"/>
  <c r="S1869" i="4"/>
  <c r="K1869" i="4"/>
  <c r="X1868" i="4"/>
  <c r="U1868" i="4"/>
  <c r="T1868" i="4"/>
  <c r="W1868" i="4" s="1"/>
  <c r="S1868" i="4"/>
  <c r="K1868" i="4"/>
  <c r="X1867" i="4"/>
  <c r="U1867" i="4"/>
  <c r="T1867" i="4"/>
  <c r="S1867" i="4"/>
  <c r="K1867" i="4"/>
  <c r="X1866" i="4"/>
  <c r="U1866" i="4"/>
  <c r="T1866" i="4"/>
  <c r="W1866" i="4" s="1"/>
  <c r="S1866" i="4"/>
  <c r="K1866" i="4"/>
  <c r="X1865" i="4"/>
  <c r="U1865" i="4"/>
  <c r="T1865" i="4"/>
  <c r="S1865" i="4"/>
  <c r="K1865" i="4"/>
  <c r="X1864" i="4"/>
  <c r="U1864" i="4"/>
  <c r="T1864" i="4"/>
  <c r="W1864" i="4" s="1"/>
  <c r="S1864" i="4"/>
  <c r="K1864" i="4"/>
  <c r="U1863" i="4"/>
  <c r="T1863" i="4"/>
  <c r="W1863" i="4" s="1"/>
  <c r="H1863" i="4" s="1"/>
  <c r="S1863" i="4"/>
  <c r="X1862" i="4"/>
  <c r="U1862" i="4"/>
  <c r="T1862" i="4"/>
  <c r="W1862" i="4" s="1"/>
  <c r="S1862" i="4"/>
  <c r="K1862" i="4"/>
  <c r="U1861" i="4"/>
  <c r="T1861" i="4"/>
  <c r="W1861" i="4" s="1"/>
  <c r="H1861" i="4" s="1"/>
  <c r="S1861" i="4"/>
  <c r="J1861" i="4"/>
  <c r="I1861" i="4"/>
  <c r="U1860" i="4"/>
  <c r="T1860" i="4"/>
  <c r="S1860" i="4"/>
  <c r="J1860" i="4"/>
  <c r="I1860" i="4"/>
  <c r="U1859" i="4"/>
  <c r="T1859" i="4"/>
  <c r="W1859" i="4" s="1"/>
  <c r="H1859" i="4" s="1"/>
  <c r="S1859" i="4"/>
  <c r="J1859" i="4"/>
  <c r="I1859" i="4"/>
  <c r="U1858" i="4"/>
  <c r="T1858" i="4"/>
  <c r="S1858" i="4"/>
  <c r="J1858" i="4"/>
  <c r="I1858" i="4"/>
  <c r="U1857" i="4"/>
  <c r="T1857" i="4"/>
  <c r="W1857" i="4" s="1"/>
  <c r="H1857" i="4" s="1"/>
  <c r="S1857" i="4"/>
  <c r="J1857" i="4"/>
  <c r="I1857" i="4"/>
  <c r="U1856" i="4"/>
  <c r="T1856" i="4"/>
  <c r="S1856" i="4"/>
  <c r="J1856" i="4"/>
  <c r="I1856" i="4"/>
  <c r="U1855" i="4"/>
  <c r="T1855" i="4"/>
  <c r="W1855" i="4" s="1"/>
  <c r="H1855" i="4" s="1"/>
  <c r="S1855" i="4"/>
  <c r="J1855" i="4"/>
  <c r="I1855" i="4"/>
  <c r="U1854" i="4"/>
  <c r="T1854" i="4"/>
  <c r="S1854" i="4"/>
  <c r="J1854" i="4"/>
  <c r="I1854" i="4"/>
  <c r="U1853" i="4"/>
  <c r="T1853" i="4"/>
  <c r="W1853" i="4" s="1"/>
  <c r="H1853" i="4" s="1"/>
  <c r="S1853" i="4"/>
  <c r="J1853" i="4"/>
  <c r="I1853" i="4"/>
  <c r="U1852" i="4"/>
  <c r="T1852" i="4"/>
  <c r="S1852" i="4"/>
  <c r="J1852" i="4"/>
  <c r="I1852" i="4"/>
  <c r="U1851" i="4"/>
  <c r="T1851" i="4"/>
  <c r="W1851" i="4" s="1"/>
  <c r="H1851" i="4" s="1"/>
  <c r="S1851" i="4"/>
  <c r="J1851" i="4"/>
  <c r="I1851" i="4"/>
  <c r="U1850" i="4"/>
  <c r="T1850" i="4"/>
  <c r="S1850" i="4"/>
  <c r="J1850" i="4"/>
  <c r="I1850" i="4"/>
  <c r="U1849" i="4"/>
  <c r="T1849" i="4"/>
  <c r="W1849" i="4" s="1"/>
  <c r="H1849" i="4" s="1"/>
  <c r="S1849" i="4"/>
  <c r="J1849" i="4"/>
  <c r="I1849" i="4"/>
  <c r="U1848" i="4"/>
  <c r="T1848" i="4"/>
  <c r="S1848" i="4"/>
  <c r="U1847" i="4"/>
  <c r="T1847" i="4"/>
  <c r="W1847" i="4" s="1"/>
  <c r="H1847" i="4" s="1"/>
  <c r="S1847" i="4"/>
  <c r="U1846" i="4"/>
  <c r="T1846" i="4"/>
  <c r="S1846" i="4"/>
  <c r="U1845" i="4"/>
  <c r="T1845" i="4"/>
  <c r="W1845" i="4" s="1"/>
  <c r="H1845" i="4" s="1"/>
  <c r="S1845" i="4"/>
  <c r="U1844" i="4"/>
  <c r="T1844" i="4"/>
  <c r="S1844" i="4"/>
  <c r="U1843" i="4"/>
  <c r="T1843" i="4"/>
  <c r="W1843" i="4" s="1"/>
  <c r="H1843" i="4" s="1"/>
  <c r="S1843" i="4"/>
  <c r="U1842" i="4"/>
  <c r="T1842" i="4"/>
  <c r="S1842" i="4"/>
  <c r="U1841" i="4"/>
  <c r="T1841" i="4"/>
  <c r="W1841" i="4" s="1"/>
  <c r="H1841" i="4" s="1"/>
  <c r="S1841" i="4"/>
  <c r="U1840" i="4"/>
  <c r="T1840" i="4"/>
  <c r="S1840" i="4"/>
  <c r="U1839" i="4"/>
  <c r="T1839" i="4"/>
  <c r="W1839" i="4" s="1"/>
  <c r="H1839" i="4" s="1"/>
  <c r="S1839" i="4"/>
  <c r="U1838" i="4"/>
  <c r="T1838" i="4"/>
  <c r="S1838" i="4"/>
  <c r="U1837" i="4"/>
  <c r="T1837" i="4"/>
  <c r="W1837" i="4" s="1"/>
  <c r="H1837" i="4" s="1"/>
  <c r="S1837" i="4"/>
  <c r="U1836" i="4"/>
  <c r="T1836" i="4"/>
  <c r="S1836" i="4"/>
  <c r="U1835" i="4"/>
  <c r="T1835" i="4"/>
  <c r="W1835" i="4" s="1"/>
  <c r="H1835" i="4" s="1"/>
  <c r="S1835" i="4"/>
  <c r="U1834" i="4"/>
  <c r="T1834" i="4"/>
  <c r="S1834" i="4"/>
  <c r="U1833" i="4"/>
  <c r="T1833" i="4"/>
  <c r="W1833" i="4" s="1"/>
  <c r="H1833" i="4" s="1"/>
  <c r="S1833" i="4"/>
  <c r="U1832" i="4"/>
  <c r="T1832" i="4"/>
  <c r="S1832" i="4"/>
  <c r="U1831" i="4"/>
  <c r="T1831" i="4"/>
  <c r="W1831" i="4" s="1"/>
  <c r="H1831" i="4" s="1"/>
  <c r="S1831" i="4"/>
  <c r="U1830" i="4"/>
  <c r="T1830" i="4"/>
  <c r="S1830" i="4"/>
  <c r="U1829" i="4"/>
  <c r="T1829" i="4"/>
  <c r="W1829" i="4" s="1"/>
  <c r="H1829" i="4" s="1"/>
  <c r="S1829" i="4"/>
  <c r="U1828" i="4"/>
  <c r="T1828" i="4"/>
  <c r="S1828" i="4"/>
  <c r="U1827" i="4"/>
  <c r="T1827" i="4"/>
  <c r="W1827" i="4" s="1"/>
  <c r="H1827" i="4" s="1"/>
  <c r="S1827" i="4"/>
  <c r="U1826" i="4"/>
  <c r="T1826" i="4"/>
  <c r="S1826" i="4"/>
  <c r="U1825" i="4"/>
  <c r="T1825" i="4"/>
  <c r="W1825" i="4" s="1"/>
  <c r="H1825" i="4" s="1"/>
  <c r="S1825" i="4"/>
  <c r="U1824" i="4"/>
  <c r="T1824" i="4"/>
  <c r="S1824" i="4"/>
  <c r="U1823" i="4"/>
  <c r="T1823" i="4"/>
  <c r="W1823" i="4" s="1"/>
  <c r="H1823" i="4" s="1"/>
  <c r="S1823" i="4"/>
  <c r="U1822" i="4"/>
  <c r="T1822" i="4"/>
  <c r="S1822" i="4"/>
  <c r="U1821" i="4"/>
  <c r="T1821" i="4"/>
  <c r="W1821" i="4" s="1"/>
  <c r="H1821" i="4" s="1"/>
  <c r="S1821" i="4"/>
  <c r="U1820" i="4"/>
  <c r="T1820" i="4"/>
  <c r="S1820" i="4"/>
  <c r="U1819" i="4"/>
  <c r="T1819" i="4"/>
  <c r="W1819" i="4" s="1"/>
  <c r="H1819" i="4" s="1"/>
  <c r="S1819" i="4"/>
  <c r="U1818" i="4"/>
  <c r="T1818" i="4"/>
  <c r="S1818" i="4"/>
  <c r="U1817" i="4"/>
  <c r="T1817" i="4"/>
  <c r="W1817" i="4" s="1"/>
  <c r="H1817" i="4" s="1"/>
  <c r="S1817" i="4"/>
  <c r="U1816" i="4"/>
  <c r="T1816" i="4"/>
  <c r="S1816" i="4"/>
  <c r="U1815" i="4"/>
  <c r="T1815" i="4"/>
  <c r="W1815" i="4" s="1"/>
  <c r="H1815" i="4" s="1"/>
  <c r="S1815" i="4"/>
  <c r="U1814" i="4"/>
  <c r="T1814" i="4"/>
  <c r="S1814" i="4"/>
  <c r="U1813" i="4"/>
  <c r="T1813" i="4"/>
  <c r="W1813" i="4" s="1"/>
  <c r="H1813" i="4" s="1"/>
  <c r="S1813" i="4"/>
  <c r="U1812" i="4"/>
  <c r="T1812" i="4"/>
  <c r="S1812" i="4"/>
  <c r="U1811" i="4"/>
  <c r="T1811" i="4"/>
  <c r="W1811" i="4" s="1"/>
  <c r="H1811" i="4" s="1"/>
  <c r="S1811" i="4"/>
  <c r="U1810" i="4"/>
  <c r="T1810" i="4"/>
  <c r="S1810" i="4"/>
  <c r="U1809" i="4"/>
  <c r="T1809" i="4"/>
  <c r="W1809" i="4" s="1"/>
  <c r="H1809" i="4" s="1"/>
  <c r="S1809" i="4"/>
  <c r="U1808" i="4"/>
  <c r="T1808" i="4"/>
  <c r="S1808" i="4"/>
  <c r="U1807" i="4"/>
  <c r="T1807" i="4"/>
  <c r="W1807" i="4" s="1"/>
  <c r="H1807" i="4" s="1"/>
  <c r="S1807" i="4"/>
  <c r="U1806" i="4"/>
  <c r="T1806" i="4"/>
  <c r="S1806" i="4"/>
  <c r="U1805" i="4"/>
  <c r="T1805" i="4"/>
  <c r="W1805" i="4" s="1"/>
  <c r="H1805" i="4" s="1"/>
  <c r="S1805" i="4"/>
  <c r="U1804" i="4"/>
  <c r="T1804" i="4"/>
  <c r="S1804" i="4"/>
  <c r="U1803" i="4"/>
  <c r="T1803" i="4"/>
  <c r="W1803" i="4" s="1"/>
  <c r="H1803" i="4" s="1"/>
  <c r="S1803" i="4"/>
  <c r="U1802" i="4"/>
  <c r="T1802" i="4"/>
  <c r="S1802" i="4"/>
  <c r="U1801" i="4"/>
  <c r="T1801" i="4"/>
  <c r="W1801" i="4" s="1"/>
  <c r="H1801" i="4" s="1"/>
  <c r="S1801" i="4"/>
  <c r="U1800" i="4"/>
  <c r="T1800" i="4"/>
  <c r="S1800" i="4"/>
  <c r="U1799" i="4"/>
  <c r="T1799" i="4"/>
  <c r="W1799" i="4" s="1"/>
  <c r="H1799" i="4" s="1"/>
  <c r="S1799" i="4"/>
  <c r="U1798" i="4"/>
  <c r="T1798" i="4"/>
  <c r="S1798" i="4"/>
  <c r="U1797" i="4"/>
  <c r="T1797" i="4"/>
  <c r="W1797" i="4" s="1"/>
  <c r="H1797" i="4" s="1"/>
  <c r="S1797" i="4"/>
  <c r="U1796" i="4"/>
  <c r="T1796" i="4"/>
  <c r="S1796" i="4"/>
  <c r="U1795" i="4"/>
  <c r="T1795" i="4"/>
  <c r="W1795" i="4" s="1"/>
  <c r="H1795" i="4" s="1"/>
  <c r="S1795" i="4"/>
  <c r="U1794" i="4"/>
  <c r="T1794" i="4"/>
  <c r="S1794" i="4"/>
  <c r="U1793" i="4"/>
  <c r="T1793" i="4"/>
  <c r="W1793" i="4" s="1"/>
  <c r="H1793" i="4" s="1"/>
  <c r="S1793" i="4"/>
  <c r="U1792" i="4"/>
  <c r="T1792" i="4"/>
  <c r="S1792" i="4"/>
  <c r="U1791" i="4"/>
  <c r="T1791" i="4"/>
  <c r="W1791" i="4" s="1"/>
  <c r="H1791" i="4" s="1"/>
  <c r="S1791" i="4"/>
  <c r="U1790" i="4"/>
  <c r="T1790" i="4"/>
  <c r="S1790" i="4"/>
  <c r="U1789" i="4"/>
  <c r="T1789" i="4"/>
  <c r="W1789" i="4" s="1"/>
  <c r="H1789" i="4" s="1"/>
  <c r="S1789" i="4"/>
  <c r="U1788" i="4"/>
  <c r="T1788" i="4"/>
  <c r="S1788" i="4"/>
  <c r="U1787" i="4"/>
  <c r="T1787" i="4"/>
  <c r="W1787" i="4" s="1"/>
  <c r="H1787" i="4" s="1"/>
  <c r="S1787" i="4"/>
  <c r="U1786" i="4"/>
  <c r="T1786" i="4"/>
  <c r="S1786" i="4"/>
  <c r="U1785" i="4"/>
  <c r="T1785" i="4"/>
  <c r="W1785" i="4" s="1"/>
  <c r="H1785" i="4" s="1"/>
  <c r="S1785" i="4"/>
  <c r="U1784" i="4"/>
  <c r="T1784" i="4"/>
  <c r="S1784" i="4"/>
  <c r="U1783" i="4"/>
  <c r="T1783" i="4"/>
  <c r="W1783" i="4" s="1"/>
  <c r="H1783" i="4" s="1"/>
  <c r="S1783" i="4"/>
  <c r="U1782" i="4"/>
  <c r="T1782" i="4"/>
  <c r="S1782" i="4"/>
  <c r="U1781" i="4"/>
  <c r="T1781" i="4"/>
  <c r="W1781" i="4" s="1"/>
  <c r="H1781" i="4" s="1"/>
  <c r="S1781" i="4"/>
  <c r="U1780" i="4"/>
  <c r="T1780" i="4"/>
  <c r="S1780" i="4"/>
  <c r="U1779" i="4"/>
  <c r="T1779" i="4"/>
  <c r="W1779" i="4" s="1"/>
  <c r="H1779" i="4" s="1"/>
  <c r="S1779" i="4"/>
  <c r="U1778" i="4"/>
  <c r="T1778" i="4"/>
  <c r="S1778" i="4"/>
  <c r="U1777" i="4"/>
  <c r="T1777" i="4"/>
  <c r="W1777" i="4" s="1"/>
  <c r="H1777" i="4" s="1"/>
  <c r="S1777" i="4"/>
  <c r="U1776" i="4"/>
  <c r="T1776" i="4"/>
  <c r="S1776" i="4"/>
  <c r="U1775" i="4"/>
  <c r="T1775" i="4"/>
  <c r="W1775" i="4" s="1"/>
  <c r="H1775" i="4" s="1"/>
  <c r="S1775" i="4"/>
  <c r="U1774" i="4"/>
  <c r="T1774" i="4"/>
  <c r="S1774" i="4"/>
  <c r="U1773" i="4"/>
  <c r="T1773" i="4"/>
  <c r="W1773" i="4" s="1"/>
  <c r="H1773" i="4" s="1"/>
  <c r="S1773" i="4"/>
  <c r="U1772" i="4"/>
  <c r="T1772" i="4"/>
  <c r="S1772" i="4"/>
  <c r="U1771" i="4"/>
  <c r="T1771" i="4"/>
  <c r="W1771" i="4" s="1"/>
  <c r="H1771" i="4" s="1"/>
  <c r="S1771" i="4"/>
  <c r="U1770" i="4"/>
  <c r="T1770" i="4"/>
  <c r="S1770" i="4"/>
  <c r="U1769" i="4"/>
  <c r="T1769" i="4"/>
  <c r="W1769" i="4" s="1"/>
  <c r="H1769" i="4" s="1"/>
  <c r="S1769" i="4"/>
  <c r="U1768" i="4"/>
  <c r="T1768" i="4"/>
  <c r="S1768" i="4"/>
  <c r="U1767" i="4"/>
  <c r="T1767" i="4"/>
  <c r="W1767" i="4" s="1"/>
  <c r="H1767" i="4" s="1"/>
  <c r="S1767" i="4"/>
  <c r="U1766" i="4"/>
  <c r="T1766" i="4"/>
  <c r="S1766" i="4"/>
  <c r="U1765" i="4"/>
  <c r="T1765" i="4"/>
  <c r="W1765" i="4" s="1"/>
  <c r="H1765" i="4" s="1"/>
  <c r="S1765" i="4"/>
  <c r="U1764" i="4"/>
  <c r="T1764" i="4"/>
  <c r="S1764" i="4"/>
  <c r="U1763" i="4"/>
  <c r="T1763" i="4"/>
  <c r="W1763" i="4" s="1"/>
  <c r="H1763" i="4" s="1"/>
  <c r="S1763" i="4"/>
  <c r="U1762" i="4"/>
  <c r="T1762" i="4"/>
  <c r="S1762" i="4"/>
  <c r="U1761" i="4"/>
  <c r="T1761" i="4"/>
  <c r="W1761" i="4" s="1"/>
  <c r="H1761" i="4" s="1"/>
  <c r="S1761" i="4"/>
  <c r="U1760" i="4"/>
  <c r="T1760" i="4"/>
  <c r="S1760" i="4"/>
  <c r="U1759" i="4"/>
  <c r="T1759" i="4"/>
  <c r="W1759" i="4" s="1"/>
  <c r="H1759" i="4" s="1"/>
  <c r="S1759" i="4"/>
  <c r="U1758" i="4"/>
  <c r="T1758" i="4"/>
  <c r="S1758" i="4"/>
  <c r="U1757" i="4"/>
  <c r="T1757" i="4"/>
  <c r="W1757" i="4" s="1"/>
  <c r="H1757" i="4" s="1"/>
  <c r="S1757" i="4"/>
  <c r="U1756" i="4"/>
  <c r="T1756" i="4"/>
  <c r="S1756" i="4"/>
  <c r="U1755" i="4"/>
  <c r="T1755" i="4"/>
  <c r="W1755" i="4" s="1"/>
  <c r="H1755" i="4" s="1"/>
  <c r="S1755" i="4"/>
  <c r="U1754" i="4"/>
  <c r="T1754" i="4"/>
  <c r="S1754" i="4"/>
  <c r="U1753" i="4"/>
  <c r="T1753" i="4"/>
  <c r="W1753" i="4" s="1"/>
  <c r="H1753" i="4" s="1"/>
  <c r="S1753" i="4"/>
  <c r="U1752" i="4"/>
  <c r="T1752" i="4"/>
  <c r="S1752" i="4"/>
  <c r="U1751" i="4"/>
  <c r="T1751" i="4"/>
  <c r="W1751" i="4" s="1"/>
  <c r="H1751" i="4" s="1"/>
  <c r="S1751" i="4"/>
  <c r="U1750" i="4"/>
  <c r="T1750" i="4"/>
  <c r="S1750" i="4"/>
  <c r="U1749" i="4"/>
  <c r="T1749" i="4"/>
  <c r="W1749" i="4" s="1"/>
  <c r="H1749" i="4" s="1"/>
  <c r="S1749" i="4"/>
  <c r="U1748" i="4"/>
  <c r="T1748" i="4"/>
  <c r="S1748" i="4"/>
  <c r="U1747" i="4"/>
  <c r="T1747" i="4"/>
  <c r="W1747" i="4" s="1"/>
  <c r="H1747" i="4" s="1"/>
  <c r="S1747" i="4"/>
  <c r="U1746" i="4"/>
  <c r="T1746" i="4"/>
  <c r="S1746" i="4"/>
  <c r="U1745" i="4"/>
  <c r="T1745" i="4"/>
  <c r="W1745" i="4" s="1"/>
  <c r="H1745" i="4" s="1"/>
  <c r="S1745" i="4"/>
  <c r="U1744" i="4"/>
  <c r="T1744" i="4"/>
  <c r="S1744" i="4"/>
  <c r="U1743" i="4"/>
  <c r="T1743" i="4"/>
  <c r="W1743" i="4" s="1"/>
  <c r="H1743" i="4" s="1"/>
  <c r="S1743" i="4"/>
  <c r="U1742" i="4"/>
  <c r="T1742" i="4"/>
  <c r="S1742" i="4"/>
  <c r="U1741" i="4"/>
  <c r="T1741" i="4"/>
  <c r="W1741" i="4" s="1"/>
  <c r="H1741" i="4" s="1"/>
  <c r="S1741" i="4"/>
  <c r="U1740" i="4"/>
  <c r="T1740" i="4"/>
  <c r="S1740" i="4"/>
  <c r="U1739" i="4"/>
  <c r="T1739" i="4"/>
  <c r="W1739" i="4" s="1"/>
  <c r="H1739" i="4" s="1"/>
  <c r="S1739" i="4"/>
  <c r="U1738" i="4"/>
  <c r="T1738" i="4"/>
  <c r="S1738" i="4"/>
  <c r="U1737" i="4"/>
  <c r="T1737" i="4"/>
  <c r="W1737" i="4" s="1"/>
  <c r="H1737" i="4" s="1"/>
  <c r="S1737" i="4"/>
  <c r="U1736" i="4"/>
  <c r="T1736" i="4"/>
  <c r="S1736" i="4"/>
  <c r="U1735" i="4"/>
  <c r="T1735" i="4"/>
  <c r="W1735" i="4" s="1"/>
  <c r="H1735" i="4" s="1"/>
  <c r="S1735" i="4"/>
  <c r="U1734" i="4"/>
  <c r="T1734" i="4"/>
  <c r="S1734" i="4"/>
  <c r="U1733" i="4"/>
  <c r="T1733" i="4"/>
  <c r="W1733" i="4" s="1"/>
  <c r="H1733" i="4" s="1"/>
  <c r="S1733" i="4"/>
  <c r="U1732" i="4"/>
  <c r="T1732" i="4"/>
  <c r="S1732" i="4"/>
  <c r="U1731" i="4"/>
  <c r="T1731" i="4"/>
  <c r="W1731" i="4" s="1"/>
  <c r="H1731" i="4" s="1"/>
  <c r="S1731" i="4"/>
  <c r="U1730" i="4"/>
  <c r="T1730" i="4"/>
  <c r="S1730" i="4"/>
  <c r="U1729" i="4"/>
  <c r="T1729" i="4"/>
  <c r="W1729" i="4" s="1"/>
  <c r="H1729" i="4" s="1"/>
  <c r="S1729" i="4"/>
  <c r="U1728" i="4"/>
  <c r="T1728" i="4"/>
  <c r="S1728" i="4"/>
  <c r="U1727" i="4"/>
  <c r="T1727" i="4"/>
  <c r="W1727" i="4" s="1"/>
  <c r="H1727" i="4" s="1"/>
  <c r="S1727" i="4"/>
  <c r="U1726" i="4"/>
  <c r="T1726" i="4"/>
  <c r="S1726" i="4"/>
  <c r="U1725" i="4"/>
  <c r="T1725" i="4"/>
  <c r="W1725" i="4" s="1"/>
  <c r="H1725" i="4" s="1"/>
  <c r="S1725" i="4"/>
  <c r="U1724" i="4"/>
  <c r="T1724" i="4"/>
  <c r="S1724" i="4"/>
  <c r="U1723" i="4"/>
  <c r="T1723" i="4"/>
  <c r="W1723" i="4" s="1"/>
  <c r="H1723" i="4" s="1"/>
  <c r="S1723" i="4"/>
  <c r="U1722" i="4"/>
  <c r="T1722" i="4"/>
  <c r="S1722" i="4"/>
  <c r="U1721" i="4"/>
  <c r="T1721" i="4"/>
  <c r="W1721" i="4" s="1"/>
  <c r="H1721" i="4" s="1"/>
  <c r="S1721" i="4"/>
  <c r="U1720" i="4"/>
  <c r="T1720" i="4"/>
  <c r="S1720" i="4"/>
  <c r="U1719" i="4"/>
  <c r="T1719" i="4"/>
  <c r="W1719" i="4" s="1"/>
  <c r="H1719" i="4" s="1"/>
  <c r="S1719" i="4"/>
  <c r="U1718" i="4"/>
  <c r="T1718" i="4"/>
  <c r="S1718" i="4"/>
  <c r="U1717" i="4"/>
  <c r="S1717" i="4"/>
  <c r="G1717" i="4"/>
  <c r="U1716" i="4"/>
  <c r="T1716" i="4"/>
  <c r="S1716" i="4"/>
  <c r="U1715" i="4"/>
  <c r="T1715" i="4"/>
  <c r="W1715" i="4" s="1"/>
  <c r="H1715" i="4" s="1"/>
  <c r="S1715" i="4"/>
  <c r="U1714" i="4"/>
  <c r="T1714" i="4"/>
  <c r="S1714" i="4"/>
  <c r="U1713" i="4"/>
  <c r="T1713" i="4"/>
  <c r="W1713" i="4" s="1"/>
  <c r="H1713" i="4" s="1"/>
  <c r="S1713" i="4"/>
  <c r="U1712" i="4"/>
  <c r="T1712" i="4"/>
  <c r="S1712" i="4"/>
  <c r="U1711" i="4"/>
  <c r="T1711" i="4"/>
  <c r="W1711" i="4" s="1"/>
  <c r="H1711" i="4" s="1"/>
  <c r="S1711" i="4"/>
  <c r="U1710" i="4"/>
  <c r="T1710" i="4"/>
  <c r="S1710" i="4"/>
  <c r="U1709" i="4"/>
  <c r="T1709" i="4"/>
  <c r="W1709" i="4" s="1"/>
  <c r="H1709" i="4" s="1"/>
  <c r="S1709" i="4"/>
  <c r="U1708" i="4"/>
  <c r="T1708" i="4"/>
  <c r="S1708" i="4"/>
  <c r="U1707" i="4"/>
  <c r="T1707" i="4"/>
  <c r="W1707" i="4" s="1"/>
  <c r="H1707" i="4" s="1"/>
  <c r="S1707" i="4"/>
  <c r="U1706" i="4"/>
  <c r="T1706" i="4"/>
  <c r="S1706" i="4"/>
  <c r="U1705" i="4"/>
  <c r="T1705" i="4"/>
  <c r="W1705" i="4" s="1"/>
  <c r="H1705" i="4" s="1"/>
  <c r="S1705" i="4"/>
  <c r="U1704" i="4"/>
  <c r="T1704" i="4"/>
  <c r="S1704" i="4"/>
  <c r="U1703" i="4"/>
  <c r="T1703" i="4"/>
  <c r="W1703" i="4" s="1"/>
  <c r="H1703" i="4" s="1"/>
  <c r="S1703" i="4"/>
  <c r="U1702" i="4"/>
  <c r="T1702" i="4"/>
  <c r="S1702" i="4"/>
  <c r="U1701" i="4"/>
  <c r="T1701" i="4"/>
  <c r="W1701" i="4" s="1"/>
  <c r="H1701" i="4" s="1"/>
  <c r="S1701" i="4"/>
  <c r="U1700" i="4"/>
  <c r="T1700" i="4"/>
  <c r="S1700" i="4"/>
  <c r="U1699" i="4"/>
  <c r="T1699" i="4"/>
  <c r="W1699" i="4" s="1"/>
  <c r="H1699" i="4" s="1"/>
  <c r="S1699" i="4"/>
  <c r="U1698" i="4"/>
  <c r="T1698" i="4"/>
  <c r="S1698" i="4"/>
  <c r="U1697" i="4"/>
  <c r="T1697" i="4"/>
  <c r="W1697" i="4" s="1"/>
  <c r="H1697" i="4" s="1"/>
  <c r="S1697" i="4"/>
  <c r="U1696" i="4"/>
  <c r="T1696" i="4"/>
  <c r="S1696" i="4"/>
  <c r="U1695" i="4"/>
  <c r="T1695" i="4"/>
  <c r="W1695" i="4" s="1"/>
  <c r="H1695" i="4" s="1"/>
  <c r="S1695" i="4"/>
  <c r="U1694" i="4"/>
  <c r="T1694" i="4"/>
  <c r="S1694" i="4"/>
  <c r="U1693" i="4"/>
  <c r="T1693" i="4"/>
  <c r="W1693" i="4" s="1"/>
  <c r="H1693" i="4" s="1"/>
  <c r="S1693" i="4"/>
  <c r="U1692" i="4"/>
  <c r="T1692" i="4"/>
  <c r="S1692" i="4"/>
  <c r="U1691" i="4"/>
  <c r="T1691" i="4"/>
  <c r="W1691" i="4" s="1"/>
  <c r="H1691" i="4" s="1"/>
  <c r="S1691" i="4"/>
  <c r="U1690" i="4"/>
  <c r="T1690" i="4"/>
  <c r="S1690" i="4"/>
  <c r="U1689" i="4"/>
  <c r="T1689" i="4"/>
  <c r="W1689" i="4" s="1"/>
  <c r="H1689" i="4" s="1"/>
  <c r="S1689" i="4"/>
  <c r="U1688" i="4"/>
  <c r="T1688" i="4"/>
  <c r="S1688" i="4"/>
  <c r="U1687" i="4"/>
  <c r="T1687" i="4"/>
  <c r="W1687" i="4" s="1"/>
  <c r="H1687" i="4" s="1"/>
  <c r="S1687" i="4"/>
  <c r="U1686" i="4"/>
  <c r="T1686" i="4"/>
  <c r="S1686" i="4"/>
  <c r="U1685" i="4"/>
  <c r="T1685" i="4"/>
  <c r="W1685" i="4" s="1"/>
  <c r="H1685" i="4" s="1"/>
  <c r="S1685" i="4"/>
  <c r="U1684" i="4"/>
  <c r="T1684" i="4"/>
  <c r="S1684" i="4"/>
  <c r="U1683" i="4"/>
  <c r="T1683" i="4"/>
  <c r="W1683" i="4" s="1"/>
  <c r="H1683" i="4" s="1"/>
  <c r="S1683" i="4"/>
  <c r="U1682" i="4"/>
  <c r="T1682" i="4"/>
  <c r="S1682" i="4"/>
  <c r="U1681" i="4"/>
  <c r="T1681" i="4"/>
  <c r="W1681" i="4" s="1"/>
  <c r="H1681" i="4" s="1"/>
  <c r="S1681" i="4"/>
  <c r="U1680" i="4"/>
  <c r="T1680" i="4"/>
  <c r="S1680" i="4"/>
  <c r="U1679" i="4"/>
  <c r="T1679" i="4"/>
  <c r="W1679" i="4" s="1"/>
  <c r="H1679" i="4" s="1"/>
  <c r="S1679" i="4"/>
  <c r="U1678" i="4"/>
  <c r="T1678" i="4"/>
  <c r="S1678" i="4"/>
  <c r="U1677" i="4"/>
  <c r="T1677" i="4"/>
  <c r="W1677" i="4" s="1"/>
  <c r="H1677" i="4" s="1"/>
  <c r="S1677" i="4"/>
  <c r="U1676" i="4"/>
  <c r="T1676" i="4"/>
  <c r="S1676" i="4"/>
  <c r="U1675" i="4"/>
  <c r="T1675" i="4"/>
  <c r="W1675" i="4" s="1"/>
  <c r="H1675" i="4" s="1"/>
  <c r="S1675" i="4"/>
  <c r="U1674" i="4"/>
  <c r="T1674" i="4"/>
  <c r="S1674" i="4"/>
  <c r="U1673" i="4"/>
  <c r="T1673" i="4"/>
  <c r="W1673" i="4" s="1"/>
  <c r="H1673" i="4" s="1"/>
  <c r="S1673" i="4"/>
  <c r="U1672" i="4"/>
  <c r="T1672" i="4"/>
  <c r="S1672" i="4"/>
  <c r="U1671" i="4"/>
  <c r="T1671" i="4"/>
  <c r="W1671" i="4" s="1"/>
  <c r="H1671" i="4" s="1"/>
  <c r="S1671" i="4"/>
  <c r="U1670" i="4"/>
  <c r="T1670" i="4"/>
  <c r="S1670" i="4"/>
  <c r="U1669" i="4"/>
  <c r="T1669" i="4"/>
  <c r="W1669" i="4" s="1"/>
  <c r="H1669" i="4" s="1"/>
  <c r="S1669" i="4"/>
  <c r="U1668" i="4"/>
  <c r="T1668" i="4"/>
  <c r="S1668" i="4"/>
  <c r="U1667" i="4"/>
  <c r="T1667" i="4"/>
  <c r="W1667" i="4" s="1"/>
  <c r="H1667" i="4" s="1"/>
  <c r="S1667" i="4"/>
  <c r="U1666" i="4"/>
  <c r="T1666" i="4"/>
  <c r="S1666" i="4"/>
  <c r="U1665" i="4"/>
  <c r="T1665" i="4"/>
  <c r="W1665" i="4" s="1"/>
  <c r="H1665" i="4" s="1"/>
  <c r="S1665" i="4"/>
  <c r="U1664" i="4"/>
  <c r="T1664" i="4"/>
  <c r="S1664" i="4"/>
  <c r="U1663" i="4"/>
  <c r="T1663" i="4"/>
  <c r="W1663" i="4" s="1"/>
  <c r="H1663" i="4" s="1"/>
  <c r="S1663" i="4"/>
  <c r="U1662" i="4"/>
  <c r="T1662" i="4"/>
  <c r="S1662" i="4"/>
  <c r="U1661" i="4"/>
  <c r="T1661" i="4"/>
  <c r="W1661" i="4" s="1"/>
  <c r="H1661" i="4" s="1"/>
  <c r="S1661" i="4"/>
  <c r="U1660" i="4"/>
  <c r="T1660" i="4"/>
  <c r="S1660" i="4"/>
  <c r="U1659" i="4"/>
  <c r="T1659" i="4"/>
  <c r="W1659" i="4" s="1"/>
  <c r="H1659" i="4" s="1"/>
  <c r="S1659" i="4"/>
  <c r="U1658" i="4"/>
  <c r="T1658" i="4"/>
  <c r="S1658" i="4"/>
  <c r="U1657" i="4"/>
  <c r="T1657" i="4"/>
  <c r="W1657" i="4" s="1"/>
  <c r="H1657" i="4" s="1"/>
  <c r="S1657" i="4"/>
  <c r="U1656" i="4"/>
  <c r="T1656" i="4"/>
  <c r="S1656" i="4"/>
  <c r="U1655" i="4"/>
  <c r="T1655" i="4"/>
  <c r="W1655" i="4" s="1"/>
  <c r="H1655" i="4" s="1"/>
  <c r="S1655" i="4"/>
  <c r="U1654" i="4"/>
  <c r="T1654" i="4"/>
  <c r="S1654" i="4"/>
  <c r="U1653" i="4"/>
  <c r="T1653" i="4"/>
  <c r="W1653" i="4" s="1"/>
  <c r="H1653" i="4" s="1"/>
  <c r="S1653" i="4"/>
  <c r="U1652" i="4"/>
  <c r="T1652" i="4"/>
  <c r="S1652" i="4"/>
  <c r="U1651" i="4"/>
  <c r="T1651" i="4"/>
  <c r="W1651" i="4" s="1"/>
  <c r="H1651" i="4" s="1"/>
  <c r="S1651" i="4"/>
  <c r="U1650" i="4"/>
  <c r="T1650" i="4"/>
  <c r="S1650" i="4"/>
  <c r="U1649" i="4"/>
  <c r="T1649" i="4"/>
  <c r="W1649" i="4" s="1"/>
  <c r="H1649" i="4" s="1"/>
  <c r="S1649" i="4"/>
  <c r="U1648" i="4"/>
  <c r="T1648" i="4"/>
  <c r="S1648" i="4"/>
  <c r="U1647" i="4"/>
  <c r="T1647" i="4"/>
  <c r="W1647" i="4" s="1"/>
  <c r="H1647" i="4" s="1"/>
  <c r="S1647" i="4"/>
  <c r="U1646" i="4"/>
  <c r="T1646" i="4"/>
  <c r="S1646" i="4"/>
  <c r="U1645" i="4"/>
  <c r="T1645" i="4"/>
  <c r="W1645" i="4" s="1"/>
  <c r="H1645" i="4" s="1"/>
  <c r="S1645" i="4"/>
  <c r="U1644" i="4"/>
  <c r="T1644" i="4"/>
  <c r="S1644" i="4"/>
  <c r="U1643" i="4"/>
  <c r="T1643" i="4"/>
  <c r="W1643" i="4" s="1"/>
  <c r="H1643" i="4" s="1"/>
  <c r="S1643" i="4"/>
  <c r="U1642" i="4"/>
  <c r="T1642" i="4"/>
  <c r="S1642" i="4"/>
  <c r="U1641" i="4"/>
  <c r="T1641" i="4"/>
  <c r="W1641" i="4" s="1"/>
  <c r="H1641" i="4" s="1"/>
  <c r="S1641" i="4"/>
  <c r="U1640" i="4"/>
  <c r="T1640" i="4"/>
  <c r="S1640" i="4"/>
  <c r="U1639" i="4"/>
  <c r="T1639" i="4"/>
  <c r="W1639" i="4" s="1"/>
  <c r="H1639" i="4" s="1"/>
  <c r="S1639" i="4"/>
  <c r="U1638" i="4"/>
  <c r="T1638" i="4"/>
  <c r="S1638" i="4"/>
  <c r="U1637" i="4"/>
  <c r="T1637" i="4"/>
  <c r="W1637" i="4" s="1"/>
  <c r="H1637" i="4" s="1"/>
  <c r="S1637" i="4"/>
  <c r="U1636" i="4"/>
  <c r="T1636" i="4"/>
  <c r="S1636" i="4"/>
  <c r="U1635" i="4"/>
  <c r="T1635" i="4"/>
  <c r="W1635" i="4" s="1"/>
  <c r="H1635" i="4" s="1"/>
  <c r="S1635" i="4"/>
  <c r="U1634" i="4"/>
  <c r="T1634" i="4"/>
  <c r="S1634" i="4"/>
  <c r="U1633" i="4"/>
  <c r="T1633" i="4"/>
  <c r="W1633" i="4" s="1"/>
  <c r="H1633" i="4" s="1"/>
  <c r="S1633" i="4"/>
  <c r="U1632" i="4"/>
  <c r="T1632" i="4"/>
  <c r="S1632" i="4"/>
  <c r="U1631" i="4"/>
  <c r="T1631" i="4"/>
  <c r="W1631" i="4" s="1"/>
  <c r="H1631" i="4" s="1"/>
  <c r="S1631" i="4"/>
  <c r="U1630" i="4"/>
  <c r="T1630" i="4"/>
  <c r="S1630" i="4"/>
  <c r="U1629" i="4"/>
  <c r="T1629" i="4"/>
  <c r="W1629" i="4" s="1"/>
  <c r="H1629" i="4" s="1"/>
  <c r="S1629" i="4"/>
  <c r="U1628" i="4"/>
  <c r="T1628" i="4"/>
  <c r="S1628" i="4"/>
  <c r="U1627" i="4"/>
  <c r="T1627" i="4"/>
  <c r="W1627" i="4" s="1"/>
  <c r="H1627" i="4" s="1"/>
  <c r="S1627" i="4"/>
  <c r="U1626" i="4"/>
  <c r="T1626" i="4"/>
  <c r="S1626" i="4"/>
  <c r="U1625" i="4"/>
  <c r="T1625" i="4"/>
  <c r="W1625" i="4" s="1"/>
  <c r="H1625" i="4" s="1"/>
  <c r="S1625" i="4"/>
  <c r="U1624" i="4"/>
  <c r="T1624" i="4"/>
  <c r="S1624" i="4"/>
  <c r="U1623" i="4"/>
  <c r="T1623" i="4"/>
  <c r="W1623" i="4" s="1"/>
  <c r="H1623" i="4" s="1"/>
  <c r="S1623" i="4"/>
  <c r="U1622" i="4"/>
  <c r="T1622" i="4"/>
  <c r="S1622" i="4"/>
  <c r="U1621" i="4"/>
  <c r="T1621" i="4"/>
  <c r="W1621" i="4" s="1"/>
  <c r="H1621" i="4" s="1"/>
  <c r="S1621" i="4"/>
  <c r="U1620" i="4"/>
  <c r="T1620" i="4"/>
  <c r="S1620" i="4"/>
  <c r="U1619" i="4"/>
  <c r="T1619" i="4"/>
  <c r="W1619" i="4" s="1"/>
  <c r="H1619" i="4" s="1"/>
  <c r="S1619" i="4"/>
  <c r="U1618" i="4"/>
  <c r="T1618" i="4"/>
  <c r="S1618" i="4"/>
  <c r="U1617" i="4"/>
  <c r="T1617" i="4"/>
  <c r="W1617" i="4" s="1"/>
  <c r="H1617" i="4" s="1"/>
  <c r="S1617" i="4"/>
  <c r="U1616" i="4"/>
  <c r="T1616" i="4"/>
  <c r="S1616" i="4"/>
  <c r="U1615" i="4"/>
  <c r="T1615" i="4"/>
  <c r="W1615" i="4" s="1"/>
  <c r="H1615" i="4" s="1"/>
  <c r="S1615" i="4"/>
  <c r="U1614" i="4"/>
  <c r="T1614" i="4"/>
  <c r="S1614" i="4"/>
  <c r="U1613" i="4"/>
  <c r="T1613" i="4"/>
  <c r="W1613" i="4" s="1"/>
  <c r="H1613" i="4" s="1"/>
  <c r="S1613" i="4"/>
  <c r="U1612" i="4"/>
  <c r="T1612" i="4"/>
  <c r="S1612" i="4"/>
  <c r="U1611" i="4"/>
  <c r="T1611" i="4"/>
  <c r="W1611" i="4" s="1"/>
  <c r="H1611" i="4" s="1"/>
  <c r="S1611" i="4"/>
  <c r="U1610" i="4"/>
  <c r="T1610" i="4"/>
  <c r="S1610" i="4"/>
  <c r="U1609" i="4"/>
  <c r="T1609" i="4"/>
  <c r="W1609" i="4" s="1"/>
  <c r="H1609" i="4" s="1"/>
  <c r="S1609" i="4"/>
  <c r="U1608" i="4"/>
  <c r="T1608" i="4"/>
  <c r="S1608" i="4"/>
  <c r="U1607" i="4"/>
  <c r="T1607" i="4"/>
  <c r="W1607" i="4" s="1"/>
  <c r="H1607" i="4" s="1"/>
  <c r="S1607" i="4"/>
  <c r="U1606" i="4"/>
  <c r="T1606" i="4"/>
  <c r="S1606" i="4"/>
  <c r="U1605" i="4"/>
  <c r="T1605" i="4"/>
  <c r="W1605" i="4" s="1"/>
  <c r="H1605" i="4" s="1"/>
  <c r="S1605" i="4"/>
  <c r="U1604" i="4"/>
  <c r="T1604" i="4"/>
  <c r="S1604" i="4"/>
  <c r="U1603" i="4"/>
  <c r="T1603" i="4"/>
  <c r="W1603" i="4" s="1"/>
  <c r="H1603" i="4" s="1"/>
  <c r="S1603" i="4"/>
  <c r="U1602" i="4"/>
  <c r="T1602" i="4"/>
  <c r="S1602" i="4"/>
  <c r="U1601" i="4"/>
  <c r="T1601" i="4"/>
  <c r="W1601" i="4" s="1"/>
  <c r="H1601" i="4" s="1"/>
  <c r="S1601" i="4"/>
  <c r="U1600" i="4"/>
  <c r="T1600" i="4"/>
  <c r="S1600" i="4"/>
  <c r="U1599" i="4"/>
  <c r="T1599" i="4"/>
  <c r="W1599" i="4" s="1"/>
  <c r="H1599" i="4" s="1"/>
  <c r="S1599" i="4"/>
  <c r="U1598" i="4"/>
  <c r="T1598" i="4"/>
  <c r="S1598" i="4"/>
  <c r="U1597" i="4"/>
  <c r="T1597" i="4"/>
  <c r="W1597" i="4" s="1"/>
  <c r="H1597" i="4" s="1"/>
  <c r="S1597" i="4"/>
  <c r="U1596" i="4"/>
  <c r="T1596" i="4"/>
  <c r="S1596" i="4"/>
  <c r="U1595" i="4"/>
  <c r="T1595" i="4"/>
  <c r="W1595" i="4" s="1"/>
  <c r="H1595" i="4" s="1"/>
  <c r="S1595" i="4"/>
  <c r="U1594" i="4"/>
  <c r="T1594" i="4"/>
  <c r="S1594" i="4"/>
  <c r="U1593" i="4"/>
  <c r="T1593" i="4"/>
  <c r="W1593" i="4" s="1"/>
  <c r="H1593" i="4" s="1"/>
  <c r="S1593" i="4"/>
  <c r="U1592" i="4"/>
  <c r="T1592" i="4"/>
  <c r="S1592" i="4"/>
  <c r="U1591" i="4"/>
  <c r="T1591" i="4"/>
  <c r="W1591" i="4" s="1"/>
  <c r="H1591" i="4" s="1"/>
  <c r="S1591" i="4"/>
  <c r="U1590" i="4"/>
  <c r="T1590" i="4"/>
  <c r="S1590" i="4"/>
  <c r="U1589" i="4"/>
  <c r="T1589" i="4"/>
  <c r="W1589" i="4" s="1"/>
  <c r="H1589" i="4" s="1"/>
  <c r="S1589" i="4"/>
  <c r="U1588" i="4"/>
  <c r="T1588" i="4"/>
  <c r="S1588" i="4"/>
  <c r="U1587" i="4"/>
  <c r="T1587" i="4"/>
  <c r="W1587" i="4" s="1"/>
  <c r="H1587" i="4" s="1"/>
  <c r="S1587" i="4"/>
  <c r="U1586" i="4"/>
  <c r="T1586" i="4"/>
  <c r="S1586" i="4"/>
  <c r="U1585" i="4"/>
  <c r="T1585" i="4"/>
  <c r="W1585" i="4" s="1"/>
  <c r="H1585" i="4" s="1"/>
  <c r="S1585" i="4"/>
  <c r="U1584" i="4"/>
  <c r="T1584" i="4"/>
  <c r="S1584" i="4"/>
  <c r="U1583" i="4"/>
  <c r="T1583" i="4"/>
  <c r="W1583" i="4" s="1"/>
  <c r="H1583" i="4" s="1"/>
  <c r="S1583" i="4"/>
  <c r="X1582" i="4"/>
  <c r="U1582" i="4"/>
  <c r="T1582" i="4"/>
  <c r="W1582" i="4" s="1"/>
  <c r="S1582" i="4"/>
  <c r="K1582" i="4"/>
  <c r="X1581" i="4"/>
  <c r="U1581" i="4"/>
  <c r="T1581" i="4"/>
  <c r="S1581" i="4"/>
  <c r="K1581" i="4"/>
  <c r="X1580" i="4"/>
  <c r="U1580" i="4"/>
  <c r="T1580" i="4"/>
  <c r="W1580" i="4" s="1"/>
  <c r="S1580" i="4"/>
  <c r="K1580" i="4"/>
  <c r="X1579" i="4"/>
  <c r="U1579" i="4"/>
  <c r="T1579" i="4"/>
  <c r="S1579" i="4"/>
  <c r="K1579" i="4"/>
  <c r="X1578" i="4"/>
  <c r="U1578" i="4"/>
  <c r="T1578" i="4"/>
  <c r="W1578" i="4" s="1"/>
  <c r="S1578" i="4"/>
  <c r="K1578" i="4"/>
  <c r="X1577" i="4"/>
  <c r="U1577" i="4"/>
  <c r="T1577" i="4"/>
  <c r="S1577" i="4"/>
  <c r="K1577" i="4"/>
  <c r="X1576" i="4"/>
  <c r="U1576" i="4"/>
  <c r="T1576" i="4"/>
  <c r="W1576" i="4" s="1"/>
  <c r="S1576" i="4"/>
  <c r="K1576" i="4"/>
  <c r="X1575" i="4"/>
  <c r="U1575" i="4"/>
  <c r="T1575" i="4"/>
  <c r="S1575" i="4"/>
  <c r="K1575" i="4"/>
  <c r="X1574" i="4"/>
  <c r="U1574" i="4"/>
  <c r="T1574" i="4"/>
  <c r="W1574" i="4" s="1"/>
  <c r="S1574" i="4"/>
  <c r="K1574" i="4"/>
  <c r="X1573" i="4"/>
  <c r="U1573" i="4"/>
  <c r="T1573" i="4"/>
  <c r="S1573" i="4"/>
  <c r="K1573" i="4"/>
  <c r="X1572" i="4"/>
  <c r="U1572" i="4"/>
  <c r="T1572" i="4"/>
  <c r="W1572" i="4" s="1"/>
  <c r="S1572" i="4"/>
  <c r="K1572" i="4"/>
  <c r="X1571" i="4"/>
  <c r="U1571" i="4"/>
  <c r="T1571" i="4"/>
  <c r="S1571" i="4"/>
  <c r="K1571" i="4"/>
  <c r="X1570" i="4"/>
  <c r="U1570" i="4"/>
  <c r="T1570" i="4"/>
  <c r="W1570" i="4" s="1"/>
  <c r="S1570" i="4"/>
  <c r="K1570" i="4"/>
  <c r="X1569" i="4"/>
  <c r="U1569" i="4"/>
  <c r="T1569" i="4"/>
  <c r="S1569" i="4"/>
  <c r="K1569" i="4"/>
  <c r="U1568" i="4"/>
  <c r="T1568" i="4"/>
  <c r="S1568" i="4"/>
  <c r="U1567" i="4"/>
  <c r="T1567" i="4"/>
  <c r="W1567" i="4" s="1"/>
  <c r="H1567" i="4" s="1"/>
  <c r="S1567" i="4"/>
  <c r="U1566" i="4"/>
  <c r="T1566" i="4"/>
  <c r="S1566" i="4"/>
  <c r="U1565" i="4"/>
  <c r="T1565" i="4"/>
  <c r="W1565" i="4" s="1"/>
  <c r="H1565" i="4" s="1"/>
  <c r="S1565" i="4"/>
  <c r="U1564" i="4"/>
  <c r="T1564" i="4"/>
  <c r="S1564" i="4"/>
  <c r="U1563" i="4"/>
  <c r="T1563" i="4"/>
  <c r="W1563" i="4" s="1"/>
  <c r="H1563" i="4" s="1"/>
  <c r="S1563" i="4"/>
  <c r="U1562" i="4"/>
  <c r="T1562" i="4"/>
  <c r="S1562" i="4"/>
  <c r="U1561" i="4"/>
  <c r="T1561" i="4"/>
  <c r="W1561" i="4" s="1"/>
  <c r="H1561" i="4" s="1"/>
  <c r="S1561" i="4"/>
  <c r="U1560" i="4"/>
  <c r="T1560" i="4"/>
  <c r="S1560" i="4"/>
  <c r="U1559" i="4"/>
  <c r="T1559" i="4"/>
  <c r="W1559" i="4" s="1"/>
  <c r="H1559" i="4" s="1"/>
  <c r="S1559" i="4"/>
  <c r="U1558" i="4"/>
  <c r="T1558" i="4"/>
  <c r="S1558" i="4"/>
  <c r="U1557" i="4"/>
  <c r="T1557" i="4"/>
  <c r="W1557" i="4" s="1"/>
  <c r="H1557" i="4" s="1"/>
  <c r="S1557" i="4"/>
  <c r="U1556" i="4"/>
  <c r="T1556" i="4"/>
  <c r="S1556" i="4"/>
  <c r="U1555" i="4"/>
  <c r="T1555" i="4"/>
  <c r="W1555" i="4" s="1"/>
  <c r="H1555" i="4" s="1"/>
  <c r="S1555" i="4"/>
  <c r="U1554" i="4"/>
  <c r="T1554" i="4"/>
  <c r="S1554" i="4"/>
  <c r="U1553" i="4"/>
  <c r="T1553" i="4"/>
  <c r="W1553" i="4" s="1"/>
  <c r="H1553" i="4" s="1"/>
  <c r="S1553" i="4"/>
  <c r="U1552" i="4"/>
  <c r="T1552" i="4"/>
  <c r="S1552" i="4"/>
  <c r="U1551" i="4"/>
  <c r="T1551" i="4"/>
  <c r="W1551" i="4" s="1"/>
  <c r="H1551" i="4" s="1"/>
  <c r="S1551" i="4"/>
  <c r="U1550" i="4"/>
  <c r="T1550" i="4"/>
  <c r="S1550" i="4"/>
  <c r="U1549" i="4"/>
  <c r="T1549" i="4"/>
  <c r="W1549" i="4" s="1"/>
  <c r="H1549" i="4" s="1"/>
  <c r="S1549" i="4"/>
  <c r="U1548" i="4"/>
  <c r="T1548" i="4"/>
  <c r="S1548" i="4"/>
  <c r="U1547" i="4"/>
  <c r="T1547" i="4"/>
  <c r="W1547" i="4" s="1"/>
  <c r="H1547" i="4" s="1"/>
  <c r="S1547" i="4"/>
  <c r="U1546" i="4"/>
  <c r="T1546" i="4"/>
  <c r="S1546" i="4"/>
  <c r="U1545" i="4"/>
  <c r="T1545" i="4"/>
  <c r="W1545" i="4" s="1"/>
  <c r="H1545" i="4" s="1"/>
  <c r="S1545" i="4"/>
  <c r="U1544" i="4"/>
  <c r="T1544" i="4"/>
  <c r="S1544" i="4"/>
  <c r="U1543" i="4"/>
  <c r="T1543" i="4"/>
  <c r="W1543" i="4" s="1"/>
  <c r="H1543" i="4" s="1"/>
  <c r="S1543" i="4"/>
  <c r="U1542" i="4"/>
  <c r="S1542" i="4"/>
  <c r="G1542" i="4"/>
  <c r="T1542" i="4" s="1"/>
  <c r="W1542" i="4" s="1"/>
  <c r="H1542" i="4" s="1"/>
  <c r="U1541" i="4"/>
  <c r="T1541" i="4"/>
  <c r="W1541" i="4" s="1"/>
  <c r="H1541" i="4" s="1"/>
  <c r="S1541" i="4"/>
  <c r="U1540" i="4"/>
  <c r="T1540" i="4"/>
  <c r="S1540" i="4"/>
  <c r="U1539" i="4"/>
  <c r="T1539" i="4"/>
  <c r="W1539" i="4" s="1"/>
  <c r="H1539" i="4" s="1"/>
  <c r="S1539" i="4"/>
  <c r="X1538" i="4"/>
  <c r="U1538" i="4"/>
  <c r="T1538" i="4"/>
  <c r="W1538" i="4" s="1"/>
  <c r="S1538" i="4"/>
  <c r="K1538" i="4"/>
  <c r="U1537" i="4"/>
  <c r="T1537" i="4"/>
  <c r="W1537" i="4" s="1"/>
  <c r="H1537" i="4" s="1"/>
  <c r="S1537" i="4"/>
  <c r="U1536" i="4"/>
  <c r="T1536" i="4"/>
  <c r="S1536" i="4"/>
  <c r="U1535" i="4"/>
  <c r="T1535" i="4"/>
  <c r="W1535" i="4" s="1"/>
  <c r="H1535" i="4" s="1"/>
  <c r="S1535" i="4"/>
  <c r="U1534" i="4"/>
  <c r="T1534" i="4"/>
  <c r="S1534" i="4"/>
  <c r="U1533" i="4"/>
  <c r="T1533" i="4"/>
  <c r="W1533" i="4" s="1"/>
  <c r="H1533" i="4" s="1"/>
  <c r="S1533" i="4"/>
  <c r="U1532" i="4"/>
  <c r="T1532" i="4"/>
  <c r="S1532" i="4"/>
  <c r="U1531" i="4"/>
  <c r="T1531" i="4"/>
  <c r="W1531" i="4" s="1"/>
  <c r="H1531" i="4" s="1"/>
  <c r="S1531" i="4"/>
  <c r="U1530" i="4"/>
  <c r="T1530" i="4"/>
  <c r="S1530" i="4"/>
  <c r="U1529" i="4"/>
  <c r="T1529" i="4"/>
  <c r="W1529" i="4" s="1"/>
  <c r="H1529" i="4" s="1"/>
  <c r="S1529" i="4"/>
  <c r="U1528" i="4"/>
  <c r="T1528" i="4"/>
  <c r="S1528" i="4"/>
  <c r="U1527" i="4"/>
  <c r="T1527" i="4"/>
  <c r="W1527" i="4" s="1"/>
  <c r="H1527" i="4" s="1"/>
  <c r="S1527" i="4"/>
  <c r="U1526" i="4"/>
  <c r="T1526" i="4"/>
  <c r="S1526" i="4"/>
  <c r="U1525" i="4"/>
  <c r="T1525" i="4"/>
  <c r="W1525" i="4" s="1"/>
  <c r="H1525" i="4" s="1"/>
  <c r="S1525" i="4"/>
  <c r="X1524" i="4"/>
  <c r="U1524" i="4"/>
  <c r="T1524" i="4"/>
  <c r="W1524" i="4" s="1"/>
  <c r="S1524" i="4"/>
  <c r="K1524" i="4"/>
  <c r="U1523" i="4"/>
  <c r="T1523" i="4"/>
  <c r="W1523" i="4" s="1"/>
  <c r="H1523" i="4" s="1"/>
  <c r="S1523" i="4"/>
  <c r="X1522" i="4"/>
  <c r="U1522" i="4"/>
  <c r="T1522" i="4"/>
  <c r="W1522" i="4" s="1"/>
  <c r="S1522" i="4"/>
  <c r="K1522" i="4"/>
  <c r="X1521" i="4"/>
  <c r="U1521" i="4"/>
  <c r="T1521" i="4"/>
  <c r="S1521" i="4"/>
  <c r="K1521" i="4"/>
  <c r="X1520" i="4"/>
  <c r="U1520" i="4"/>
  <c r="T1520" i="4"/>
  <c r="W1520" i="4" s="1"/>
  <c r="S1520" i="4"/>
  <c r="K1520" i="4"/>
  <c r="G1520" i="4"/>
  <c r="X1519" i="4"/>
  <c r="U1519" i="4"/>
  <c r="T1519" i="4"/>
  <c r="W1519" i="4" s="1"/>
  <c r="S1519" i="4"/>
  <c r="K1519" i="4"/>
  <c r="G1519" i="4"/>
  <c r="X1518" i="4"/>
  <c r="U1518" i="4"/>
  <c r="T1518" i="4"/>
  <c r="W1518" i="4" s="1"/>
  <c r="S1518" i="4"/>
  <c r="K1518" i="4"/>
  <c r="X1517" i="4"/>
  <c r="U1517" i="4"/>
  <c r="T1517" i="4"/>
  <c r="S1517" i="4"/>
  <c r="K1517" i="4"/>
  <c r="X1516" i="4"/>
  <c r="U1516" i="4"/>
  <c r="T1516" i="4"/>
  <c r="W1516" i="4" s="1"/>
  <c r="S1516" i="4"/>
  <c r="K1516" i="4"/>
  <c r="G1516" i="4"/>
  <c r="X1515" i="4"/>
  <c r="U1515" i="4"/>
  <c r="T1515" i="4"/>
  <c r="W1515" i="4" s="1"/>
  <c r="S1515" i="4"/>
  <c r="K1515" i="4"/>
  <c r="X1514" i="4"/>
  <c r="U1514" i="4"/>
  <c r="T1514" i="4"/>
  <c r="S1514" i="4"/>
  <c r="K1514" i="4"/>
  <c r="X1513" i="4"/>
  <c r="U1513" i="4"/>
  <c r="T1513" i="4"/>
  <c r="W1513" i="4" s="1"/>
  <c r="S1513" i="4"/>
  <c r="K1513" i="4"/>
  <c r="X1512" i="4"/>
  <c r="U1512" i="4"/>
  <c r="S1512" i="4"/>
  <c r="K1512" i="4"/>
  <c r="G1512" i="4"/>
  <c r="T1512" i="4" s="1"/>
  <c r="X1511" i="4"/>
  <c r="U1511" i="4"/>
  <c r="S1511" i="4"/>
  <c r="K1511" i="4"/>
  <c r="G1511" i="4"/>
  <c r="T1511" i="4" s="1"/>
  <c r="W1511" i="4" s="1"/>
  <c r="X1510" i="4"/>
  <c r="U1510" i="4"/>
  <c r="T1510" i="4"/>
  <c r="S1510" i="4"/>
  <c r="K1510" i="4"/>
  <c r="X1509" i="4"/>
  <c r="U1509" i="4"/>
  <c r="T1509" i="4"/>
  <c r="W1509" i="4" s="1"/>
  <c r="S1509" i="4"/>
  <c r="K1509" i="4"/>
  <c r="X1508" i="4"/>
  <c r="U1508" i="4"/>
  <c r="S1508" i="4"/>
  <c r="K1508" i="4"/>
  <c r="G1508" i="4"/>
  <c r="T1508" i="4" s="1"/>
  <c r="X1507" i="4"/>
  <c r="U1507" i="4"/>
  <c r="T1507" i="4"/>
  <c r="W1507" i="4" s="1"/>
  <c r="S1507" i="4"/>
  <c r="K1507" i="4"/>
  <c r="X1506" i="4"/>
  <c r="U1506" i="4"/>
  <c r="S1506" i="4"/>
  <c r="K1506" i="4"/>
  <c r="G1506" i="4"/>
  <c r="T1506" i="4" s="1"/>
  <c r="W1506" i="4" s="1"/>
  <c r="X1505" i="4"/>
  <c r="U1505" i="4"/>
  <c r="T1505" i="4"/>
  <c r="S1505" i="4"/>
  <c r="K1505" i="4"/>
  <c r="X1504" i="4"/>
  <c r="U1504" i="4"/>
  <c r="S1504" i="4"/>
  <c r="K1504" i="4"/>
  <c r="G1504" i="4"/>
  <c r="T1504" i="4" s="1"/>
  <c r="W1504" i="4" s="1"/>
  <c r="X1503" i="4"/>
  <c r="U1503" i="4"/>
  <c r="T1503" i="4"/>
  <c r="S1503" i="4"/>
  <c r="K1503" i="4"/>
  <c r="X1502" i="4"/>
  <c r="U1502" i="4"/>
  <c r="T1502" i="4"/>
  <c r="W1502" i="4" s="1"/>
  <c r="S1502" i="4"/>
  <c r="K1502" i="4"/>
  <c r="G1502" i="4"/>
  <c r="X1501" i="4"/>
  <c r="U1501" i="4"/>
  <c r="T1501" i="4"/>
  <c r="W1501" i="4" s="1"/>
  <c r="S1501" i="4"/>
  <c r="K1501" i="4"/>
  <c r="X1500" i="4"/>
  <c r="U1500" i="4"/>
  <c r="T1500" i="4"/>
  <c r="S1500" i="4"/>
  <c r="K1500" i="4"/>
  <c r="X1499" i="4"/>
  <c r="U1499" i="4"/>
  <c r="T1499" i="4"/>
  <c r="W1499" i="4" s="1"/>
  <c r="S1499" i="4"/>
  <c r="K1499" i="4"/>
  <c r="X1498" i="4"/>
  <c r="U1498" i="4"/>
  <c r="T1498" i="4"/>
  <c r="S1498" i="4"/>
  <c r="K1498" i="4"/>
  <c r="X1497" i="4"/>
  <c r="U1497" i="4"/>
  <c r="T1497" i="4"/>
  <c r="W1497" i="4" s="1"/>
  <c r="S1497" i="4"/>
  <c r="K1497" i="4"/>
  <c r="G1497" i="4"/>
  <c r="X1496" i="4"/>
  <c r="U1496" i="4"/>
  <c r="T1496" i="4"/>
  <c r="W1496" i="4" s="1"/>
  <c r="S1496" i="4"/>
  <c r="K1496" i="4"/>
  <c r="G1496" i="4"/>
  <c r="X1495" i="4"/>
  <c r="U1495" i="4"/>
  <c r="T1495" i="4"/>
  <c r="W1495" i="4" s="1"/>
  <c r="S1495" i="4"/>
  <c r="K1495" i="4"/>
  <c r="U1494" i="4"/>
  <c r="T1494" i="4"/>
  <c r="W1494" i="4" s="1"/>
  <c r="H1494" i="4" s="1"/>
  <c r="S1494" i="4"/>
  <c r="U1493" i="4"/>
  <c r="T1493" i="4"/>
  <c r="S1493" i="4"/>
  <c r="U1492" i="4"/>
  <c r="T1492" i="4"/>
  <c r="W1492" i="4" s="1"/>
  <c r="H1492" i="4" s="1"/>
  <c r="S1492" i="4"/>
  <c r="U1491" i="4"/>
  <c r="T1491" i="4"/>
  <c r="S1491" i="4"/>
  <c r="U1490" i="4"/>
  <c r="T1490" i="4"/>
  <c r="W1490" i="4" s="1"/>
  <c r="H1490" i="4" s="1"/>
  <c r="S1490" i="4"/>
  <c r="U1489" i="4"/>
  <c r="T1489" i="4"/>
  <c r="S1489" i="4"/>
  <c r="U1488" i="4"/>
  <c r="T1488" i="4"/>
  <c r="W1488" i="4" s="1"/>
  <c r="H1488" i="4" s="1"/>
  <c r="S1488" i="4"/>
  <c r="U1487" i="4"/>
  <c r="T1487" i="4"/>
  <c r="S1487" i="4"/>
  <c r="U1486" i="4"/>
  <c r="T1486" i="4"/>
  <c r="W1486" i="4" s="1"/>
  <c r="H1486" i="4" s="1"/>
  <c r="S1486" i="4"/>
  <c r="U1485" i="4"/>
  <c r="T1485" i="4"/>
  <c r="S1485" i="4"/>
  <c r="U1484" i="4"/>
  <c r="T1484" i="4"/>
  <c r="W1484" i="4" s="1"/>
  <c r="H1484" i="4" s="1"/>
  <c r="S1484" i="4"/>
  <c r="X1483" i="4"/>
  <c r="U1483" i="4"/>
  <c r="T1483" i="4"/>
  <c r="W1483" i="4" s="1"/>
  <c r="S1483" i="4"/>
  <c r="K1483" i="4"/>
  <c r="X1482" i="4"/>
  <c r="U1482" i="4"/>
  <c r="T1482" i="4"/>
  <c r="S1482" i="4"/>
  <c r="K1482" i="4"/>
  <c r="X1481" i="4"/>
  <c r="U1481" i="4"/>
  <c r="T1481" i="4"/>
  <c r="W1481" i="4" s="1"/>
  <c r="S1481" i="4"/>
  <c r="K1481" i="4"/>
  <c r="X1480" i="4"/>
  <c r="U1480" i="4"/>
  <c r="T1480" i="4"/>
  <c r="S1480" i="4"/>
  <c r="K1480" i="4"/>
  <c r="X1479" i="4"/>
  <c r="U1479" i="4"/>
  <c r="T1479" i="4"/>
  <c r="W1479" i="4" s="1"/>
  <c r="S1479" i="4"/>
  <c r="K1479" i="4"/>
  <c r="X1478" i="4"/>
  <c r="U1478" i="4"/>
  <c r="T1478" i="4"/>
  <c r="S1478" i="4"/>
  <c r="K1478" i="4"/>
  <c r="U1477" i="4"/>
  <c r="T1477" i="4"/>
  <c r="S1477" i="4"/>
  <c r="U1476" i="4"/>
  <c r="T1476" i="4"/>
  <c r="W1476" i="4" s="1"/>
  <c r="H1476" i="4" s="1"/>
  <c r="S1476" i="4"/>
  <c r="U1475" i="4"/>
  <c r="T1475" i="4"/>
  <c r="S1475" i="4"/>
  <c r="U1474" i="4"/>
  <c r="T1474" i="4"/>
  <c r="W1474" i="4" s="1"/>
  <c r="H1474" i="4" s="1"/>
  <c r="S1474" i="4"/>
  <c r="U1473" i="4"/>
  <c r="T1473" i="4"/>
  <c r="S1473" i="4"/>
  <c r="X1472" i="4"/>
  <c r="U1472" i="4"/>
  <c r="T1472" i="4"/>
  <c r="S1472" i="4"/>
  <c r="K1472" i="4"/>
  <c r="U1471" i="4"/>
  <c r="T1471" i="4"/>
  <c r="S1471" i="4"/>
  <c r="U1470" i="4"/>
  <c r="T1470" i="4"/>
  <c r="W1470" i="4" s="1"/>
  <c r="H1470" i="4" s="1"/>
  <c r="S1470" i="4"/>
  <c r="U1469" i="4"/>
  <c r="T1469" i="4"/>
  <c r="S1469" i="4"/>
  <c r="U1468" i="4"/>
  <c r="T1468" i="4"/>
  <c r="W1468" i="4" s="1"/>
  <c r="H1468" i="4" s="1"/>
  <c r="S1468" i="4"/>
  <c r="U1467" i="4"/>
  <c r="T1467" i="4"/>
  <c r="S1467" i="4"/>
  <c r="U1466" i="4"/>
  <c r="T1466" i="4"/>
  <c r="W1466" i="4" s="1"/>
  <c r="H1466" i="4" s="1"/>
  <c r="S1466" i="4"/>
  <c r="U1465" i="4"/>
  <c r="T1465" i="4"/>
  <c r="S1465" i="4"/>
  <c r="X1464" i="4"/>
  <c r="U1464" i="4"/>
  <c r="T1464" i="4"/>
  <c r="S1464" i="4"/>
  <c r="K1464" i="4"/>
  <c r="X1463" i="4"/>
  <c r="U1463" i="4"/>
  <c r="T1463" i="4"/>
  <c r="W1463" i="4" s="1"/>
  <c r="S1463" i="4"/>
  <c r="K1463" i="4"/>
  <c r="X1462" i="4"/>
  <c r="U1462" i="4"/>
  <c r="T1462" i="4"/>
  <c r="S1462" i="4"/>
  <c r="K1462" i="4"/>
  <c r="X1461" i="4"/>
  <c r="U1461" i="4"/>
  <c r="T1461" i="4"/>
  <c r="W1461" i="4" s="1"/>
  <c r="S1461" i="4"/>
  <c r="K1461" i="4"/>
  <c r="U1460" i="4"/>
  <c r="T1460" i="4"/>
  <c r="W1460" i="4" s="1"/>
  <c r="H1460" i="4" s="1"/>
  <c r="S1460" i="4"/>
  <c r="U1459" i="4"/>
  <c r="T1459" i="4"/>
  <c r="S1459" i="4"/>
  <c r="U1458" i="4"/>
  <c r="T1458" i="4"/>
  <c r="W1458" i="4" s="1"/>
  <c r="H1458" i="4" s="1"/>
  <c r="S1458" i="4"/>
  <c r="X1457" i="4"/>
  <c r="U1457" i="4"/>
  <c r="T1457" i="4"/>
  <c r="W1457" i="4" s="1"/>
  <c r="S1457" i="4"/>
  <c r="K1457" i="4"/>
  <c r="X1456" i="4"/>
  <c r="U1456" i="4"/>
  <c r="T1456" i="4"/>
  <c r="S1456" i="4"/>
  <c r="K1456" i="4"/>
  <c r="U1455" i="4"/>
  <c r="T1455" i="4"/>
  <c r="S1455" i="4"/>
  <c r="U1454" i="4"/>
  <c r="T1454" i="4"/>
  <c r="W1454" i="4" s="1"/>
  <c r="H1454" i="4" s="1"/>
  <c r="S1454" i="4"/>
  <c r="U1453" i="4"/>
  <c r="T1453" i="4"/>
  <c r="S1453" i="4"/>
  <c r="U1452" i="4"/>
  <c r="T1452" i="4"/>
  <c r="W1452" i="4" s="1"/>
  <c r="H1452" i="4" s="1"/>
  <c r="S1452" i="4"/>
  <c r="U1451" i="4"/>
  <c r="T1451" i="4"/>
  <c r="S1451" i="4"/>
  <c r="U1450" i="4"/>
  <c r="T1450" i="4"/>
  <c r="W1450" i="4" s="1"/>
  <c r="H1450" i="4" s="1"/>
  <c r="S1450" i="4"/>
  <c r="U1449" i="4"/>
  <c r="T1449" i="4"/>
  <c r="S1449" i="4"/>
  <c r="U1448" i="4"/>
  <c r="T1448" i="4"/>
  <c r="W1448" i="4" s="1"/>
  <c r="H1448" i="4" s="1"/>
  <c r="S1448" i="4"/>
  <c r="U1447" i="4"/>
  <c r="T1447" i="4"/>
  <c r="S1447" i="4"/>
  <c r="U1446" i="4"/>
  <c r="T1446" i="4"/>
  <c r="W1446" i="4" s="1"/>
  <c r="H1446" i="4" s="1"/>
  <c r="S1446" i="4"/>
  <c r="U1445" i="4"/>
  <c r="T1445" i="4"/>
  <c r="S1445" i="4"/>
  <c r="U1444" i="4"/>
  <c r="T1444" i="4"/>
  <c r="W1444" i="4" s="1"/>
  <c r="H1444" i="4" s="1"/>
  <c r="S1444" i="4"/>
  <c r="U1443" i="4"/>
  <c r="T1443" i="4"/>
  <c r="S1443" i="4"/>
  <c r="X1442" i="4"/>
  <c r="U1442" i="4"/>
  <c r="T1442" i="4"/>
  <c r="S1442" i="4"/>
  <c r="K1442" i="4"/>
  <c r="X1441" i="4"/>
  <c r="U1441" i="4"/>
  <c r="T1441" i="4"/>
  <c r="W1441" i="4" s="1"/>
  <c r="S1441" i="4"/>
  <c r="K1441" i="4"/>
  <c r="X1440" i="4"/>
  <c r="U1440" i="4"/>
  <c r="T1440" i="4"/>
  <c r="S1440" i="4"/>
  <c r="K1440" i="4"/>
  <c r="X1439" i="4"/>
  <c r="U1439" i="4"/>
  <c r="T1439" i="4"/>
  <c r="W1439" i="4" s="1"/>
  <c r="S1439" i="4"/>
  <c r="K1439" i="4"/>
  <c r="U1438" i="4"/>
  <c r="T1438" i="4"/>
  <c r="W1438" i="4" s="1"/>
  <c r="H1438" i="4" s="1"/>
  <c r="S1438" i="4"/>
  <c r="U1437" i="4"/>
  <c r="T1437" i="4"/>
  <c r="S1437" i="4"/>
  <c r="U1436" i="4"/>
  <c r="T1436" i="4"/>
  <c r="W1436" i="4" s="1"/>
  <c r="H1436" i="4" s="1"/>
  <c r="S1436" i="4"/>
  <c r="U1435" i="4"/>
  <c r="T1435" i="4"/>
  <c r="S1435" i="4"/>
  <c r="U1434" i="4"/>
  <c r="T1434" i="4"/>
  <c r="W1434" i="4" s="1"/>
  <c r="H1434" i="4" s="1"/>
  <c r="S1434" i="4"/>
  <c r="U1433" i="4"/>
  <c r="T1433" i="4"/>
  <c r="S1433" i="4"/>
  <c r="U1432" i="4"/>
  <c r="T1432" i="4"/>
  <c r="W1432" i="4" s="1"/>
  <c r="H1432" i="4" s="1"/>
  <c r="S1432" i="4"/>
  <c r="U1431" i="4"/>
  <c r="T1431" i="4"/>
  <c r="S1431" i="4"/>
  <c r="U1430" i="4"/>
  <c r="T1430" i="4"/>
  <c r="W1430" i="4" s="1"/>
  <c r="H1430" i="4" s="1"/>
  <c r="S1430" i="4"/>
  <c r="U1429" i="4"/>
  <c r="T1429" i="4"/>
  <c r="S1429" i="4"/>
  <c r="X1428" i="4"/>
  <c r="U1428" i="4"/>
  <c r="T1428" i="4"/>
  <c r="S1428" i="4"/>
  <c r="K1428" i="4"/>
  <c r="X1427" i="4"/>
  <c r="U1427" i="4"/>
  <c r="T1427" i="4"/>
  <c r="W1427" i="4" s="1"/>
  <c r="S1427" i="4"/>
  <c r="K1427" i="4"/>
  <c r="X1426" i="4"/>
  <c r="U1426" i="4"/>
  <c r="T1426" i="4"/>
  <c r="S1426" i="4"/>
  <c r="K1426" i="4"/>
  <c r="X1425" i="4"/>
  <c r="U1425" i="4"/>
  <c r="T1425" i="4"/>
  <c r="W1425" i="4" s="1"/>
  <c r="S1425" i="4"/>
  <c r="K1425" i="4"/>
  <c r="X1424" i="4"/>
  <c r="U1424" i="4"/>
  <c r="T1424" i="4"/>
  <c r="S1424" i="4"/>
  <c r="K1424" i="4"/>
  <c r="X1423" i="4"/>
  <c r="U1423" i="4"/>
  <c r="T1423" i="4"/>
  <c r="W1423" i="4" s="1"/>
  <c r="S1423" i="4"/>
  <c r="K1423" i="4"/>
  <c r="U1422" i="4"/>
  <c r="T1422" i="4"/>
  <c r="W1422" i="4" s="1"/>
  <c r="H1422" i="4" s="1"/>
  <c r="S1422" i="4"/>
  <c r="X1421" i="4"/>
  <c r="U1421" i="4"/>
  <c r="T1421" i="4"/>
  <c r="W1421" i="4" s="1"/>
  <c r="S1421" i="4"/>
  <c r="K1421" i="4"/>
  <c r="X1420" i="4"/>
  <c r="U1420" i="4"/>
  <c r="T1420" i="4"/>
  <c r="S1420" i="4"/>
  <c r="K1420" i="4"/>
  <c r="X1419" i="4"/>
  <c r="U1419" i="4"/>
  <c r="T1419" i="4"/>
  <c r="W1419" i="4" s="1"/>
  <c r="S1419" i="4"/>
  <c r="K1419" i="4"/>
  <c r="X1418" i="4"/>
  <c r="U1418" i="4"/>
  <c r="T1418" i="4"/>
  <c r="S1418" i="4"/>
  <c r="K1418" i="4"/>
  <c r="X1417" i="4"/>
  <c r="U1417" i="4"/>
  <c r="T1417" i="4"/>
  <c r="W1417" i="4" s="1"/>
  <c r="S1417" i="4"/>
  <c r="K1417" i="4"/>
  <c r="X1416" i="4"/>
  <c r="U1416" i="4"/>
  <c r="T1416" i="4"/>
  <c r="S1416" i="4"/>
  <c r="K1416" i="4"/>
  <c r="X1415" i="4"/>
  <c r="U1415" i="4"/>
  <c r="T1415" i="4"/>
  <c r="W1415" i="4" s="1"/>
  <c r="S1415" i="4"/>
  <c r="K1415" i="4"/>
  <c r="X1414" i="4"/>
  <c r="U1414" i="4"/>
  <c r="T1414" i="4"/>
  <c r="S1414" i="4"/>
  <c r="K1414" i="4"/>
  <c r="X1413" i="4"/>
  <c r="U1413" i="4"/>
  <c r="T1413" i="4"/>
  <c r="W1413" i="4" s="1"/>
  <c r="S1413" i="4"/>
  <c r="K1413" i="4"/>
  <c r="X1412" i="4"/>
  <c r="U1412" i="4"/>
  <c r="T1412" i="4"/>
  <c r="S1412" i="4"/>
  <c r="K1412" i="4"/>
  <c r="X1411" i="4"/>
  <c r="U1411" i="4"/>
  <c r="T1411" i="4"/>
  <c r="W1411" i="4" s="1"/>
  <c r="S1411" i="4"/>
  <c r="K1411" i="4"/>
  <c r="X1410" i="4"/>
  <c r="U1410" i="4"/>
  <c r="T1410" i="4"/>
  <c r="S1410" i="4"/>
  <c r="K1410" i="4"/>
  <c r="X1409" i="4"/>
  <c r="U1409" i="4"/>
  <c r="T1409" i="4"/>
  <c r="W1409" i="4" s="1"/>
  <c r="S1409" i="4"/>
  <c r="K1409" i="4"/>
  <c r="X1408" i="4"/>
  <c r="U1408" i="4"/>
  <c r="T1408" i="4"/>
  <c r="S1408" i="4"/>
  <c r="K1408" i="4"/>
  <c r="X1407" i="4"/>
  <c r="U1407" i="4"/>
  <c r="T1407" i="4"/>
  <c r="W1407" i="4" s="1"/>
  <c r="S1407" i="4"/>
  <c r="K1407" i="4"/>
  <c r="X1406" i="4"/>
  <c r="U1406" i="4"/>
  <c r="T1406" i="4"/>
  <c r="S1406" i="4"/>
  <c r="K1406" i="4"/>
  <c r="X1405" i="4"/>
  <c r="U1405" i="4"/>
  <c r="T1405" i="4"/>
  <c r="W1405" i="4" s="1"/>
  <c r="S1405" i="4"/>
  <c r="K1405" i="4"/>
  <c r="G1405" i="4"/>
  <c r="X1404" i="4"/>
  <c r="U1404" i="4"/>
  <c r="T1404" i="4"/>
  <c r="W1404" i="4" s="1"/>
  <c r="S1404" i="4"/>
  <c r="K1404" i="4"/>
  <c r="X1403" i="4"/>
  <c r="U1403" i="4"/>
  <c r="T1403" i="4"/>
  <c r="S1403" i="4"/>
  <c r="K1403" i="4"/>
  <c r="X1402" i="4"/>
  <c r="U1402" i="4"/>
  <c r="T1402" i="4"/>
  <c r="W1402" i="4" s="1"/>
  <c r="S1402" i="4"/>
  <c r="K1402" i="4"/>
  <c r="X1401" i="4"/>
  <c r="U1401" i="4"/>
  <c r="T1401" i="4"/>
  <c r="S1401" i="4"/>
  <c r="K1401" i="4"/>
  <c r="X1400" i="4"/>
  <c r="U1400" i="4"/>
  <c r="T1400" i="4"/>
  <c r="W1400" i="4" s="1"/>
  <c r="S1400" i="4"/>
  <c r="K1400" i="4"/>
  <c r="X1399" i="4"/>
  <c r="U1399" i="4"/>
  <c r="S1399" i="4"/>
  <c r="K1399" i="4"/>
  <c r="G1399" i="4"/>
  <c r="T1399" i="4" s="1"/>
  <c r="X1398" i="4"/>
  <c r="U1398" i="4"/>
  <c r="T1398" i="4"/>
  <c r="W1398" i="4" s="1"/>
  <c r="S1398" i="4"/>
  <c r="K1398" i="4"/>
  <c r="U1397" i="4"/>
  <c r="T1397" i="4"/>
  <c r="W1397" i="4" s="1"/>
  <c r="H1397" i="4" s="1"/>
  <c r="S1397" i="4"/>
  <c r="X1396" i="4"/>
  <c r="U1396" i="4"/>
  <c r="T1396" i="4"/>
  <c r="W1396" i="4" s="1"/>
  <c r="S1396" i="4"/>
  <c r="K1396" i="4"/>
  <c r="U1395" i="4"/>
  <c r="T1395" i="4"/>
  <c r="W1395" i="4" s="1"/>
  <c r="H1395" i="4" s="1"/>
  <c r="S1395" i="4"/>
  <c r="U1394" i="4"/>
  <c r="T1394" i="4"/>
  <c r="S1394" i="4"/>
  <c r="U1393" i="4"/>
  <c r="T1393" i="4"/>
  <c r="W1393" i="4" s="1"/>
  <c r="H1393" i="4" s="1"/>
  <c r="S1393" i="4"/>
  <c r="U1392" i="4"/>
  <c r="T1392" i="4"/>
  <c r="S1392" i="4"/>
  <c r="U1391" i="4"/>
  <c r="T1391" i="4"/>
  <c r="W1391" i="4" s="1"/>
  <c r="H1391" i="4" s="1"/>
  <c r="S1391" i="4"/>
  <c r="X1390" i="4"/>
  <c r="U1390" i="4"/>
  <c r="T1390" i="4"/>
  <c r="W1390" i="4" s="1"/>
  <c r="S1390" i="4"/>
  <c r="K1390" i="4"/>
  <c r="U1389" i="4"/>
  <c r="T1389" i="4"/>
  <c r="W1389" i="4" s="1"/>
  <c r="H1389" i="4" s="1"/>
  <c r="S1389" i="4"/>
  <c r="X1388" i="4"/>
  <c r="U1388" i="4"/>
  <c r="T1388" i="4"/>
  <c r="W1388" i="4" s="1"/>
  <c r="S1388" i="4"/>
  <c r="K1388" i="4"/>
  <c r="X1387" i="4"/>
  <c r="U1387" i="4"/>
  <c r="T1387" i="4"/>
  <c r="S1387" i="4"/>
  <c r="K1387" i="4"/>
  <c r="X1386" i="4"/>
  <c r="U1386" i="4"/>
  <c r="T1386" i="4"/>
  <c r="W1386" i="4" s="1"/>
  <c r="S1386" i="4"/>
  <c r="K1386" i="4"/>
  <c r="X1385" i="4"/>
  <c r="U1385" i="4"/>
  <c r="T1385" i="4"/>
  <c r="S1385" i="4"/>
  <c r="K1385" i="4"/>
  <c r="X1384" i="4"/>
  <c r="U1384" i="4"/>
  <c r="T1384" i="4"/>
  <c r="W1384" i="4" s="1"/>
  <c r="S1384" i="4"/>
  <c r="K1384" i="4"/>
  <c r="X1383" i="4"/>
  <c r="U1383" i="4"/>
  <c r="T1383" i="4"/>
  <c r="S1383" i="4"/>
  <c r="K1383" i="4"/>
  <c r="X1382" i="4"/>
  <c r="U1382" i="4"/>
  <c r="T1382" i="4"/>
  <c r="S1382" i="4"/>
  <c r="K1382" i="4"/>
  <c r="X1381" i="4"/>
  <c r="U1381" i="4"/>
  <c r="T1381" i="4"/>
  <c r="W1381" i="4" s="1"/>
  <c r="S1381" i="4"/>
  <c r="K1381" i="4"/>
  <c r="X1380" i="4"/>
  <c r="U1380" i="4"/>
  <c r="T1380" i="4"/>
  <c r="S1380" i="4"/>
  <c r="K1380" i="4"/>
  <c r="X1379" i="4"/>
  <c r="U1379" i="4"/>
  <c r="T1379" i="4"/>
  <c r="W1379" i="4" s="1"/>
  <c r="S1379" i="4"/>
  <c r="K1379" i="4"/>
  <c r="X1378" i="4"/>
  <c r="U1378" i="4"/>
  <c r="T1378" i="4"/>
  <c r="S1378" i="4"/>
  <c r="K1378" i="4"/>
  <c r="X1377" i="4"/>
  <c r="U1377" i="4"/>
  <c r="T1377" i="4"/>
  <c r="W1377" i="4" s="1"/>
  <c r="S1377" i="4"/>
  <c r="K1377" i="4"/>
  <c r="U1376" i="4"/>
  <c r="T1376" i="4"/>
  <c r="W1376" i="4" s="1"/>
  <c r="H1376" i="4" s="1"/>
  <c r="S1376" i="4"/>
  <c r="X1375" i="4"/>
  <c r="U1375" i="4"/>
  <c r="T1375" i="4"/>
  <c r="W1375" i="4" s="1"/>
  <c r="S1375" i="4"/>
  <c r="K1375" i="4"/>
  <c r="X1374" i="4"/>
  <c r="U1374" i="4"/>
  <c r="T1374" i="4"/>
  <c r="S1374" i="4"/>
  <c r="K1374" i="4"/>
  <c r="X1373" i="4"/>
  <c r="U1373" i="4"/>
  <c r="T1373" i="4"/>
  <c r="W1373" i="4" s="1"/>
  <c r="S1373" i="4"/>
  <c r="K1373" i="4"/>
  <c r="X1372" i="4"/>
  <c r="U1372" i="4"/>
  <c r="T1372" i="4"/>
  <c r="S1372" i="4"/>
  <c r="K1372" i="4"/>
  <c r="U1371" i="4"/>
  <c r="T1371" i="4"/>
  <c r="S1371" i="4"/>
  <c r="U1370" i="4"/>
  <c r="T1370" i="4"/>
  <c r="W1370" i="4" s="1"/>
  <c r="H1370" i="4" s="1"/>
  <c r="S1370" i="4"/>
  <c r="U1369" i="4"/>
  <c r="T1369" i="4"/>
  <c r="S1369" i="4"/>
  <c r="X1368" i="4"/>
  <c r="U1368" i="4"/>
  <c r="T1368" i="4"/>
  <c r="S1368" i="4"/>
  <c r="K1368" i="4"/>
  <c r="X1367" i="4"/>
  <c r="U1367" i="4"/>
  <c r="T1367" i="4"/>
  <c r="W1367" i="4" s="1"/>
  <c r="S1367" i="4"/>
  <c r="K1367" i="4"/>
  <c r="X1366" i="4"/>
  <c r="U1366" i="4"/>
  <c r="T1366" i="4"/>
  <c r="S1366" i="4"/>
  <c r="K1366" i="4"/>
  <c r="X1365" i="4"/>
  <c r="U1365" i="4"/>
  <c r="T1365" i="4"/>
  <c r="W1365" i="4" s="1"/>
  <c r="S1365" i="4"/>
  <c r="K1365" i="4"/>
  <c r="X1364" i="4"/>
  <c r="U1364" i="4"/>
  <c r="T1364" i="4"/>
  <c r="S1364" i="4"/>
  <c r="K1364" i="4"/>
  <c r="X1363" i="4"/>
  <c r="U1363" i="4"/>
  <c r="T1363" i="4"/>
  <c r="W1363" i="4" s="1"/>
  <c r="S1363" i="4"/>
  <c r="K1363" i="4"/>
  <c r="X1362" i="4"/>
  <c r="U1362" i="4"/>
  <c r="T1362" i="4"/>
  <c r="S1362" i="4"/>
  <c r="K1362" i="4"/>
  <c r="X1361" i="4"/>
  <c r="U1361" i="4"/>
  <c r="T1361" i="4"/>
  <c r="W1361" i="4" s="1"/>
  <c r="S1361" i="4"/>
  <c r="K1361" i="4"/>
  <c r="X1360" i="4"/>
  <c r="U1360" i="4"/>
  <c r="T1360" i="4"/>
  <c r="S1360" i="4"/>
  <c r="K1360" i="4"/>
  <c r="X1359" i="4"/>
  <c r="U1359" i="4"/>
  <c r="T1359" i="4"/>
  <c r="W1359" i="4" s="1"/>
  <c r="S1359" i="4"/>
  <c r="K1359" i="4"/>
  <c r="X1358" i="4"/>
  <c r="U1358" i="4"/>
  <c r="T1358" i="4"/>
  <c r="S1358" i="4"/>
  <c r="K1358" i="4"/>
  <c r="X1357" i="4"/>
  <c r="U1357" i="4"/>
  <c r="T1357" i="4"/>
  <c r="W1357" i="4" s="1"/>
  <c r="S1357" i="4"/>
  <c r="K1357" i="4"/>
  <c r="X1356" i="4"/>
  <c r="U1356" i="4"/>
  <c r="T1356" i="4"/>
  <c r="S1356" i="4"/>
  <c r="K1356" i="4"/>
  <c r="X1355" i="4"/>
  <c r="U1355" i="4"/>
  <c r="T1355" i="4"/>
  <c r="W1355" i="4" s="1"/>
  <c r="S1355" i="4"/>
  <c r="K1355" i="4"/>
  <c r="X1354" i="4"/>
  <c r="U1354" i="4"/>
  <c r="T1354" i="4"/>
  <c r="S1354" i="4"/>
  <c r="K1354" i="4"/>
  <c r="X1353" i="4"/>
  <c r="U1353" i="4"/>
  <c r="T1353" i="4"/>
  <c r="W1353" i="4" s="1"/>
  <c r="S1353" i="4"/>
  <c r="K1353" i="4"/>
  <c r="X1352" i="4"/>
  <c r="U1352" i="4"/>
  <c r="T1352" i="4"/>
  <c r="S1352" i="4"/>
  <c r="K1352" i="4"/>
  <c r="X1351" i="4"/>
  <c r="U1351" i="4"/>
  <c r="T1351" i="4"/>
  <c r="W1351" i="4" s="1"/>
  <c r="S1351" i="4"/>
  <c r="K1351" i="4"/>
  <c r="X1350" i="4"/>
  <c r="U1350" i="4"/>
  <c r="T1350" i="4"/>
  <c r="S1350" i="4"/>
  <c r="K1350" i="4"/>
  <c r="X1349" i="4"/>
  <c r="U1349" i="4"/>
  <c r="T1349" i="4"/>
  <c r="W1349" i="4" s="1"/>
  <c r="S1349" i="4"/>
  <c r="K1349" i="4"/>
  <c r="X1348" i="4"/>
  <c r="U1348" i="4"/>
  <c r="T1348" i="4"/>
  <c r="S1348" i="4"/>
  <c r="K1348" i="4"/>
  <c r="X1347" i="4"/>
  <c r="U1347" i="4"/>
  <c r="T1347" i="4"/>
  <c r="W1347" i="4" s="1"/>
  <c r="S1347" i="4"/>
  <c r="K1347" i="4"/>
  <c r="X1346" i="4"/>
  <c r="U1346" i="4"/>
  <c r="T1346" i="4"/>
  <c r="S1346" i="4"/>
  <c r="K1346" i="4"/>
  <c r="X1345" i="4"/>
  <c r="U1345" i="4"/>
  <c r="T1345" i="4"/>
  <c r="W1345" i="4" s="1"/>
  <c r="S1345" i="4"/>
  <c r="K1345" i="4"/>
  <c r="X1344" i="4"/>
  <c r="U1344" i="4"/>
  <c r="T1344" i="4"/>
  <c r="S1344" i="4"/>
  <c r="K1344" i="4"/>
  <c r="U1343" i="4"/>
  <c r="T1343" i="4"/>
  <c r="S1343" i="4"/>
  <c r="J1343" i="4"/>
  <c r="U1342" i="4"/>
  <c r="T1342" i="4"/>
  <c r="S1342" i="4"/>
  <c r="U1341" i="4"/>
  <c r="T1341" i="4"/>
  <c r="W1341" i="4" s="1"/>
  <c r="H1341" i="4" s="1"/>
  <c r="S1341" i="4"/>
  <c r="X1340" i="4"/>
  <c r="U1340" i="4"/>
  <c r="T1340" i="4"/>
  <c r="W1340" i="4" s="1"/>
  <c r="S1340" i="4"/>
  <c r="K1340" i="4"/>
  <c r="X1339" i="4"/>
  <c r="U1339" i="4"/>
  <c r="T1339" i="4"/>
  <c r="S1339" i="4"/>
  <c r="K1339" i="4"/>
  <c r="X1338" i="4"/>
  <c r="U1338" i="4"/>
  <c r="T1338" i="4"/>
  <c r="W1338" i="4" s="1"/>
  <c r="S1338" i="4"/>
  <c r="K1338" i="4"/>
  <c r="X1337" i="4"/>
  <c r="U1337" i="4"/>
  <c r="T1337" i="4"/>
  <c r="S1337" i="4"/>
  <c r="K1337" i="4"/>
  <c r="X1336" i="4"/>
  <c r="U1336" i="4"/>
  <c r="T1336" i="4"/>
  <c r="W1336" i="4" s="1"/>
  <c r="S1336" i="4"/>
  <c r="K1336" i="4"/>
  <c r="X1335" i="4"/>
  <c r="U1335" i="4"/>
  <c r="T1335" i="4"/>
  <c r="S1335" i="4"/>
  <c r="K1335" i="4"/>
  <c r="X1334" i="4"/>
  <c r="U1334" i="4"/>
  <c r="T1334" i="4"/>
  <c r="W1334" i="4" s="1"/>
  <c r="S1334" i="4"/>
  <c r="K1334" i="4"/>
  <c r="X1333" i="4"/>
  <c r="U1333" i="4"/>
  <c r="T1333" i="4"/>
  <c r="S1333" i="4"/>
  <c r="K1333" i="4"/>
  <c r="X1332" i="4"/>
  <c r="U1332" i="4"/>
  <c r="T1332" i="4"/>
  <c r="W1332" i="4" s="1"/>
  <c r="S1332" i="4"/>
  <c r="K1332" i="4"/>
  <c r="X1331" i="4"/>
  <c r="U1331" i="4"/>
  <c r="T1331" i="4"/>
  <c r="S1331" i="4"/>
  <c r="K1331" i="4"/>
  <c r="X1330" i="4"/>
  <c r="U1330" i="4"/>
  <c r="T1330" i="4"/>
  <c r="W1330" i="4" s="1"/>
  <c r="S1330" i="4"/>
  <c r="K1330" i="4"/>
  <c r="X1329" i="4"/>
  <c r="U1329" i="4"/>
  <c r="T1329" i="4"/>
  <c r="S1329" i="4"/>
  <c r="K1329" i="4"/>
  <c r="X1328" i="4"/>
  <c r="U1328" i="4"/>
  <c r="T1328" i="4"/>
  <c r="W1328" i="4" s="1"/>
  <c r="S1328" i="4"/>
  <c r="K1328" i="4"/>
  <c r="X1327" i="4"/>
  <c r="U1327" i="4"/>
  <c r="T1327" i="4"/>
  <c r="S1327" i="4"/>
  <c r="K1327" i="4"/>
  <c r="X1326" i="4"/>
  <c r="U1326" i="4"/>
  <c r="T1326" i="4"/>
  <c r="W1326" i="4" s="1"/>
  <c r="S1326" i="4"/>
  <c r="K1326" i="4"/>
  <c r="X1325" i="4"/>
  <c r="U1325" i="4"/>
  <c r="T1325" i="4"/>
  <c r="S1325" i="4"/>
  <c r="K1325" i="4"/>
  <c r="X1324" i="4"/>
  <c r="U1324" i="4"/>
  <c r="T1324" i="4"/>
  <c r="W1324" i="4" s="1"/>
  <c r="S1324" i="4"/>
  <c r="K1324" i="4"/>
  <c r="X1323" i="4"/>
  <c r="U1323" i="4"/>
  <c r="T1323" i="4"/>
  <c r="S1323" i="4"/>
  <c r="K1323" i="4"/>
  <c r="X1322" i="4"/>
  <c r="U1322" i="4"/>
  <c r="T1322" i="4"/>
  <c r="W1322" i="4" s="1"/>
  <c r="S1322" i="4"/>
  <c r="K1322" i="4"/>
  <c r="X1321" i="4"/>
  <c r="U1321" i="4"/>
  <c r="T1321" i="4"/>
  <c r="S1321" i="4"/>
  <c r="K1321" i="4"/>
  <c r="X1320" i="4"/>
  <c r="U1320" i="4"/>
  <c r="T1320" i="4"/>
  <c r="W1320" i="4" s="1"/>
  <c r="S1320" i="4"/>
  <c r="K1320" i="4"/>
  <c r="X1319" i="4"/>
  <c r="U1319" i="4"/>
  <c r="T1319" i="4"/>
  <c r="S1319" i="4"/>
  <c r="K1319" i="4"/>
  <c r="X1318" i="4"/>
  <c r="U1318" i="4"/>
  <c r="T1318" i="4"/>
  <c r="W1318" i="4" s="1"/>
  <c r="S1318" i="4"/>
  <c r="K1318" i="4"/>
  <c r="X1317" i="4"/>
  <c r="U1317" i="4"/>
  <c r="T1317" i="4"/>
  <c r="S1317" i="4"/>
  <c r="K1317" i="4"/>
  <c r="X1316" i="4"/>
  <c r="U1316" i="4"/>
  <c r="T1316" i="4"/>
  <c r="W1316" i="4" s="1"/>
  <c r="S1316" i="4"/>
  <c r="K1316" i="4"/>
  <c r="X1315" i="4"/>
  <c r="U1315" i="4"/>
  <c r="T1315" i="4"/>
  <c r="S1315" i="4"/>
  <c r="K1315" i="4"/>
  <c r="X1314" i="4"/>
  <c r="U1314" i="4"/>
  <c r="T1314" i="4"/>
  <c r="W1314" i="4" s="1"/>
  <c r="S1314" i="4"/>
  <c r="K1314" i="4"/>
  <c r="X1313" i="4"/>
  <c r="U1313" i="4"/>
  <c r="T1313" i="4"/>
  <c r="S1313" i="4"/>
  <c r="K1313" i="4"/>
  <c r="X1312" i="4"/>
  <c r="U1312" i="4"/>
  <c r="T1312" i="4"/>
  <c r="W1312" i="4" s="1"/>
  <c r="S1312" i="4"/>
  <c r="K1312" i="4"/>
  <c r="X1311" i="4"/>
  <c r="U1311" i="4"/>
  <c r="T1311" i="4"/>
  <c r="S1311" i="4"/>
  <c r="K1311" i="4"/>
  <c r="X1310" i="4"/>
  <c r="U1310" i="4"/>
  <c r="T1310" i="4"/>
  <c r="W1310" i="4" s="1"/>
  <c r="S1310" i="4"/>
  <c r="K1310" i="4"/>
  <c r="X1309" i="4"/>
  <c r="U1309" i="4"/>
  <c r="T1309" i="4"/>
  <c r="S1309" i="4"/>
  <c r="K1309" i="4"/>
  <c r="X1308" i="4"/>
  <c r="U1308" i="4"/>
  <c r="T1308" i="4"/>
  <c r="W1308" i="4" s="1"/>
  <c r="S1308" i="4"/>
  <c r="K1308" i="4"/>
  <c r="X1307" i="4"/>
  <c r="U1307" i="4"/>
  <c r="T1307" i="4"/>
  <c r="S1307" i="4"/>
  <c r="K1307" i="4"/>
  <c r="X1306" i="4"/>
  <c r="U1306" i="4"/>
  <c r="T1306" i="4"/>
  <c r="W1306" i="4" s="1"/>
  <c r="S1306" i="4"/>
  <c r="K1306" i="4"/>
  <c r="X1305" i="4"/>
  <c r="U1305" i="4"/>
  <c r="T1305" i="4"/>
  <c r="S1305" i="4"/>
  <c r="K1305" i="4"/>
  <c r="X1304" i="4"/>
  <c r="U1304" i="4"/>
  <c r="T1304" i="4"/>
  <c r="W1304" i="4" s="1"/>
  <c r="S1304" i="4"/>
  <c r="K1304" i="4"/>
  <c r="X1303" i="4"/>
  <c r="U1303" i="4"/>
  <c r="T1303" i="4"/>
  <c r="S1303" i="4"/>
  <c r="K1303" i="4"/>
  <c r="X1302" i="4"/>
  <c r="U1302" i="4"/>
  <c r="T1302" i="4"/>
  <c r="W1302" i="4" s="1"/>
  <c r="S1302" i="4"/>
  <c r="K1302" i="4"/>
  <c r="X1301" i="4"/>
  <c r="U1301" i="4"/>
  <c r="T1301" i="4"/>
  <c r="S1301" i="4"/>
  <c r="K1301" i="4"/>
  <c r="X1300" i="4"/>
  <c r="U1300" i="4"/>
  <c r="T1300" i="4"/>
  <c r="W1300" i="4" s="1"/>
  <c r="S1300" i="4"/>
  <c r="K1300" i="4"/>
  <c r="X1299" i="4"/>
  <c r="U1299" i="4"/>
  <c r="T1299" i="4"/>
  <c r="S1299" i="4"/>
  <c r="K1299" i="4"/>
  <c r="X1298" i="4"/>
  <c r="U1298" i="4"/>
  <c r="T1298" i="4"/>
  <c r="W1298" i="4" s="1"/>
  <c r="S1298" i="4"/>
  <c r="K1298" i="4"/>
  <c r="X1297" i="4"/>
  <c r="U1297" i="4"/>
  <c r="T1297" i="4"/>
  <c r="S1297" i="4"/>
  <c r="K1297" i="4"/>
  <c r="X1296" i="4"/>
  <c r="U1296" i="4"/>
  <c r="T1296" i="4"/>
  <c r="W1296" i="4" s="1"/>
  <c r="S1296" i="4"/>
  <c r="K1296" i="4"/>
  <c r="X1295" i="4"/>
  <c r="U1295" i="4"/>
  <c r="T1295" i="4"/>
  <c r="S1295" i="4"/>
  <c r="K1295" i="4"/>
  <c r="X1294" i="4"/>
  <c r="U1294" i="4"/>
  <c r="T1294" i="4"/>
  <c r="W1294" i="4" s="1"/>
  <c r="S1294" i="4"/>
  <c r="K1294" i="4"/>
  <c r="X1293" i="4"/>
  <c r="U1293" i="4"/>
  <c r="T1293" i="4"/>
  <c r="S1293" i="4"/>
  <c r="K1293" i="4"/>
  <c r="X1292" i="4"/>
  <c r="U1292" i="4"/>
  <c r="T1292" i="4"/>
  <c r="W1292" i="4" s="1"/>
  <c r="S1292" i="4"/>
  <c r="K1292" i="4"/>
  <c r="X1291" i="4"/>
  <c r="U1291" i="4"/>
  <c r="T1291" i="4"/>
  <c r="S1291" i="4"/>
  <c r="K1291" i="4"/>
  <c r="A1291" i="4"/>
  <c r="A1292" i="4" s="1"/>
  <c r="A1293" i="4" s="1"/>
  <c r="A1294" i="4" s="1"/>
  <c r="A1295" i="4" s="1"/>
  <c r="A1296" i="4" s="1"/>
  <c r="A1297" i="4" s="1"/>
  <c r="A1298" i="4" s="1"/>
  <c r="A1299" i="4" s="1"/>
  <c r="A1300" i="4" s="1"/>
  <c r="A1301" i="4" s="1"/>
  <c r="A1302" i="4" s="1"/>
  <c r="A1303" i="4" s="1"/>
  <c r="A1304" i="4" s="1"/>
  <c r="A1305" i="4" s="1"/>
  <c r="A1306" i="4" s="1"/>
  <c r="A1307" i="4" s="1"/>
  <c r="A1308" i="4" s="1"/>
  <c r="A1309" i="4" s="1"/>
  <c r="A1310" i="4" s="1"/>
  <c r="A1311" i="4" s="1"/>
  <c r="A1312" i="4" s="1"/>
  <c r="A1313" i="4" s="1"/>
  <c r="A1314" i="4" s="1"/>
  <c r="A1315" i="4" s="1"/>
  <c r="A1316" i="4" s="1"/>
  <c r="A1317" i="4" s="1"/>
  <c r="A1318" i="4" s="1"/>
  <c r="A1319" i="4" s="1"/>
  <c r="A1320" i="4" s="1"/>
  <c r="A1321" i="4" s="1"/>
  <c r="A1322" i="4" s="1"/>
  <c r="A1323" i="4" s="1"/>
  <c r="A1324" i="4" s="1"/>
  <c r="A1325" i="4" s="1"/>
  <c r="A1326" i="4" s="1"/>
  <c r="A1327" i="4" s="1"/>
  <c r="A1328" i="4" s="1"/>
  <c r="A1329" i="4" s="1"/>
  <c r="A1330" i="4" s="1"/>
  <c r="A1331" i="4" s="1"/>
  <c r="A1332" i="4" s="1"/>
  <c r="A1333" i="4" s="1"/>
  <c r="A1334" i="4" s="1"/>
  <c r="A1335" i="4" s="1"/>
  <c r="A1336" i="4" s="1"/>
  <c r="A1337" i="4" s="1"/>
  <c r="A1338" i="4" s="1"/>
  <c r="A1339" i="4" s="1"/>
  <c r="A1340" i="4" s="1"/>
  <c r="A1341" i="4" s="1"/>
  <c r="A1342" i="4" s="1"/>
  <c r="A1343" i="4" s="1"/>
  <c r="A1344" i="4" s="1"/>
  <c r="A1345" i="4" s="1"/>
  <c r="A1346" i="4" s="1"/>
  <c r="A1347" i="4" s="1"/>
  <c r="A1348" i="4" s="1"/>
  <c r="A1349" i="4" s="1"/>
  <c r="A1350" i="4" s="1"/>
  <c r="A1351" i="4" s="1"/>
  <c r="A1352" i="4" s="1"/>
  <c r="A1353" i="4" s="1"/>
  <c r="A1354" i="4" s="1"/>
  <c r="A1355" i="4" s="1"/>
  <c r="A1356" i="4" s="1"/>
  <c r="A1357" i="4" s="1"/>
  <c r="A1358" i="4" s="1"/>
  <c r="A1359" i="4" s="1"/>
  <c r="A1360" i="4" s="1"/>
  <c r="A1361" i="4" s="1"/>
  <c r="A1362" i="4" s="1"/>
  <c r="A1363" i="4" s="1"/>
  <c r="A1364" i="4" s="1"/>
  <c r="A1365" i="4" s="1"/>
  <c r="A1366" i="4" s="1"/>
  <c r="A1367" i="4" s="1"/>
  <c r="A1368" i="4" s="1"/>
  <c r="A1369" i="4" s="1"/>
  <c r="A1370" i="4" s="1"/>
  <c r="A1371" i="4" s="1"/>
  <c r="A1372" i="4" s="1"/>
  <c r="A1373" i="4" s="1"/>
  <c r="A1374" i="4" s="1"/>
  <c r="A1375" i="4" s="1"/>
  <c r="A1376" i="4" s="1"/>
  <c r="A1377" i="4" s="1"/>
  <c r="A1378" i="4" s="1"/>
  <c r="A1379" i="4" s="1"/>
  <c r="A1380" i="4" s="1"/>
  <c r="A1381" i="4" s="1"/>
  <c r="A1382" i="4" s="1"/>
  <c r="A1383" i="4" s="1"/>
  <c r="A1384" i="4" s="1"/>
  <c r="A1385" i="4" s="1"/>
  <c r="A1386" i="4" s="1"/>
  <c r="A1387" i="4" s="1"/>
  <c r="A1388" i="4" s="1"/>
  <c r="A1389" i="4" s="1"/>
  <c r="A1390" i="4" s="1"/>
  <c r="A1391" i="4" s="1"/>
  <c r="A1392" i="4" s="1"/>
  <c r="A1393" i="4" s="1"/>
  <c r="A1394" i="4" s="1"/>
  <c r="A1395" i="4" s="1"/>
  <c r="A1396" i="4" s="1"/>
  <c r="A1397" i="4" s="1"/>
  <c r="A1398" i="4" s="1"/>
  <c r="A1399" i="4" s="1"/>
  <c r="A1400" i="4" s="1"/>
  <c r="A1401" i="4" s="1"/>
  <c r="A1402" i="4" s="1"/>
  <c r="A1403" i="4" s="1"/>
  <c r="A1404" i="4" s="1"/>
  <c r="A1405" i="4" s="1"/>
  <c r="A1406" i="4" s="1"/>
  <c r="A1407" i="4" s="1"/>
  <c r="A1408" i="4" s="1"/>
  <c r="A1409" i="4" s="1"/>
  <c r="A1410" i="4" s="1"/>
  <c r="A1411" i="4" s="1"/>
  <c r="A1412" i="4" s="1"/>
  <c r="A1413" i="4" s="1"/>
  <c r="A1414" i="4" s="1"/>
  <c r="A1415" i="4" s="1"/>
  <c r="A1416" i="4" s="1"/>
  <c r="A1417" i="4" s="1"/>
  <c r="A1418" i="4" s="1"/>
  <c r="A1419" i="4" s="1"/>
  <c r="A1420" i="4" s="1"/>
  <c r="A1421" i="4" s="1"/>
  <c r="A1422" i="4" s="1"/>
  <c r="A1423" i="4" s="1"/>
  <c r="A1424" i="4" s="1"/>
  <c r="A1425" i="4" s="1"/>
  <c r="A1426" i="4" s="1"/>
  <c r="A1427" i="4" s="1"/>
  <c r="A1428" i="4" s="1"/>
  <c r="A1429" i="4" s="1"/>
  <c r="A1430" i="4" s="1"/>
  <c r="A1431" i="4" s="1"/>
  <c r="A1432" i="4" s="1"/>
  <c r="A1433" i="4" s="1"/>
  <c r="A1434" i="4" s="1"/>
  <c r="A1435" i="4" s="1"/>
  <c r="A1436" i="4" s="1"/>
  <c r="A1437" i="4" s="1"/>
  <c r="A1438" i="4" s="1"/>
  <c r="A1439" i="4" s="1"/>
  <c r="A1440" i="4" s="1"/>
  <c r="A1441" i="4" s="1"/>
  <c r="A1442" i="4" s="1"/>
  <c r="A1443" i="4" s="1"/>
  <c r="A1444" i="4" s="1"/>
  <c r="A1445" i="4" s="1"/>
  <c r="A1446" i="4" s="1"/>
  <c r="A1447" i="4" s="1"/>
  <c r="A1448" i="4" s="1"/>
  <c r="A1449" i="4" s="1"/>
  <c r="A1450" i="4" s="1"/>
  <c r="A1451" i="4" s="1"/>
  <c r="A1452" i="4" s="1"/>
  <c r="A1453" i="4" s="1"/>
  <c r="A1454" i="4" s="1"/>
  <c r="A1455" i="4" s="1"/>
  <c r="A1456" i="4" s="1"/>
  <c r="A1457" i="4" s="1"/>
  <c r="A1458" i="4" s="1"/>
  <c r="A1459" i="4" s="1"/>
  <c r="A1460" i="4" s="1"/>
  <c r="A1461" i="4" s="1"/>
  <c r="A1462" i="4" s="1"/>
  <c r="A1463" i="4" s="1"/>
  <c r="A1464" i="4" s="1"/>
  <c r="A1465" i="4" s="1"/>
  <c r="A1466" i="4" s="1"/>
  <c r="A1467" i="4" s="1"/>
  <c r="A1468" i="4" s="1"/>
  <c r="A1469" i="4" s="1"/>
  <c r="A1470" i="4" s="1"/>
  <c r="A1471" i="4" s="1"/>
  <c r="A1472" i="4" s="1"/>
  <c r="A1473" i="4" s="1"/>
  <c r="A1474" i="4" s="1"/>
  <c r="A1475" i="4" s="1"/>
  <c r="A1476" i="4" s="1"/>
  <c r="A1477" i="4" s="1"/>
  <c r="A1478" i="4" s="1"/>
  <c r="A1479" i="4" s="1"/>
  <c r="A1480" i="4" s="1"/>
  <c r="A1481" i="4" s="1"/>
  <c r="A1482" i="4" s="1"/>
  <c r="A1483" i="4" s="1"/>
  <c r="A1484" i="4" s="1"/>
  <c r="A1485" i="4" s="1"/>
  <c r="A1486" i="4" s="1"/>
  <c r="A1487" i="4" s="1"/>
  <c r="A1488" i="4" s="1"/>
  <c r="A1489" i="4" s="1"/>
  <c r="A1490" i="4" s="1"/>
  <c r="A1491" i="4" s="1"/>
  <c r="A1492" i="4" s="1"/>
  <c r="A1493" i="4" s="1"/>
  <c r="A1494" i="4" s="1"/>
  <c r="A1495" i="4" s="1"/>
  <c r="A1496" i="4" s="1"/>
  <c r="A1497" i="4" s="1"/>
  <c r="A1498" i="4" s="1"/>
  <c r="A1499" i="4" s="1"/>
  <c r="A1500" i="4" s="1"/>
  <c r="A1501" i="4" s="1"/>
  <c r="A1502" i="4" s="1"/>
  <c r="A1503" i="4" s="1"/>
  <c r="A1504" i="4" s="1"/>
  <c r="A1505" i="4" s="1"/>
  <c r="A1506" i="4" s="1"/>
  <c r="A1507" i="4" s="1"/>
  <c r="A1508" i="4" s="1"/>
  <c r="A1509" i="4" s="1"/>
  <c r="A1510" i="4" s="1"/>
  <c r="A1511" i="4" s="1"/>
  <c r="A1512" i="4" s="1"/>
  <c r="A1513" i="4" s="1"/>
  <c r="A1514" i="4" s="1"/>
  <c r="A1515" i="4" s="1"/>
  <c r="A1516" i="4" s="1"/>
  <c r="A1517" i="4" s="1"/>
  <c r="A1518" i="4" s="1"/>
  <c r="A1519" i="4" s="1"/>
  <c r="A1520" i="4" s="1"/>
  <c r="A1521" i="4" s="1"/>
  <c r="A1522" i="4" s="1"/>
  <c r="A1523" i="4" s="1"/>
  <c r="A1524" i="4" s="1"/>
  <c r="A1525" i="4" s="1"/>
  <c r="A1526" i="4" s="1"/>
  <c r="A1527" i="4" s="1"/>
  <c r="A1528" i="4" s="1"/>
  <c r="A1529" i="4" s="1"/>
  <c r="A1530" i="4" s="1"/>
  <c r="A1531" i="4" s="1"/>
  <c r="A1532" i="4" s="1"/>
  <c r="A1533" i="4" s="1"/>
  <c r="A1534" i="4" s="1"/>
  <c r="A1535" i="4" s="1"/>
  <c r="A1536" i="4" s="1"/>
  <c r="A1537" i="4" s="1"/>
  <c r="A1538" i="4" s="1"/>
  <c r="A1539" i="4" s="1"/>
  <c r="A1540" i="4" s="1"/>
  <c r="A1541" i="4" s="1"/>
  <c r="A1542" i="4" s="1"/>
  <c r="A1543" i="4" s="1"/>
  <c r="A1544" i="4" s="1"/>
  <c r="A1545" i="4" s="1"/>
  <c r="A1546" i="4" s="1"/>
  <c r="A1547" i="4" s="1"/>
  <c r="A1548" i="4" s="1"/>
  <c r="A1549" i="4" s="1"/>
  <c r="A1550" i="4" s="1"/>
  <c r="A1551" i="4" s="1"/>
  <c r="A1552" i="4" s="1"/>
  <c r="A1553" i="4" s="1"/>
  <c r="A1554" i="4" s="1"/>
  <c r="A1555" i="4" s="1"/>
  <c r="A1556" i="4" s="1"/>
  <c r="A1557" i="4" s="1"/>
  <c r="A1558" i="4" s="1"/>
  <c r="A1559" i="4" s="1"/>
  <c r="A1560" i="4" s="1"/>
  <c r="A1561" i="4" s="1"/>
  <c r="A1562" i="4" s="1"/>
  <c r="A1563" i="4" s="1"/>
  <c r="A1564" i="4" s="1"/>
  <c r="A1565" i="4" s="1"/>
  <c r="A1566" i="4" s="1"/>
  <c r="A1567" i="4" s="1"/>
  <c r="A1568" i="4" s="1"/>
  <c r="A1569" i="4" s="1"/>
  <c r="A1570" i="4" s="1"/>
  <c r="A1571" i="4" s="1"/>
  <c r="A1572" i="4" s="1"/>
  <c r="A1573" i="4" s="1"/>
  <c r="A1574" i="4" s="1"/>
  <c r="A1575" i="4" s="1"/>
  <c r="A1576" i="4" s="1"/>
  <c r="A1577" i="4" s="1"/>
  <c r="A1578" i="4" s="1"/>
  <c r="A1579" i="4" s="1"/>
  <c r="A1580" i="4" s="1"/>
  <c r="A1581" i="4" s="1"/>
  <c r="A1582" i="4" s="1"/>
  <c r="A1583" i="4" s="1"/>
  <c r="A1584" i="4" s="1"/>
  <c r="A1585" i="4" s="1"/>
  <c r="A1586" i="4" s="1"/>
  <c r="A1587" i="4" s="1"/>
  <c r="A1588" i="4" s="1"/>
  <c r="A1589" i="4" s="1"/>
  <c r="A1590" i="4" s="1"/>
  <c r="A1591" i="4" s="1"/>
  <c r="A1592" i="4" s="1"/>
  <c r="A1593" i="4" s="1"/>
  <c r="A1594" i="4" s="1"/>
  <c r="A1595" i="4" s="1"/>
  <c r="A1596" i="4" s="1"/>
  <c r="A1597" i="4" s="1"/>
  <c r="A1598" i="4" s="1"/>
  <c r="A1599" i="4" s="1"/>
  <c r="A1600" i="4" s="1"/>
  <c r="A1601" i="4" s="1"/>
  <c r="A1602" i="4" s="1"/>
  <c r="A1603" i="4" s="1"/>
  <c r="A1604" i="4" s="1"/>
  <c r="A1605" i="4" s="1"/>
  <c r="A1606" i="4" s="1"/>
  <c r="A1607" i="4" s="1"/>
  <c r="A1608" i="4" s="1"/>
  <c r="A1609" i="4" s="1"/>
  <c r="A1610" i="4" s="1"/>
  <c r="A1611" i="4" s="1"/>
  <c r="A1612" i="4" s="1"/>
  <c r="A1613" i="4" s="1"/>
  <c r="A1614" i="4" s="1"/>
  <c r="A1615" i="4" s="1"/>
  <c r="A1616" i="4" s="1"/>
  <c r="A1617" i="4" s="1"/>
  <c r="A1618" i="4" s="1"/>
  <c r="A1619" i="4" s="1"/>
  <c r="A1620" i="4" s="1"/>
  <c r="A1621" i="4" s="1"/>
  <c r="A1622" i="4" s="1"/>
  <c r="A1623" i="4" s="1"/>
  <c r="A1624" i="4" s="1"/>
  <c r="A1625" i="4" s="1"/>
  <c r="A1626" i="4" s="1"/>
  <c r="A1627" i="4" s="1"/>
  <c r="A1628" i="4" s="1"/>
  <c r="A1629" i="4" s="1"/>
  <c r="A1630" i="4" s="1"/>
  <c r="A1631" i="4" s="1"/>
  <c r="A1632" i="4" s="1"/>
  <c r="A1633" i="4" s="1"/>
  <c r="A1634" i="4" s="1"/>
  <c r="A1635" i="4" s="1"/>
  <c r="A1636" i="4" s="1"/>
  <c r="A1637" i="4" s="1"/>
  <c r="A1638" i="4" s="1"/>
  <c r="A1639" i="4" s="1"/>
  <c r="A1640" i="4" s="1"/>
  <c r="A1641" i="4" s="1"/>
  <c r="A1642" i="4" s="1"/>
  <c r="A1643" i="4" s="1"/>
  <c r="A1644" i="4" s="1"/>
  <c r="A1645" i="4" s="1"/>
  <c r="A1646" i="4" s="1"/>
  <c r="A1647" i="4" s="1"/>
  <c r="A1648" i="4" s="1"/>
  <c r="A1649" i="4" s="1"/>
  <c r="A1650" i="4" s="1"/>
  <c r="A1651" i="4" s="1"/>
  <c r="A1652" i="4" s="1"/>
  <c r="A1653" i="4" s="1"/>
  <c r="A1654" i="4" s="1"/>
  <c r="A1655" i="4" s="1"/>
  <c r="A1656" i="4" s="1"/>
  <c r="A1657" i="4" s="1"/>
  <c r="A1658" i="4" s="1"/>
  <c r="A1659" i="4" s="1"/>
  <c r="A1660" i="4" s="1"/>
  <c r="A1661" i="4" s="1"/>
  <c r="A1662" i="4" s="1"/>
  <c r="A1663" i="4" s="1"/>
  <c r="A1664" i="4" s="1"/>
  <c r="A1665" i="4" s="1"/>
  <c r="A1666" i="4" s="1"/>
  <c r="A1667" i="4" s="1"/>
  <c r="A1668" i="4" s="1"/>
  <c r="A1669" i="4" s="1"/>
  <c r="A1670" i="4" s="1"/>
  <c r="A1671" i="4" s="1"/>
  <c r="A1672" i="4" s="1"/>
  <c r="A1673" i="4" s="1"/>
  <c r="A1674" i="4" s="1"/>
  <c r="A1675" i="4" s="1"/>
  <c r="A1676" i="4" s="1"/>
  <c r="A1677" i="4" s="1"/>
  <c r="A1678" i="4" s="1"/>
  <c r="A1679" i="4" s="1"/>
  <c r="A1680" i="4" s="1"/>
  <c r="A1681" i="4" s="1"/>
  <c r="A1682" i="4" s="1"/>
  <c r="A1683" i="4" s="1"/>
  <c r="A1684" i="4" s="1"/>
  <c r="A1685" i="4" s="1"/>
  <c r="A1686" i="4" s="1"/>
  <c r="A1687" i="4" s="1"/>
  <c r="A1688" i="4" s="1"/>
  <c r="A1689" i="4" s="1"/>
  <c r="A1690" i="4" s="1"/>
  <c r="A1691" i="4" s="1"/>
  <c r="A1692" i="4" s="1"/>
  <c r="A1693" i="4" s="1"/>
  <c r="A1694" i="4" s="1"/>
  <c r="A1695" i="4" s="1"/>
  <c r="A1696" i="4" s="1"/>
  <c r="A1697" i="4" s="1"/>
  <c r="A1698" i="4" s="1"/>
  <c r="A1699" i="4" s="1"/>
  <c r="A1700" i="4" s="1"/>
  <c r="A1701" i="4" s="1"/>
  <c r="A1702" i="4" s="1"/>
  <c r="A1703" i="4" s="1"/>
  <c r="A1704" i="4" s="1"/>
  <c r="A1705" i="4" s="1"/>
  <c r="A1706" i="4" s="1"/>
  <c r="A1707" i="4" s="1"/>
  <c r="A1708" i="4" s="1"/>
  <c r="A1709" i="4" s="1"/>
  <c r="A1710" i="4" s="1"/>
  <c r="A1711" i="4" s="1"/>
  <c r="A1712" i="4" s="1"/>
  <c r="A1713" i="4" s="1"/>
  <c r="A1714" i="4" s="1"/>
  <c r="A1715" i="4" s="1"/>
  <c r="A1716" i="4" s="1"/>
  <c r="A1717" i="4" s="1"/>
  <c r="A1718" i="4" s="1"/>
  <c r="A1719" i="4" s="1"/>
  <c r="A1720" i="4" s="1"/>
  <c r="A1721" i="4" s="1"/>
  <c r="A1722" i="4" s="1"/>
  <c r="A1723" i="4" s="1"/>
  <c r="A1724" i="4" s="1"/>
  <c r="A1725" i="4" s="1"/>
  <c r="A1726" i="4" s="1"/>
  <c r="A1727" i="4" s="1"/>
  <c r="A1728" i="4" s="1"/>
  <c r="A1729" i="4" s="1"/>
  <c r="A1730" i="4" s="1"/>
  <c r="A1731" i="4" s="1"/>
  <c r="A1732" i="4" s="1"/>
  <c r="A1733" i="4" s="1"/>
  <c r="A1734" i="4" s="1"/>
  <c r="A1735" i="4" s="1"/>
  <c r="A1736" i="4" s="1"/>
  <c r="A1737" i="4" s="1"/>
  <c r="A1738" i="4" s="1"/>
  <c r="A1739" i="4" s="1"/>
  <c r="A1740" i="4" s="1"/>
  <c r="A1741" i="4" s="1"/>
  <c r="A1742" i="4" s="1"/>
  <c r="A1743" i="4" s="1"/>
  <c r="A1744" i="4" s="1"/>
  <c r="A1745" i="4" s="1"/>
  <c r="A1746" i="4" s="1"/>
  <c r="A1747" i="4" s="1"/>
  <c r="A1748" i="4" s="1"/>
  <c r="A1749" i="4" s="1"/>
  <c r="A1750" i="4" s="1"/>
  <c r="A1751" i="4" s="1"/>
  <c r="A1752" i="4" s="1"/>
  <c r="A1753" i="4" s="1"/>
  <c r="A1754" i="4" s="1"/>
  <c r="A1755" i="4" s="1"/>
  <c r="A1756" i="4" s="1"/>
  <c r="A1757" i="4" s="1"/>
  <c r="A1758" i="4" s="1"/>
  <c r="A1759" i="4" s="1"/>
  <c r="A1760" i="4" s="1"/>
  <c r="A1761" i="4" s="1"/>
  <c r="A1762" i="4" s="1"/>
  <c r="A1763" i="4" s="1"/>
  <c r="A1764" i="4" s="1"/>
  <c r="A1765" i="4" s="1"/>
  <c r="A1766" i="4" s="1"/>
  <c r="A1767" i="4" s="1"/>
  <c r="A1768" i="4" s="1"/>
  <c r="A1769" i="4" s="1"/>
  <c r="A1770" i="4" s="1"/>
  <c r="A1771" i="4" s="1"/>
  <c r="A1772" i="4" s="1"/>
  <c r="A1773" i="4" s="1"/>
  <c r="A1774" i="4" s="1"/>
  <c r="A1775" i="4" s="1"/>
  <c r="A1776" i="4" s="1"/>
  <c r="A1777" i="4" s="1"/>
  <c r="A1778" i="4" s="1"/>
  <c r="A1779" i="4" s="1"/>
  <c r="A1780" i="4" s="1"/>
  <c r="A1781" i="4" s="1"/>
  <c r="A1782" i="4" s="1"/>
  <c r="A1783" i="4" s="1"/>
  <c r="A1784" i="4" s="1"/>
  <c r="A1785" i="4" s="1"/>
  <c r="A1786" i="4" s="1"/>
  <c r="A1787" i="4" s="1"/>
  <c r="A1788" i="4" s="1"/>
  <c r="A1789" i="4" s="1"/>
  <c r="A1790" i="4" s="1"/>
  <c r="A1791" i="4" s="1"/>
  <c r="A1792" i="4" s="1"/>
  <c r="A1793" i="4" s="1"/>
  <c r="A1794" i="4" s="1"/>
  <c r="A1795" i="4" s="1"/>
  <c r="A1796" i="4" s="1"/>
  <c r="A1797" i="4" s="1"/>
  <c r="A1798" i="4" s="1"/>
  <c r="A1799" i="4" s="1"/>
  <c r="A1800" i="4" s="1"/>
  <c r="A1801" i="4" s="1"/>
  <c r="A1802" i="4" s="1"/>
  <c r="A1803" i="4" s="1"/>
  <c r="A1804" i="4" s="1"/>
  <c r="A1805" i="4" s="1"/>
  <c r="A1806" i="4" s="1"/>
  <c r="A1807" i="4" s="1"/>
  <c r="A1808" i="4" s="1"/>
  <c r="A1809" i="4" s="1"/>
  <c r="A1810" i="4" s="1"/>
  <c r="A1811" i="4" s="1"/>
  <c r="A1812" i="4" s="1"/>
  <c r="A1813" i="4" s="1"/>
  <c r="A1814" i="4" s="1"/>
  <c r="A1815" i="4" s="1"/>
  <c r="A1816" i="4" s="1"/>
  <c r="A1817" i="4" s="1"/>
  <c r="A1818" i="4" s="1"/>
  <c r="A1819" i="4" s="1"/>
  <c r="A1820" i="4" s="1"/>
  <c r="A1821" i="4" s="1"/>
  <c r="A1822" i="4" s="1"/>
  <c r="A1823" i="4" s="1"/>
  <c r="A1824" i="4" s="1"/>
  <c r="A1825" i="4" s="1"/>
  <c r="A1826" i="4" s="1"/>
  <c r="A1827" i="4" s="1"/>
  <c r="A1828" i="4" s="1"/>
  <c r="A1829" i="4" s="1"/>
  <c r="A1830" i="4" s="1"/>
  <c r="A1831" i="4" s="1"/>
  <c r="A1832" i="4" s="1"/>
  <c r="A1833" i="4" s="1"/>
  <c r="A1834" i="4" s="1"/>
  <c r="A1835" i="4" s="1"/>
  <c r="A1836" i="4" s="1"/>
  <c r="A1837" i="4" s="1"/>
  <c r="A1838" i="4" s="1"/>
  <c r="A1839" i="4" s="1"/>
  <c r="A1840" i="4" s="1"/>
  <c r="A1841" i="4" s="1"/>
  <c r="A1842" i="4" s="1"/>
  <c r="A1843" i="4" s="1"/>
  <c r="A1844" i="4" s="1"/>
  <c r="A1845" i="4" s="1"/>
  <c r="A1846" i="4" s="1"/>
  <c r="A1847" i="4" s="1"/>
  <c r="A1848" i="4" s="1"/>
  <c r="A1849" i="4" s="1"/>
  <c r="A1850" i="4" s="1"/>
  <c r="A1851" i="4" s="1"/>
  <c r="A1852" i="4" s="1"/>
  <c r="A1853" i="4" s="1"/>
  <c r="A1854" i="4" s="1"/>
  <c r="A1855" i="4" s="1"/>
  <c r="A1856" i="4" s="1"/>
  <c r="A1857" i="4" s="1"/>
  <c r="A1858" i="4" s="1"/>
  <c r="A1859" i="4" s="1"/>
  <c r="A1860" i="4" s="1"/>
  <c r="A1861" i="4" s="1"/>
  <c r="A1862" i="4" s="1"/>
  <c r="A1863" i="4" s="1"/>
  <c r="A1864" i="4" s="1"/>
  <c r="A1865" i="4" s="1"/>
  <c r="A1866" i="4" s="1"/>
  <c r="A1867" i="4" s="1"/>
  <c r="A1868" i="4" s="1"/>
  <c r="A1869" i="4" s="1"/>
  <c r="A1870" i="4" s="1"/>
  <c r="A1871" i="4" s="1"/>
  <c r="A1872" i="4" s="1"/>
  <c r="A1873" i="4" s="1"/>
  <c r="A1874" i="4" s="1"/>
  <c r="A1875" i="4" s="1"/>
  <c r="A1876" i="4" s="1"/>
  <c r="A1877" i="4" s="1"/>
  <c r="A1878" i="4" s="1"/>
  <c r="A1879" i="4" s="1"/>
  <c r="A1880" i="4" s="1"/>
  <c r="A1881" i="4" s="1"/>
  <c r="A1882" i="4" s="1"/>
  <c r="A1883" i="4" s="1"/>
  <c r="A1884" i="4" s="1"/>
  <c r="A1885" i="4" s="1"/>
  <c r="A1886" i="4" s="1"/>
  <c r="A1887" i="4" s="1"/>
  <c r="A1888" i="4" s="1"/>
  <c r="A1889" i="4" s="1"/>
  <c r="A1890" i="4" s="1"/>
  <c r="A1891" i="4" s="1"/>
  <c r="A1892" i="4" s="1"/>
  <c r="A1893" i="4" s="1"/>
  <c r="A1894" i="4" s="1"/>
  <c r="A1895" i="4" s="1"/>
  <c r="A1896" i="4" s="1"/>
  <c r="A1897" i="4" s="1"/>
  <c r="A1898" i="4" s="1"/>
  <c r="A1899" i="4" s="1"/>
  <c r="A1900" i="4" s="1"/>
  <c r="A1901" i="4" s="1"/>
  <c r="A1902" i="4" s="1"/>
  <c r="A1903" i="4" s="1"/>
  <c r="A1904" i="4" s="1"/>
  <c r="A1905" i="4" s="1"/>
  <c r="A1906" i="4" s="1"/>
  <c r="A1907" i="4" s="1"/>
  <c r="A1908" i="4" s="1"/>
  <c r="A1909" i="4" s="1"/>
  <c r="A1910" i="4" s="1"/>
  <c r="A1911" i="4" s="1"/>
  <c r="A1912" i="4" s="1"/>
  <c r="A1913" i="4" s="1"/>
  <c r="A1914" i="4" s="1"/>
  <c r="A1915" i="4" s="1"/>
  <c r="A1916" i="4" s="1"/>
  <c r="A1917" i="4" s="1"/>
  <c r="A1918" i="4" s="1"/>
  <c r="A1919" i="4" s="1"/>
  <c r="A1920" i="4" s="1"/>
  <c r="A1921" i="4" s="1"/>
  <c r="A1922" i="4" s="1"/>
  <c r="A1923" i="4" s="1"/>
  <c r="A1924" i="4" s="1"/>
  <c r="A1925" i="4" s="1"/>
  <c r="A1926" i="4" s="1"/>
  <c r="A1927" i="4" s="1"/>
  <c r="A1928" i="4" s="1"/>
  <c r="A1929" i="4" s="1"/>
  <c r="A1930" i="4" s="1"/>
  <c r="A1931" i="4" s="1"/>
  <c r="A1932" i="4" s="1"/>
  <c r="A1933" i="4" s="1"/>
  <c r="A1934" i="4" s="1"/>
  <c r="A1935" i="4" s="1"/>
  <c r="A1936" i="4" s="1"/>
  <c r="A1937" i="4" s="1"/>
  <c r="A1938" i="4" s="1"/>
  <c r="A1939" i="4" s="1"/>
  <c r="A1940" i="4" s="1"/>
  <c r="A1941" i="4" s="1"/>
  <c r="A1942" i="4" s="1"/>
  <c r="A1943" i="4" s="1"/>
  <c r="A1944" i="4" s="1"/>
  <c r="A1945" i="4" s="1"/>
  <c r="A1946" i="4" s="1"/>
  <c r="A1947" i="4" s="1"/>
  <c r="A1948" i="4" s="1"/>
  <c r="A1949" i="4" s="1"/>
  <c r="A1950" i="4" s="1"/>
  <c r="A1951" i="4" s="1"/>
  <c r="A1952" i="4" s="1"/>
  <c r="A1953" i="4" s="1"/>
  <c r="A1954" i="4" s="1"/>
  <c r="A1955" i="4" s="1"/>
  <c r="A1956" i="4" s="1"/>
  <c r="A1957" i="4" s="1"/>
  <c r="A1958" i="4" s="1"/>
  <c r="A1959" i="4" s="1"/>
  <c r="A1960" i="4" s="1"/>
  <c r="A1961" i="4" s="1"/>
  <c r="A1962" i="4" s="1"/>
  <c r="A1963" i="4" s="1"/>
  <c r="A1964" i="4" s="1"/>
  <c r="A1965" i="4" s="1"/>
  <c r="A1966" i="4" s="1"/>
  <c r="A1967" i="4" s="1"/>
  <c r="A1968" i="4" s="1"/>
  <c r="A1969" i="4" s="1"/>
  <c r="A1970" i="4" s="1"/>
  <c r="A1971" i="4" s="1"/>
  <c r="A1972" i="4" s="1"/>
  <c r="A1973" i="4" s="1"/>
  <c r="A1974" i="4" s="1"/>
  <c r="A1975" i="4" s="1"/>
  <c r="A1976" i="4" s="1"/>
  <c r="A1977" i="4" s="1"/>
  <c r="A1978" i="4" s="1"/>
  <c r="A1979" i="4" s="1"/>
  <c r="A1980" i="4" s="1"/>
  <c r="A1981" i="4" s="1"/>
  <c r="A1982" i="4" s="1"/>
  <c r="A1983" i="4" s="1"/>
  <c r="A1984" i="4" s="1"/>
  <c r="A1985" i="4" s="1"/>
  <c r="A1986" i="4" s="1"/>
  <c r="A1987" i="4" s="1"/>
  <c r="A1988" i="4" s="1"/>
  <c r="A1989" i="4" s="1"/>
  <c r="A1990" i="4" s="1"/>
  <c r="A1991" i="4" s="1"/>
  <c r="A1992" i="4" s="1"/>
  <c r="A1993" i="4" s="1"/>
  <c r="A1994" i="4" s="1"/>
  <c r="A1995" i="4" s="1"/>
  <c r="A1996" i="4" s="1"/>
  <c r="A1997" i="4" s="1"/>
  <c r="A1998" i="4" s="1"/>
  <c r="A1999" i="4" s="1"/>
  <c r="A2000" i="4" s="1"/>
  <c r="A2001" i="4" s="1"/>
  <c r="A2002" i="4" s="1"/>
  <c r="A2003" i="4" s="1"/>
  <c r="A2004" i="4" s="1"/>
  <c r="A2005" i="4" s="1"/>
  <c r="A2006" i="4" s="1"/>
  <c r="A2007" i="4" s="1"/>
  <c r="A2008" i="4" s="1"/>
  <c r="A2009" i="4" s="1"/>
  <c r="A2010" i="4" s="1"/>
  <c r="A2011" i="4" s="1"/>
  <c r="A2012" i="4" s="1"/>
  <c r="A2013" i="4" s="1"/>
  <c r="A2014" i="4" s="1"/>
  <c r="A2015" i="4" s="1"/>
  <c r="A2016" i="4" s="1"/>
  <c r="A2017" i="4" s="1"/>
  <c r="A2018" i="4" s="1"/>
  <c r="A2019" i="4" s="1"/>
  <c r="A2020" i="4" s="1"/>
  <c r="A2021" i="4" s="1"/>
  <c r="A2022" i="4" s="1"/>
  <c r="A2023" i="4" s="1"/>
  <c r="A2024" i="4" s="1"/>
  <c r="A2025" i="4" s="1"/>
  <c r="A2026" i="4" s="1"/>
  <c r="A2027" i="4" s="1"/>
  <c r="A2028" i="4" s="1"/>
  <c r="A2029" i="4" s="1"/>
  <c r="A2030" i="4" s="1"/>
  <c r="A2031" i="4" s="1"/>
  <c r="A2032" i="4" s="1"/>
  <c r="A2033" i="4" s="1"/>
  <c r="A2034" i="4" s="1"/>
  <c r="A2035" i="4" s="1"/>
  <c r="A2036" i="4" s="1"/>
  <c r="A2037" i="4" s="1"/>
  <c r="A2038" i="4" s="1"/>
  <c r="A2039" i="4" s="1"/>
  <c r="A2040" i="4" s="1"/>
  <c r="A2041" i="4" s="1"/>
  <c r="A2042" i="4" s="1"/>
  <c r="A2043" i="4" s="1"/>
  <c r="A2044" i="4" s="1"/>
  <c r="A2045" i="4" s="1"/>
  <c r="A2046" i="4" s="1"/>
  <c r="A2047" i="4" s="1"/>
  <c r="A2048" i="4" s="1"/>
  <c r="X1290" i="4"/>
  <c r="U1290" i="4"/>
  <c r="T1290" i="4"/>
  <c r="S1290" i="4"/>
  <c r="K1290" i="4"/>
  <c r="W1289" i="4"/>
  <c r="U1289" i="4"/>
  <c r="J1289" i="4"/>
  <c r="I1289" i="4"/>
  <c r="G1289" i="4"/>
  <c r="F1289" i="4"/>
  <c r="U1288" i="4"/>
  <c r="T1288" i="4"/>
  <c r="S1288" i="4"/>
  <c r="J1288" i="4"/>
  <c r="X1287" i="4"/>
  <c r="U1287" i="4"/>
  <c r="T1287" i="4"/>
  <c r="W1287" i="4" s="1"/>
  <c r="S1287" i="4"/>
  <c r="K1287" i="4"/>
  <c r="J1287" i="4"/>
  <c r="X1286" i="4"/>
  <c r="U1286" i="4"/>
  <c r="T1286" i="4"/>
  <c r="W1286" i="4" s="1"/>
  <c r="S1286" i="4"/>
  <c r="N1286" i="4"/>
  <c r="L1286" i="4"/>
  <c r="K1286" i="4"/>
  <c r="J1286" i="4"/>
  <c r="U1285" i="4"/>
  <c r="T1285" i="4"/>
  <c r="S1285" i="4"/>
  <c r="J1285" i="4"/>
  <c r="X1284" i="4"/>
  <c r="U1284" i="4"/>
  <c r="T1284" i="4"/>
  <c r="W1284" i="4" s="1"/>
  <c r="S1284" i="4"/>
  <c r="K1284" i="4"/>
  <c r="J1284" i="4"/>
  <c r="X1283" i="4"/>
  <c r="U1283" i="4"/>
  <c r="T1283" i="4"/>
  <c r="W1283" i="4" s="1"/>
  <c r="S1283" i="4"/>
  <c r="K1283" i="4"/>
  <c r="J1283" i="4"/>
  <c r="X1282" i="4"/>
  <c r="U1282" i="4"/>
  <c r="T1282" i="4"/>
  <c r="W1282" i="4" s="1"/>
  <c r="S1282" i="4"/>
  <c r="K1282" i="4"/>
  <c r="J1282" i="4"/>
  <c r="X1281" i="4"/>
  <c r="U1281" i="4"/>
  <c r="T1281" i="4"/>
  <c r="W1281" i="4" s="1"/>
  <c r="S1281" i="4"/>
  <c r="K1281" i="4"/>
  <c r="J1281" i="4"/>
  <c r="U1280" i="4"/>
  <c r="T1280" i="4"/>
  <c r="S1280" i="4"/>
  <c r="J1280" i="4"/>
  <c r="U1279" i="4"/>
  <c r="T1279" i="4"/>
  <c r="S1279" i="4"/>
  <c r="J1279" i="4"/>
  <c r="U1278" i="4"/>
  <c r="T1278" i="4"/>
  <c r="S1278" i="4"/>
  <c r="J1278" i="4"/>
  <c r="U1277" i="4"/>
  <c r="T1277" i="4"/>
  <c r="S1277" i="4"/>
  <c r="J1277" i="4"/>
  <c r="U1276" i="4"/>
  <c r="T1276" i="4"/>
  <c r="S1276" i="4"/>
  <c r="J1276" i="4"/>
  <c r="X1275" i="4"/>
  <c r="U1275" i="4"/>
  <c r="T1275" i="4"/>
  <c r="W1275" i="4" s="1"/>
  <c r="S1275" i="4"/>
  <c r="K1275" i="4"/>
  <c r="J1275" i="4"/>
  <c r="X1274" i="4"/>
  <c r="U1274" i="4"/>
  <c r="T1274" i="4"/>
  <c r="W1274" i="4" s="1"/>
  <c r="S1274" i="4"/>
  <c r="K1274" i="4"/>
  <c r="J1274" i="4"/>
  <c r="X1273" i="4"/>
  <c r="U1273" i="4"/>
  <c r="T1273" i="4"/>
  <c r="W1273" i="4" s="1"/>
  <c r="S1273" i="4"/>
  <c r="K1273" i="4"/>
  <c r="J1273" i="4"/>
  <c r="U1272" i="4"/>
  <c r="T1272" i="4"/>
  <c r="S1272" i="4"/>
  <c r="J1272" i="4"/>
  <c r="U1271" i="4"/>
  <c r="T1271" i="4"/>
  <c r="S1271" i="4"/>
  <c r="J1271" i="4"/>
  <c r="U1270" i="4"/>
  <c r="T1270" i="4"/>
  <c r="S1270" i="4"/>
  <c r="J1270" i="4"/>
  <c r="U1269" i="4"/>
  <c r="T1269" i="4"/>
  <c r="S1269" i="4"/>
  <c r="J1269" i="4"/>
  <c r="U1268" i="4"/>
  <c r="T1268" i="4"/>
  <c r="S1268" i="4"/>
  <c r="J1268" i="4"/>
  <c r="X1267" i="4"/>
  <c r="U1267" i="4"/>
  <c r="T1267" i="4"/>
  <c r="W1267" i="4" s="1"/>
  <c r="S1267" i="4"/>
  <c r="K1267" i="4"/>
  <c r="J1267" i="4"/>
  <c r="X1266" i="4"/>
  <c r="U1266" i="4"/>
  <c r="T1266" i="4"/>
  <c r="W1266" i="4" s="1"/>
  <c r="S1266" i="4"/>
  <c r="K1266" i="4"/>
  <c r="J1266" i="4"/>
  <c r="X1265" i="4"/>
  <c r="U1265" i="4"/>
  <c r="T1265" i="4"/>
  <c r="W1265" i="4" s="1"/>
  <c r="S1265" i="4"/>
  <c r="K1265" i="4"/>
  <c r="J1265" i="4"/>
  <c r="X1264" i="4"/>
  <c r="U1264" i="4"/>
  <c r="T1264" i="4"/>
  <c r="W1264" i="4" s="1"/>
  <c r="S1264" i="4"/>
  <c r="K1264" i="4"/>
  <c r="J1264" i="4"/>
  <c r="X1263" i="4"/>
  <c r="U1263" i="4"/>
  <c r="T1263" i="4"/>
  <c r="W1263" i="4" s="1"/>
  <c r="S1263" i="4"/>
  <c r="K1263" i="4"/>
  <c r="J1263" i="4"/>
  <c r="U1262" i="4"/>
  <c r="T1262" i="4"/>
  <c r="S1262" i="4"/>
  <c r="J1262" i="4"/>
  <c r="X1261" i="4"/>
  <c r="U1261" i="4"/>
  <c r="T1261" i="4"/>
  <c r="W1261" i="4" s="1"/>
  <c r="S1261" i="4"/>
  <c r="K1261" i="4"/>
  <c r="J1261" i="4"/>
  <c r="X1260" i="4"/>
  <c r="U1260" i="4"/>
  <c r="T1260" i="4"/>
  <c r="W1260" i="4" s="1"/>
  <c r="S1260" i="4"/>
  <c r="K1260" i="4"/>
  <c r="J1260" i="4"/>
  <c r="X1259" i="4"/>
  <c r="U1259" i="4"/>
  <c r="T1259" i="4"/>
  <c r="W1259" i="4" s="1"/>
  <c r="S1259" i="4"/>
  <c r="K1259" i="4"/>
  <c r="J1259" i="4"/>
  <c r="X1258" i="4"/>
  <c r="U1258" i="4"/>
  <c r="T1258" i="4"/>
  <c r="W1258" i="4" s="1"/>
  <c r="S1258" i="4"/>
  <c r="K1258" i="4"/>
  <c r="J1258" i="4"/>
  <c r="X1257" i="4"/>
  <c r="U1257" i="4"/>
  <c r="T1257" i="4"/>
  <c r="W1257" i="4" s="1"/>
  <c r="S1257" i="4"/>
  <c r="K1257" i="4"/>
  <c r="J1257" i="4"/>
  <c r="X1256" i="4"/>
  <c r="U1256" i="4"/>
  <c r="T1256" i="4"/>
  <c r="W1256" i="4" s="1"/>
  <c r="S1256" i="4"/>
  <c r="K1256" i="4"/>
  <c r="J1256" i="4"/>
  <c r="X1255" i="4"/>
  <c r="U1255" i="4"/>
  <c r="T1255" i="4"/>
  <c r="W1255" i="4" s="1"/>
  <c r="S1255" i="4"/>
  <c r="K1255" i="4"/>
  <c r="J1255" i="4"/>
  <c r="X1254" i="4"/>
  <c r="U1254" i="4"/>
  <c r="T1254" i="4"/>
  <c r="W1254" i="4" s="1"/>
  <c r="S1254" i="4"/>
  <c r="K1254" i="4"/>
  <c r="J1254" i="4"/>
  <c r="X1253" i="4"/>
  <c r="U1253" i="4"/>
  <c r="T1253" i="4"/>
  <c r="W1253" i="4" s="1"/>
  <c r="S1253" i="4"/>
  <c r="K1253" i="4"/>
  <c r="J1253" i="4"/>
  <c r="X1252" i="4"/>
  <c r="U1252" i="4"/>
  <c r="T1252" i="4"/>
  <c r="W1252" i="4" s="1"/>
  <c r="S1252" i="4"/>
  <c r="K1252" i="4"/>
  <c r="J1252" i="4"/>
  <c r="X1251" i="4"/>
  <c r="U1251" i="4"/>
  <c r="T1251" i="4"/>
  <c r="W1251" i="4" s="1"/>
  <c r="S1251" i="4"/>
  <c r="K1251" i="4"/>
  <c r="J1251" i="4"/>
  <c r="X1250" i="4"/>
  <c r="U1250" i="4"/>
  <c r="T1250" i="4"/>
  <c r="W1250" i="4" s="1"/>
  <c r="S1250" i="4"/>
  <c r="K1250" i="4"/>
  <c r="J1250" i="4"/>
  <c r="X1249" i="4"/>
  <c r="U1249" i="4"/>
  <c r="T1249" i="4"/>
  <c r="W1249" i="4" s="1"/>
  <c r="S1249" i="4"/>
  <c r="K1249" i="4"/>
  <c r="J1249" i="4"/>
  <c r="X1248" i="4"/>
  <c r="U1248" i="4"/>
  <c r="T1248" i="4"/>
  <c r="W1248" i="4" s="1"/>
  <c r="S1248" i="4"/>
  <c r="K1248" i="4"/>
  <c r="J1248" i="4"/>
  <c r="U1247" i="4"/>
  <c r="T1247" i="4"/>
  <c r="S1247" i="4"/>
  <c r="J1247" i="4"/>
  <c r="X1246" i="4"/>
  <c r="U1246" i="4"/>
  <c r="S1246" i="4"/>
  <c r="K1246" i="4"/>
  <c r="G1246" i="4"/>
  <c r="J1246" i="4" s="1"/>
  <c r="X1245" i="4"/>
  <c r="U1245" i="4"/>
  <c r="S1245" i="4"/>
  <c r="K1245" i="4"/>
  <c r="J1245" i="4"/>
  <c r="G1245" i="4"/>
  <c r="T1245" i="4" s="1"/>
  <c r="W1245" i="4" s="1"/>
  <c r="X1244" i="4"/>
  <c r="U1244" i="4"/>
  <c r="T1244" i="4"/>
  <c r="S1244" i="4"/>
  <c r="K1244" i="4"/>
  <c r="J1244" i="4"/>
  <c r="X1243" i="4"/>
  <c r="U1243" i="4"/>
  <c r="T1243" i="4"/>
  <c r="S1243" i="4"/>
  <c r="K1243" i="4"/>
  <c r="J1243" i="4"/>
  <c r="X1242" i="4"/>
  <c r="U1242" i="4"/>
  <c r="T1242" i="4"/>
  <c r="S1242" i="4"/>
  <c r="K1242" i="4"/>
  <c r="J1242" i="4"/>
  <c r="X1241" i="4"/>
  <c r="U1241" i="4"/>
  <c r="T1241" i="4"/>
  <c r="S1241" i="4"/>
  <c r="K1241" i="4"/>
  <c r="J1241" i="4"/>
  <c r="X1240" i="4"/>
  <c r="U1240" i="4"/>
  <c r="T1240" i="4"/>
  <c r="S1240" i="4"/>
  <c r="K1240" i="4"/>
  <c r="J1240" i="4"/>
  <c r="X1239" i="4"/>
  <c r="U1239" i="4"/>
  <c r="T1239" i="4"/>
  <c r="S1239" i="4"/>
  <c r="K1239" i="4"/>
  <c r="J1239" i="4"/>
  <c r="X1238" i="4"/>
  <c r="U1238" i="4"/>
  <c r="T1238" i="4"/>
  <c r="S1238" i="4"/>
  <c r="K1238" i="4"/>
  <c r="J1238" i="4"/>
  <c r="X1237" i="4"/>
  <c r="U1237" i="4"/>
  <c r="T1237" i="4"/>
  <c r="S1237" i="4"/>
  <c r="K1237" i="4"/>
  <c r="J1237" i="4"/>
  <c r="X1236" i="4"/>
  <c r="U1236" i="4"/>
  <c r="T1236" i="4"/>
  <c r="S1236" i="4"/>
  <c r="K1236" i="4"/>
  <c r="J1236" i="4"/>
  <c r="X1235" i="4"/>
  <c r="U1235" i="4"/>
  <c r="T1235" i="4"/>
  <c r="S1235" i="4"/>
  <c r="K1235" i="4"/>
  <c r="J1235" i="4"/>
  <c r="X1234" i="4"/>
  <c r="U1234" i="4"/>
  <c r="T1234" i="4"/>
  <c r="S1234" i="4"/>
  <c r="K1234" i="4"/>
  <c r="J1234" i="4"/>
  <c r="U1233" i="4"/>
  <c r="T1233" i="4"/>
  <c r="W1233" i="4" s="1"/>
  <c r="H1233" i="4" s="1"/>
  <c r="S1233" i="4"/>
  <c r="J1233" i="4"/>
  <c r="U1232" i="4"/>
  <c r="T1232" i="4"/>
  <c r="W1232" i="4" s="1"/>
  <c r="H1232" i="4" s="1"/>
  <c r="S1232" i="4"/>
  <c r="J1232" i="4"/>
  <c r="X1231" i="4"/>
  <c r="U1231" i="4"/>
  <c r="T1231" i="4"/>
  <c r="S1231" i="4"/>
  <c r="K1231" i="4"/>
  <c r="J1231" i="4"/>
  <c r="X1230" i="4"/>
  <c r="U1230" i="4"/>
  <c r="T1230" i="4"/>
  <c r="S1230" i="4"/>
  <c r="K1230" i="4"/>
  <c r="J1230" i="4"/>
  <c r="U1229" i="4"/>
  <c r="T1229" i="4"/>
  <c r="S1229" i="4"/>
  <c r="J1229" i="4"/>
  <c r="U1228" i="4"/>
  <c r="T1228" i="4"/>
  <c r="S1228" i="4"/>
  <c r="J1228" i="4"/>
  <c r="U1227" i="4"/>
  <c r="T1227" i="4"/>
  <c r="S1227" i="4"/>
  <c r="J1227" i="4"/>
  <c r="U1226" i="4"/>
  <c r="T1226" i="4"/>
  <c r="S1226" i="4"/>
  <c r="J1226" i="4"/>
  <c r="U1225" i="4"/>
  <c r="T1225" i="4"/>
  <c r="S1225" i="4"/>
  <c r="J1225" i="4"/>
  <c r="U1224" i="4"/>
  <c r="T1224" i="4"/>
  <c r="S1224" i="4"/>
  <c r="J1224" i="4"/>
  <c r="X1223" i="4"/>
  <c r="U1223" i="4"/>
  <c r="T1223" i="4"/>
  <c r="W1223" i="4" s="1"/>
  <c r="S1223" i="4"/>
  <c r="K1223" i="4"/>
  <c r="J1223" i="4"/>
  <c r="U1222" i="4"/>
  <c r="T1222" i="4"/>
  <c r="S1222" i="4"/>
  <c r="J1222" i="4"/>
  <c r="U1221" i="4"/>
  <c r="T1221" i="4"/>
  <c r="S1221" i="4"/>
  <c r="J1221" i="4"/>
  <c r="U1220" i="4"/>
  <c r="T1220" i="4"/>
  <c r="S1220" i="4"/>
  <c r="J1220" i="4"/>
  <c r="U1219" i="4"/>
  <c r="T1219" i="4"/>
  <c r="S1219" i="4"/>
  <c r="J1219" i="4"/>
  <c r="X1218" i="4"/>
  <c r="U1218" i="4"/>
  <c r="T1218" i="4"/>
  <c r="W1218" i="4" s="1"/>
  <c r="S1218" i="4"/>
  <c r="K1218" i="4"/>
  <c r="J1218" i="4"/>
  <c r="U1217" i="4"/>
  <c r="T1217" i="4"/>
  <c r="S1217" i="4"/>
  <c r="J1217" i="4"/>
  <c r="U1216" i="4"/>
  <c r="T1216" i="4"/>
  <c r="S1216" i="4"/>
  <c r="J1216" i="4"/>
  <c r="U1215" i="4"/>
  <c r="T1215" i="4"/>
  <c r="S1215" i="4"/>
  <c r="J1215" i="4"/>
  <c r="X1214" i="4"/>
  <c r="U1214" i="4"/>
  <c r="T1214" i="4"/>
  <c r="W1214" i="4" s="1"/>
  <c r="S1214" i="4"/>
  <c r="K1214" i="4"/>
  <c r="J1214" i="4"/>
  <c r="X1213" i="4"/>
  <c r="U1213" i="4"/>
  <c r="T1213" i="4"/>
  <c r="W1213" i="4" s="1"/>
  <c r="S1213" i="4"/>
  <c r="K1213" i="4"/>
  <c r="J1213" i="4"/>
  <c r="X1212" i="4"/>
  <c r="U1212" i="4"/>
  <c r="T1212" i="4"/>
  <c r="W1212" i="4" s="1"/>
  <c r="S1212" i="4"/>
  <c r="K1212" i="4"/>
  <c r="J1212" i="4"/>
  <c r="X1211" i="4"/>
  <c r="U1211" i="4"/>
  <c r="T1211" i="4"/>
  <c r="W1211" i="4" s="1"/>
  <c r="S1211" i="4"/>
  <c r="K1211" i="4"/>
  <c r="J1211" i="4"/>
  <c r="X1210" i="4"/>
  <c r="U1210" i="4"/>
  <c r="T1210" i="4"/>
  <c r="W1210" i="4" s="1"/>
  <c r="S1210" i="4"/>
  <c r="K1210" i="4"/>
  <c r="J1210" i="4"/>
  <c r="X1209" i="4"/>
  <c r="U1209" i="4"/>
  <c r="T1209" i="4"/>
  <c r="W1209" i="4" s="1"/>
  <c r="S1209" i="4"/>
  <c r="K1209" i="4"/>
  <c r="J1209" i="4"/>
  <c r="X1208" i="4"/>
  <c r="U1208" i="4"/>
  <c r="T1208" i="4"/>
  <c r="W1208" i="4" s="1"/>
  <c r="S1208" i="4"/>
  <c r="K1208" i="4"/>
  <c r="J1208" i="4"/>
  <c r="X1207" i="4"/>
  <c r="U1207" i="4"/>
  <c r="T1207" i="4"/>
  <c r="W1207" i="4" s="1"/>
  <c r="S1207" i="4"/>
  <c r="K1207" i="4"/>
  <c r="J1207" i="4"/>
  <c r="X1206" i="4"/>
  <c r="U1206" i="4"/>
  <c r="T1206" i="4"/>
  <c r="W1206" i="4" s="1"/>
  <c r="S1206" i="4"/>
  <c r="K1206" i="4"/>
  <c r="J1206" i="4"/>
  <c r="U1205" i="4"/>
  <c r="T1205" i="4"/>
  <c r="S1205" i="4"/>
  <c r="J1205" i="4"/>
  <c r="U1204" i="4"/>
  <c r="T1204" i="4"/>
  <c r="S1204" i="4"/>
  <c r="J1204" i="4"/>
  <c r="U1203" i="4"/>
  <c r="T1203" i="4"/>
  <c r="S1203" i="4"/>
  <c r="J1203" i="4"/>
  <c r="U1202" i="4"/>
  <c r="T1202" i="4"/>
  <c r="S1202" i="4"/>
  <c r="J1202" i="4"/>
  <c r="U1201" i="4"/>
  <c r="T1201" i="4"/>
  <c r="S1201" i="4"/>
  <c r="J1201" i="4"/>
  <c r="X1200" i="4"/>
  <c r="U1200" i="4"/>
  <c r="T1200" i="4"/>
  <c r="W1200" i="4" s="1"/>
  <c r="S1200" i="4"/>
  <c r="K1200" i="4"/>
  <c r="J1200" i="4"/>
  <c r="X1199" i="4"/>
  <c r="U1199" i="4"/>
  <c r="T1199" i="4"/>
  <c r="W1199" i="4" s="1"/>
  <c r="S1199" i="4"/>
  <c r="K1199" i="4"/>
  <c r="J1199" i="4"/>
  <c r="X1198" i="4"/>
  <c r="U1198" i="4"/>
  <c r="T1198" i="4"/>
  <c r="W1198" i="4" s="1"/>
  <c r="S1198" i="4"/>
  <c r="K1198" i="4"/>
  <c r="J1198" i="4"/>
  <c r="X1197" i="4"/>
  <c r="U1197" i="4"/>
  <c r="T1197" i="4"/>
  <c r="W1197" i="4" s="1"/>
  <c r="S1197" i="4"/>
  <c r="K1197" i="4"/>
  <c r="J1197" i="4"/>
  <c r="U1196" i="4"/>
  <c r="T1196" i="4"/>
  <c r="S1196" i="4"/>
  <c r="J1196" i="4"/>
  <c r="U1195" i="4"/>
  <c r="T1195" i="4"/>
  <c r="S1195" i="4"/>
  <c r="J1195" i="4"/>
  <c r="X1194" i="4"/>
  <c r="U1194" i="4"/>
  <c r="T1194" i="4"/>
  <c r="W1194" i="4" s="1"/>
  <c r="S1194" i="4"/>
  <c r="K1194" i="4"/>
  <c r="J1194" i="4"/>
  <c r="X1193" i="4"/>
  <c r="U1193" i="4"/>
  <c r="S1193" i="4"/>
  <c r="K1193" i="4"/>
  <c r="G1193" i="4"/>
  <c r="J1193" i="4" s="1"/>
  <c r="U1192" i="4"/>
  <c r="T1192" i="4"/>
  <c r="W1192" i="4" s="1"/>
  <c r="H1192" i="4" s="1"/>
  <c r="S1192" i="4"/>
  <c r="J1192" i="4"/>
  <c r="U1191" i="4"/>
  <c r="T1191" i="4"/>
  <c r="W1191" i="4" s="1"/>
  <c r="H1191" i="4" s="1"/>
  <c r="S1191" i="4"/>
  <c r="J1191" i="4"/>
  <c r="X1190" i="4"/>
  <c r="U1190" i="4"/>
  <c r="T1190" i="4"/>
  <c r="S1190" i="4"/>
  <c r="K1190" i="4"/>
  <c r="J1190" i="4"/>
  <c r="U1189" i="4"/>
  <c r="T1189" i="4"/>
  <c r="W1189" i="4" s="1"/>
  <c r="H1189" i="4" s="1"/>
  <c r="S1189" i="4"/>
  <c r="J1189" i="4"/>
  <c r="U1188" i="4"/>
  <c r="T1188" i="4"/>
  <c r="W1188" i="4" s="1"/>
  <c r="H1188" i="4" s="1"/>
  <c r="S1188" i="4"/>
  <c r="J1188" i="4"/>
  <c r="U1187" i="4"/>
  <c r="T1187" i="4"/>
  <c r="W1187" i="4" s="1"/>
  <c r="H1187" i="4" s="1"/>
  <c r="S1187" i="4"/>
  <c r="J1187" i="4"/>
  <c r="U1186" i="4"/>
  <c r="T1186" i="4"/>
  <c r="W1186" i="4" s="1"/>
  <c r="H1186" i="4" s="1"/>
  <c r="S1186" i="4"/>
  <c r="J1186" i="4"/>
  <c r="U1185" i="4"/>
  <c r="T1185" i="4"/>
  <c r="W1185" i="4" s="1"/>
  <c r="H1185" i="4" s="1"/>
  <c r="S1185" i="4"/>
  <c r="J1185" i="4"/>
  <c r="U1184" i="4"/>
  <c r="T1184" i="4"/>
  <c r="W1184" i="4" s="1"/>
  <c r="H1184" i="4" s="1"/>
  <c r="S1184" i="4"/>
  <c r="J1184" i="4"/>
  <c r="U1183" i="4"/>
  <c r="T1183" i="4"/>
  <c r="W1183" i="4" s="1"/>
  <c r="H1183" i="4" s="1"/>
  <c r="S1183" i="4"/>
  <c r="J1183" i="4"/>
  <c r="U1182" i="4"/>
  <c r="T1182" i="4"/>
  <c r="W1182" i="4" s="1"/>
  <c r="H1182" i="4" s="1"/>
  <c r="S1182" i="4"/>
  <c r="J1182" i="4"/>
  <c r="U1181" i="4"/>
  <c r="T1181" i="4"/>
  <c r="W1181" i="4" s="1"/>
  <c r="H1181" i="4" s="1"/>
  <c r="S1181" i="4"/>
  <c r="J1181" i="4"/>
  <c r="X1180" i="4"/>
  <c r="U1180" i="4"/>
  <c r="T1180" i="4"/>
  <c r="S1180" i="4"/>
  <c r="K1180" i="4"/>
  <c r="J1180" i="4"/>
  <c r="X1179" i="4"/>
  <c r="U1179" i="4"/>
  <c r="T1179" i="4"/>
  <c r="S1179" i="4"/>
  <c r="K1179" i="4"/>
  <c r="J1179" i="4"/>
  <c r="U1178" i="4"/>
  <c r="T1178" i="4"/>
  <c r="W1178" i="4" s="1"/>
  <c r="H1178" i="4" s="1"/>
  <c r="S1178" i="4"/>
  <c r="J1178" i="4"/>
  <c r="U1177" i="4"/>
  <c r="T1177" i="4"/>
  <c r="W1177" i="4" s="1"/>
  <c r="H1177" i="4" s="1"/>
  <c r="S1177" i="4"/>
  <c r="J1177" i="4"/>
  <c r="U1176" i="4"/>
  <c r="T1176" i="4"/>
  <c r="W1176" i="4" s="1"/>
  <c r="H1176" i="4" s="1"/>
  <c r="S1176" i="4"/>
  <c r="J1176" i="4"/>
  <c r="X1175" i="4"/>
  <c r="U1175" i="4"/>
  <c r="T1175" i="4"/>
  <c r="S1175" i="4"/>
  <c r="K1175" i="4"/>
  <c r="J1175" i="4"/>
  <c r="X1174" i="4"/>
  <c r="U1174" i="4"/>
  <c r="T1174" i="4"/>
  <c r="S1174" i="4"/>
  <c r="K1174" i="4"/>
  <c r="J1174" i="4"/>
  <c r="U1173" i="4"/>
  <c r="T1173" i="4"/>
  <c r="W1173" i="4" s="1"/>
  <c r="H1173" i="4" s="1"/>
  <c r="S1173" i="4"/>
  <c r="J1173" i="4"/>
  <c r="X1172" i="4"/>
  <c r="U1172" i="4"/>
  <c r="T1172" i="4"/>
  <c r="S1172" i="4"/>
  <c r="K1172" i="4"/>
  <c r="J1172" i="4"/>
  <c r="X1171" i="4"/>
  <c r="U1171" i="4"/>
  <c r="T1171" i="4"/>
  <c r="S1171" i="4"/>
  <c r="K1171" i="4"/>
  <c r="J1171" i="4"/>
  <c r="X1170" i="4"/>
  <c r="U1170" i="4"/>
  <c r="T1170" i="4"/>
  <c r="S1170" i="4"/>
  <c r="K1170" i="4"/>
  <c r="J1170" i="4"/>
  <c r="X1169" i="4"/>
  <c r="U1169" i="4"/>
  <c r="T1169" i="4"/>
  <c r="S1169" i="4"/>
  <c r="K1169" i="4"/>
  <c r="J1169" i="4"/>
  <c r="U1168" i="4"/>
  <c r="T1168" i="4"/>
  <c r="W1168" i="4" s="1"/>
  <c r="H1168" i="4" s="1"/>
  <c r="S1168" i="4"/>
  <c r="J1168" i="4"/>
  <c r="X1167" i="4"/>
  <c r="U1167" i="4"/>
  <c r="S1167" i="4"/>
  <c r="K1167" i="4"/>
  <c r="J1167" i="4"/>
  <c r="G1167" i="4"/>
  <c r="T1167" i="4" s="1"/>
  <c r="W1167" i="4" s="1"/>
  <c r="X1166" i="4"/>
  <c r="U1166" i="4"/>
  <c r="S1166" i="4"/>
  <c r="K1166" i="4"/>
  <c r="G1166" i="4"/>
  <c r="J1166" i="4" s="1"/>
  <c r="X1165" i="4"/>
  <c r="U1165" i="4"/>
  <c r="T1165" i="4"/>
  <c r="W1165" i="4" s="1"/>
  <c r="S1165" i="4"/>
  <c r="K1165" i="4"/>
  <c r="J1165" i="4"/>
  <c r="X1164" i="4"/>
  <c r="U1164" i="4"/>
  <c r="T1164" i="4"/>
  <c r="W1164" i="4" s="1"/>
  <c r="S1164" i="4"/>
  <c r="K1164" i="4"/>
  <c r="J1164" i="4"/>
  <c r="X1163" i="4"/>
  <c r="U1163" i="4"/>
  <c r="T1163" i="4"/>
  <c r="W1163" i="4" s="1"/>
  <c r="S1163" i="4"/>
  <c r="K1163" i="4"/>
  <c r="J1163" i="4"/>
  <c r="X1162" i="4"/>
  <c r="U1162" i="4"/>
  <c r="T1162" i="4"/>
  <c r="W1162" i="4" s="1"/>
  <c r="S1162" i="4"/>
  <c r="K1162" i="4"/>
  <c r="J1162" i="4"/>
  <c r="X1161" i="4"/>
  <c r="U1161" i="4"/>
  <c r="T1161" i="4"/>
  <c r="W1161" i="4" s="1"/>
  <c r="S1161" i="4"/>
  <c r="K1161" i="4"/>
  <c r="J1161" i="4"/>
  <c r="U1160" i="4"/>
  <c r="T1160" i="4"/>
  <c r="S1160" i="4"/>
  <c r="J1160" i="4"/>
  <c r="X1159" i="4"/>
  <c r="U1159" i="4"/>
  <c r="T1159" i="4"/>
  <c r="W1159" i="4" s="1"/>
  <c r="S1159" i="4"/>
  <c r="K1159" i="4"/>
  <c r="J1159" i="4"/>
  <c r="X1158" i="4"/>
  <c r="U1158" i="4"/>
  <c r="T1158" i="4"/>
  <c r="W1158" i="4" s="1"/>
  <c r="S1158" i="4"/>
  <c r="K1158" i="4"/>
  <c r="J1158" i="4"/>
  <c r="X1157" i="4"/>
  <c r="U1157" i="4"/>
  <c r="T1157" i="4"/>
  <c r="W1157" i="4" s="1"/>
  <c r="S1157" i="4"/>
  <c r="K1157" i="4"/>
  <c r="J1157" i="4"/>
  <c r="X1156" i="4"/>
  <c r="U1156" i="4"/>
  <c r="T1156" i="4"/>
  <c r="W1156" i="4" s="1"/>
  <c r="S1156" i="4"/>
  <c r="K1156" i="4"/>
  <c r="J1156" i="4"/>
  <c r="X1155" i="4"/>
  <c r="U1155" i="4"/>
  <c r="T1155" i="4"/>
  <c r="W1155" i="4" s="1"/>
  <c r="S1155" i="4"/>
  <c r="K1155" i="4"/>
  <c r="J1155" i="4"/>
  <c r="X1154" i="4"/>
  <c r="U1154" i="4"/>
  <c r="T1154" i="4"/>
  <c r="W1154" i="4" s="1"/>
  <c r="S1154" i="4"/>
  <c r="K1154" i="4"/>
  <c r="J1154" i="4"/>
  <c r="X1153" i="4"/>
  <c r="U1153" i="4"/>
  <c r="T1153" i="4"/>
  <c r="W1153" i="4" s="1"/>
  <c r="S1153" i="4"/>
  <c r="K1153" i="4"/>
  <c r="J1153" i="4"/>
  <c r="X1152" i="4"/>
  <c r="U1152" i="4"/>
  <c r="T1152" i="4"/>
  <c r="W1152" i="4" s="1"/>
  <c r="S1152" i="4"/>
  <c r="K1152" i="4"/>
  <c r="J1152" i="4"/>
  <c r="X1151" i="4"/>
  <c r="U1151" i="4"/>
  <c r="T1151" i="4"/>
  <c r="W1151" i="4" s="1"/>
  <c r="S1151" i="4"/>
  <c r="K1151" i="4"/>
  <c r="J1151" i="4"/>
  <c r="X1150" i="4"/>
  <c r="U1150" i="4"/>
  <c r="T1150" i="4"/>
  <c r="W1150" i="4" s="1"/>
  <c r="S1150" i="4"/>
  <c r="K1150" i="4"/>
  <c r="J1150" i="4"/>
  <c r="X1149" i="4"/>
  <c r="U1149" i="4"/>
  <c r="T1149" i="4"/>
  <c r="W1149" i="4" s="1"/>
  <c r="S1149" i="4"/>
  <c r="K1149" i="4"/>
  <c r="J1149" i="4"/>
  <c r="X1148" i="4"/>
  <c r="U1148" i="4"/>
  <c r="T1148" i="4"/>
  <c r="W1148" i="4" s="1"/>
  <c r="S1148" i="4"/>
  <c r="K1148" i="4"/>
  <c r="J1148" i="4"/>
  <c r="X1147" i="4"/>
  <c r="U1147" i="4"/>
  <c r="T1147" i="4"/>
  <c r="W1147" i="4" s="1"/>
  <c r="S1147" i="4"/>
  <c r="K1147" i="4"/>
  <c r="J1147" i="4"/>
  <c r="X1146" i="4"/>
  <c r="U1146" i="4"/>
  <c r="T1146" i="4"/>
  <c r="W1146" i="4" s="1"/>
  <c r="S1146" i="4"/>
  <c r="K1146" i="4"/>
  <c r="J1146" i="4"/>
  <c r="X1145" i="4"/>
  <c r="U1145" i="4"/>
  <c r="T1145" i="4"/>
  <c r="W1145" i="4" s="1"/>
  <c r="S1145" i="4"/>
  <c r="K1145" i="4"/>
  <c r="J1145" i="4"/>
  <c r="U1144" i="4"/>
  <c r="T1144" i="4"/>
  <c r="S1144" i="4"/>
  <c r="J1144" i="4"/>
  <c r="U1143" i="4"/>
  <c r="T1143" i="4"/>
  <c r="S1143" i="4"/>
  <c r="J1143" i="4"/>
  <c r="U1142" i="4"/>
  <c r="T1142" i="4"/>
  <c r="S1142" i="4"/>
  <c r="J1142" i="4"/>
  <c r="U1141" i="4"/>
  <c r="T1141" i="4"/>
  <c r="S1141" i="4"/>
  <c r="J1141" i="4"/>
  <c r="U1140" i="4"/>
  <c r="T1140" i="4"/>
  <c r="S1140" i="4"/>
  <c r="J1140" i="4"/>
  <c r="U1139" i="4"/>
  <c r="T1139" i="4"/>
  <c r="S1139" i="4"/>
  <c r="J1139" i="4"/>
  <c r="U1138" i="4"/>
  <c r="T1138" i="4"/>
  <c r="S1138" i="4"/>
  <c r="J1138" i="4"/>
  <c r="U1137" i="4"/>
  <c r="T1137" i="4"/>
  <c r="S1137" i="4"/>
  <c r="J1137" i="4"/>
  <c r="U1136" i="4"/>
  <c r="T1136" i="4"/>
  <c r="S1136" i="4"/>
  <c r="J1136" i="4"/>
  <c r="X1135" i="4"/>
  <c r="U1135" i="4"/>
  <c r="T1135" i="4"/>
  <c r="W1135" i="4" s="1"/>
  <c r="S1135" i="4"/>
  <c r="K1135" i="4"/>
  <c r="J1135" i="4"/>
  <c r="X1134" i="4"/>
  <c r="U1134" i="4"/>
  <c r="T1134" i="4"/>
  <c r="W1134" i="4" s="1"/>
  <c r="S1134" i="4"/>
  <c r="K1134" i="4"/>
  <c r="J1134" i="4"/>
  <c r="X1133" i="4"/>
  <c r="U1133" i="4"/>
  <c r="T1133" i="4"/>
  <c r="W1133" i="4" s="1"/>
  <c r="S1133" i="4"/>
  <c r="K1133" i="4"/>
  <c r="J1133" i="4"/>
  <c r="X1132" i="4"/>
  <c r="U1132" i="4"/>
  <c r="T1132" i="4"/>
  <c r="W1132" i="4" s="1"/>
  <c r="S1132" i="4"/>
  <c r="K1132" i="4"/>
  <c r="J1132" i="4"/>
  <c r="X1131" i="4"/>
  <c r="U1131" i="4"/>
  <c r="T1131" i="4"/>
  <c r="W1131" i="4" s="1"/>
  <c r="S1131" i="4"/>
  <c r="K1131" i="4"/>
  <c r="J1131" i="4"/>
  <c r="X1130" i="4"/>
  <c r="U1130" i="4"/>
  <c r="T1130" i="4"/>
  <c r="W1130" i="4" s="1"/>
  <c r="S1130" i="4"/>
  <c r="K1130" i="4"/>
  <c r="J1130" i="4"/>
  <c r="X1129" i="4"/>
  <c r="U1129" i="4"/>
  <c r="T1129" i="4"/>
  <c r="W1129" i="4" s="1"/>
  <c r="S1129" i="4"/>
  <c r="K1129" i="4"/>
  <c r="J1129" i="4"/>
  <c r="X1128" i="4"/>
  <c r="U1128" i="4"/>
  <c r="T1128" i="4"/>
  <c r="W1128" i="4" s="1"/>
  <c r="S1128" i="4"/>
  <c r="K1128" i="4"/>
  <c r="J1128" i="4"/>
  <c r="X1127" i="4"/>
  <c r="U1127" i="4"/>
  <c r="T1127" i="4"/>
  <c r="W1127" i="4" s="1"/>
  <c r="S1127" i="4"/>
  <c r="K1127" i="4"/>
  <c r="J1127" i="4"/>
  <c r="X1126" i="4"/>
  <c r="U1126" i="4"/>
  <c r="T1126" i="4"/>
  <c r="W1126" i="4" s="1"/>
  <c r="S1126" i="4"/>
  <c r="K1126" i="4"/>
  <c r="J1126" i="4"/>
  <c r="X1125" i="4"/>
  <c r="U1125" i="4"/>
  <c r="T1125" i="4"/>
  <c r="W1125" i="4" s="1"/>
  <c r="S1125" i="4"/>
  <c r="K1125" i="4"/>
  <c r="J1125" i="4"/>
  <c r="X1124" i="4"/>
  <c r="U1124" i="4"/>
  <c r="T1124" i="4"/>
  <c r="S1124" i="4"/>
  <c r="K1124" i="4"/>
  <c r="J1124" i="4"/>
  <c r="X1123" i="4"/>
  <c r="U1123" i="4"/>
  <c r="T1123" i="4"/>
  <c r="S1123" i="4"/>
  <c r="K1123" i="4"/>
  <c r="J1123" i="4"/>
  <c r="X1122" i="4"/>
  <c r="U1122" i="4"/>
  <c r="T1122" i="4"/>
  <c r="S1122" i="4"/>
  <c r="K1122" i="4"/>
  <c r="J1122" i="4"/>
  <c r="X1121" i="4"/>
  <c r="U1121" i="4"/>
  <c r="T1121" i="4"/>
  <c r="S1121" i="4"/>
  <c r="K1121" i="4"/>
  <c r="J1121" i="4"/>
  <c r="X1120" i="4"/>
  <c r="U1120" i="4"/>
  <c r="S1120" i="4"/>
  <c r="K1120" i="4"/>
  <c r="J1120" i="4"/>
  <c r="G1120" i="4"/>
  <c r="T1120" i="4" s="1"/>
  <c r="W1120" i="4" s="1"/>
  <c r="X1119" i="4"/>
  <c r="U1119" i="4"/>
  <c r="T1119" i="4"/>
  <c r="W1119" i="4" s="1"/>
  <c r="S1119" i="4"/>
  <c r="K1119" i="4"/>
  <c r="J1119" i="4"/>
  <c r="X1118" i="4"/>
  <c r="U1118" i="4"/>
  <c r="S1118" i="4"/>
  <c r="K1118" i="4"/>
  <c r="G1118" i="4"/>
  <c r="J1118" i="4" s="1"/>
  <c r="X1117" i="4"/>
  <c r="U1117" i="4"/>
  <c r="T1117" i="4"/>
  <c r="S1117" i="4"/>
  <c r="K1117" i="4"/>
  <c r="J1117" i="4"/>
  <c r="X1116" i="4"/>
  <c r="U1116" i="4"/>
  <c r="T1116" i="4"/>
  <c r="S1116" i="4"/>
  <c r="K1116" i="4"/>
  <c r="J1116" i="4"/>
  <c r="X1115" i="4"/>
  <c r="U1115" i="4"/>
  <c r="T1115" i="4"/>
  <c r="S1115" i="4"/>
  <c r="K1115" i="4"/>
  <c r="J1115" i="4"/>
  <c r="X1114" i="4"/>
  <c r="U1114" i="4"/>
  <c r="T1114" i="4"/>
  <c r="S1114" i="4"/>
  <c r="K1114" i="4"/>
  <c r="J1114" i="4"/>
  <c r="X1113" i="4"/>
  <c r="U1113" i="4"/>
  <c r="T1113" i="4"/>
  <c r="S1113" i="4"/>
  <c r="K1113" i="4"/>
  <c r="J1113" i="4"/>
  <c r="X1112" i="4"/>
  <c r="U1112" i="4"/>
  <c r="T1112" i="4"/>
  <c r="S1112" i="4"/>
  <c r="K1112" i="4"/>
  <c r="J1112" i="4"/>
  <c r="X1111" i="4"/>
  <c r="U1111" i="4"/>
  <c r="T1111" i="4"/>
  <c r="S1111" i="4"/>
  <c r="K1111" i="4"/>
  <c r="J1111" i="4"/>
  <c r="X1110" i="4"/>
  <c r="U1110" i="4"/>
  <c r="T1110" i="4"/>
  <c r="S1110" i="4"/>
  <c r="K1110" i="4"/>
  <c r="J1110" i="4"/>
  <c r="X1109" i="4"/>
  <c r="U1109" i="4"/>
  <c r="T1109" i="4"/>
  <c r="S1109" i="4"/>
  <c r="K1109" i="4"/>
  <c r="J1109" i="4"/>
  <c r="A1109" i="4"/>
  <c r="A1110" i="4" s="1"/>
  <c r="A1111" i="4" s="1"/>
  <c r="A1112" i="4" s="1"/>
  <c r="A1113" i="4" s="1"/>
  <c r="A1114" i="4" s="1"/>
  <c r="A1115" i="4" s="1"/>
  <c r="A1116" i="4" s="1"/>
  <c r="A1117" i="4" s="1"/>
  <c r="A1118" i="4" s="1"/>
  <c r="A1119" i="4" s="1"/>
  <c r="A1120" i="4" s="1"/>
  <c r="A1121" i="4" s="1"/>
  <c r="A1122" i="4" s="1"/>
  <c r="A1123" i="4" s="1"/>
  <c r="A1124" i="4" s="1"/>
  <c r="A1125" i="4" s="1"/>
  <c r="A1126" i="4" s="1"/>
  <c r="A1127" i="4" s="1"/>
  <c r="A1128" i="4" s="1"/>
  <c r="A1129" i="4" s="1"/>
  <c r="A1130" i="4" s="1"/>
  <c r="A1131" i="4" s="1"/>
  <c r="A1132" i="4" s="1"/>
  <c r="A1133" i="4" s="1"/>
  <c r="A1134" i="4" s="1"/>
  <c r="A1135" i="4" s="1"/>
  <c r="A1136" i="4" s="1"/>
  <c r="A1137" i="4" s="1"/>
  <c r="A1138" i="4" s="1"/>
  <c r="A1139" i="4" s="1"/>
  <c r="A1140" i="4" s="1"/>
  <c r="A1141" i="4" s="1"/>
  <c r="A1142" i="4" s="1"/>
  <c r="A1143" i="4" s="1"/>
  <c r="A1144" i="4" s="1"/>
  <c r="A1145" i="4" s="1"/>
  <c r="A1146" i="4" s="1"/>
  <c r="A1147" i="4" s="1"/>
  <c r="A1148" i="4" s="1"/>
  <c r="A1149" i="4" s="1"/>
  <c r="A1150" i="4" s="1"/>
  <c r="A1151" i="4" s="1"/>
  <c r="A1152" i="4" s="1"/>
  <c r="A1153" i="4" s="1"/>
  <c r="A1154" i="4" s="1"/>
  <c r="A1155" i="4" s="1"/>
  <c r="A1156" i="4" s="1"/>
  <c r="A1157" i="4" s="1"/>
  <c r="A1158" i="4" s="1"/>
  <c r="A1159" i="4" s="1"/>
  <c r="A1160" i="4" s="1"/>
  <c r="A1161" i="4" s="1"/>
  <c r="A1162" i="4" s="1"/>
  <c r="A1163" i="4" s="1"/>
  <c r="A1164" i="4" s="1"/>
  <c r="A1165" i="4" s="1"/>
  <c r="A1166" i="4" s="1"/>
  <c r="A1167" i="4" s="1"/>
  <c r="A1168" i="4" s="1"/>
  <c r="A1169" i="4" s="1"/>
  <c r="A1170" i="4" s="1"/>
  <c r="A1171" i="4" s="1"/>
  <c r="A1172" i="4" s="1"/>
  <c r="A1173" i="4" s="1"/>
  <c r="A1174" i="4" s="1"/>
  <c r="A1175" i="4" s="1"/>
  <c r="A1176" i="4" s="1"/>
  <c r="A1177" i="4" s="1"/>
  <c r="A1178" i="4" s="1"/>
  <c r="A1179" i="4" s="1"/>
  <c r="A1180" i="4" s="1"/>
  <c r="A1181" i="4" s="1"/>
  <c r="A1182" i="4" s="1"/>
  <c r="A1183" i="4" s="1"/>
  <c r="A1184" i="4" s="1"/>
  <c r="A1185" i="4" s="1"/>
  <c r="A1186" i="4" s="1"/>
  <c r="A1187" i="4" s="1"/>
  <c r="A1188" i="4" s="1"/>
  <c r="A1189" i="4" s="1"/>
  <c r="A1190" i="4" s="1"/>
  <c r="A1191" i="4" s="1"/>
  <c r="A1192" i="4" s="1"/>
  <c r="A1193" i="4" s="1"/>
  <c r="A1194" i="4" s="1"/>
  <c r="A1195" i="4" s="1"/>
  <c r="A1196" i="4" s="1"/>
  <c r="A1197" i="4" s="1"/>
  <c r="A1198" i="4" s="1"/>
  <c r="A1199" i="4" s="1"/>
  <c r="A1200" i="4" s="1"/>
  <c r="A1201" i="4" s="1"/>
  <c r="A1202" i="4" s="1"/>
  <c r="A1203" i="4" s="1"/>
  <c r="A1204" i="4" s="1"/>
  <c r="A1205" i="4" s="1"/>
  <c r="A1206" i="4" s="1"/>
  <c r="A1207" i="4" s="1"/>
  <c r="A1208" i="4" s="1"/>
  <c r="A1209" i="4" s="1"/>
  <c r="A1210" i="4" s="1"/>
  <c r="A1211" i="4" s="1"/>
  <c r="A1212" i="4" s="1"/>
  <c r="A1213" i="4" s="1"/>
  <c r="A1214" i="4" s="1"/>
  <c r="A1215" i="4" s="1"/>
  <c r="A1216" i="4" s="1"/>
  <c r="A1217" i="4" s="1"/>
  <c r="A1218" i="4" s="1"/>
  <c r="A1219" i="4" s="1"/>
  <c r="A1220" i="4" s="1"/>
  <c r="A1221" i="4" s="1"/>
  <c r="A1222" i="4" s="1"/>
  <c r="A1223" i="4" s="1"/>
  <c r="A1224" i="4" s="1"/>
  <c r="A1225" i="4" s="1"/>
  <c r="A1226" i="4" s="1"/>
  <c r="A1227" i="4" s="1"/>
  <c r="A1228" i="4" s="1"/>
  <c r="A1229" i="4" s="1"/>
  <c r="A1230" i="4" s="1"/>
  <c r="A1231" i="4" s="1"/>
  <c r="A1232" i="4" s="1"/>
  <c r="A1233" i="4" s="1"/>
  <c r="A1234" i="4" s="1"/>
  <c r="A1235" i="4" s="1"/>
  <c r="A1236" i="4" s="1"/>
  <c r="A1237" i="4" s="1"/>
  <c r="A1238" i="4" s="1"/>
  <c r="A1239" i="4" s="1"/>
  <c r="A1240" i="4" s="1"/>
  <c r="A1241" i="4" s="1"/>
  <c r="A1242" i="4" s="1"/>
  <c r="A1243" i="4" s="1"/>
  <c r="A1244" i="4" s="1"/>
  <c r="A1245" i="4" s="1"/>
  <c r="A1246" i="4" s="1"/>
  <c r="A1247" i="4" s="1"/>
  <c r="A1248" i="4" s="1"/>
  <c r="A1249" i="4" s="1"/>
  <c r="A1250" i="4" s="1"/>
  <c r="A1251" i="4" s="1"/>
  <c r="A1252" i="4" s="1"/>
  <c r="A1253" i="4" s="1"/>
  <c r="A1254" i="4" s="1"/>
  <c r="A1255" i="4" s="1"/>
  <c r="A1256" i="4" s="1"/>
  <c r="A1257" i="4" s="1"/>
  <c r="A1258" i="4" s="1"/>
  <c r="A1259" i="4" s="1"/>
  <c r="A1260" i="4" s="1"/>
  <c r="A1261" i="4" s="1"/>
  <c r="A1262" i="4" s="1"/>
  <c r="A1263" i="4" s="1"/>
  <c r="A1264" i="4" s="1"/>
  <c r="A1265" i="4" s="1"/>
  <c r="A1266" i="4" s="1"/>
  <c r="A1267" i="4" s="1"/>
  <c r="A1268" i="4" s="1"/>
  <c r="A1269" i="4" s="1"/>
  <c r="A1270" i="4" s="1"/>
  <c r="A1271" i="4" s="1"/>
  <c r="A1272" i="4" s="1"/>
  <c r="A1273" i="4" s="1"/>
  <c r="A1274" i="4" s="1"/>
  <c r="A1275" i="4" s="1"/>
  <c r="A1276" i="4" s="1"/>
  <c r="A1277" i="4" s="1"/>
  <c r="A1278" i="4" s="1"/>
  <c r="A1279" i="4" s="1"/>
  <c r="A1280" i="4" s="1"/>
  <c r="A1281" i="4" s="1"/>
  <c r="A1282" i="4" s="1"/>
  <c r="A1283" i="4" s="1"/>
  <c r="A1284" i="4" s="1"/>
  <c r="A1285" i="4" s="1"/>
  <c r="A1286" i="4" s="1"/>
  <c r="A1287" i="4" s="1"/>
  <c r="A1288" i="4" s="1"/>
  <c r="X1108" i="4"/>
  <c r="U1108" i="4"/>
  <c r="T1108" i="4"/>
  <c r="W1108" i="4" s="1"/>
  <c r="S1108" i="4"/>
  <c r="K1108" i="4"/>
  <c r="J1108" i="4"/>
  <c r="V1107" i="4"/>
  <c r="U1107" i="4"/>
  <c r="P1107" i="4"/>
  <c r="O1107" i="4"/>
  <c r="N1107" i="4"/>
  <c r="M1107" i="4"/>
  <c r="L1107" i="4"/>
  <c r="I1107" i="4"/>
  <c r="G1107" i="4"/>
  <c r="F1107" i="4"/>
  <c r="U1106" i="4"/>
  <c r="T1106" i="4"/>
  <c r="S1106" i="4"/>
  <c r="U1105" i="4"/>
  <c r="T1105" i="4"/>
  <c r="S1105" i="4"/>
  <c r="U1104" i="4"/>
  <c r="T1104" i="4"/>
  <c r="S1104" i="4"/>
  <c r="X1103" i="4"/>
  <c r="U1103" i="4"/>
  <c r="T1103" i="4"/>
  <c r="S1103" i="4"/>
  <c r="K1103" i="4"/>
  <c r="J1103" i="4"/>
  <c r="X1102" i="4"/>
  <c r="U1102" i="4"/>
  <c r="T1102" i="4"/>
  <c r="S1102" i="4"/>
  <c r="K1102" i="4"/>
  <c r="J1102" i="4"/>
  <c r="X1101" i="4"/>
  <c r="U1101" i="4"/>
  <c r="T1101" i="4"/>
  <c r="S1101" i="4"/>
  <c r="K1101" i="4"/>
  <c r="J1101" i="4"/>
  <c r="U1100" i="4"/>
  <c r="T1100" i="4"/>
  <c r="S1100" i="4"/>
  <c r="J1100" i="4"/>
  <c r="U1099" i="4"/>
  <c r="T1099" i="4"/>
  <c r="W1099" i="4" s="1"/>
  <c r="H1099" i="4" s="1"/>
  <c r="K1099" i="4" s="1"/>
  <c r="S1099" i="4"/>
  <c r="J1099" i="4"/>
  <c r="U1098" i="4"/>
  <c r="T1098" i="4"/>
  <c r="S1098" i="4"/>
  <c r="J1098" i="4"/>
  <c r="X1097" i="4"/>
  <c r="U1097" i="4"/>
  <c r="T1097" i="4"/>
  <c r="S1097" i="4"/>
  <c r="K1097" i="4"/>
  <c r="J1097" i="4"/>
  <c r="X1096" i="4"/>
  <c r="U1096" i="4"/>
  <c r="T1096" i="4"/>
  <c r="S1096" i="4"/>
  <c r="K1096" i="4"/>
  <c r="G1096" i="4"/>
  <c r="J1096" i="4" s="1"/>
  <c r="X1095" i="4"/>
  <c r="U1095" i="4"/>
  <c r="T1095" i="4"/>
  <c r="S1095" i="4"/>
  <c r="K1095" i="4"/>
  <c r="J1095" i="4"/>
  <c r="X1094" i="4"/>
  <c r="U1094" i="4"/>
  <c r="T1094" i="4"/>
  <c r="S1094" i="4"/>
  <c r="K1094" i="4"/>
  <c r="J1094" i="4"/>
  <c r="X1093" i="4"/>
  <c r="U1093" i="4"/>
  <c r="T1093" i="4"/>
  <c r="S1093" i="4"/>
  <c r="K1093" i="4"/>
  <c r="J1093" i="4"/>
  <c r="X1092" i="4"/>
  <c r="U1092" i="4"/>
  <c r="T1092" i="4"/>
  <c r="S1092" i="4"/>
  <c r="K1092" i="4"/>
  <c r="J1092" i="4"/>
  <c r="X1091" i="4"/>
  <c r="U1091" i="4"/>
  <c r="T1091" i="4"/>
  <c r="S1091" i="4"/>
  <c r="K1091" i="4"/>
  <c r="J1091" i="4"/>
  <c r="X1090" i="4"/>
  <c r="U1090" i="4"/>
  <c r="T1090" i="4"/>
  <c r="S1090" i="4"/>
  <c r="K1090" i="4"/>
  <c r="J1090" i="4"/>
  <c r="U1089" i="4"/>
  <c r="T1089" i="4"/>
  <c r="W1089" i="4" s="1"/>
  <c r="H1089" i="4" s="1"/>
  <c r="K1089" i="4" s="1"/>
  <c r="S1089" i="4"/>
  <c r="J1089" i="4"/>
  <c r="X1088" i="4"/>
  <c r="U1088" i="4"/>
  <c r="T1088" i="4"/>
  <c r="S1088" i="4"/>
  <c r="K1088" i="4"/>
  <c r="J1088" i="4"/>
  <c r="X1087" i="4"/>
  <c r="U1087" i="4"/>
  <c r="T1087" i="4"/>
  <c r="S1087" i="4"/>
  <c r="K1087" i="4"/>
  <c r="J1087" i="4"/>
  <c r="X1086" i="4"/>
  <c r="U1086" i="4"/>
  <c r="T1086" i="4"/>
  <c r="S1086" i="4"/>
  <c r="K1086" i="4"/>
  <c r="J1086" i="4"/>
  <c r="X1085" i="4"/>
  <c r="U1085" i="4"/>
  <c r="T1085" i="4"/>
  <c r="S1085" i="4"/>
  <c r="K1085" i="4"/>
  <c r="J1085" i="4"/>
  <c r="X1084" i="4"/>
  <c r="U1084" i="4"/>
  <c r="T1084" i="4"/>
  <c r="S1084" i="4"/>
  <c r="K1084" i="4"/>
  <c r="J1084" i="4"/>
  <c r="X1083" i="4"/>
  <c r="U1083" i="4"/>
  <c r="T1083" i="4"/>
  <c r="S1083" i="4"/>
  <c r="K1083" i="4"/>
  <c r="J1083" i="4"/>
  <c r="X1082" i="4"/>
  <c r="U1082" i="4"/>
  <c r="T1082" i="4"/>
  <c r="S1082" i="4"/>
  <c r="K1082" i="4"/>
  <c r="J1082" i="4"/>
  <c r="X1081" i="4"/>
  <c r="U1081" i="4"/>
  <c r="T1081" i="4"/>
  <c r="S1081" i="4"/>
  <c r="K1081" i="4"/>
  <c r="J1081" i="4"/>
  <c r="X1080" i="4"/>
  <c r="U1080" i="4"/>
  <c r="T1080" i="4"/>
  <c r="S1080" i="4"/>
  <c r="K1080" i="4"/>
  <c r="J1080" i="4"/>
  <c r="U1079" i="4"/>
  <c r="T1079" i="4"/>
  <c r="W1079" i="4" s="1"/>
  <c r="H1079" i="4" s="1"/>
  <c r="K1079" i="4" s="1"/>
  <c r="S1079" i="4"/>
  <c r="J1079" i="4"/>
  <c r="X1078" i="4"/>
  <c r="U1078" i="4"/>
  <c r="T1078" i="4"/>
  <c r="S1078" i="4"/>
  <c r="K1078" i="4"/>
  <c r="J1078" i="4"/>
  <c r="X1077" i="4"/>
  <c r="U1077" i="4"/>
  <c r="T1077" i="4"/>
  <c r="S1077" i="4"/>
  <c r="K1077" i="4"/>
  <c r="J1077" i="4"/>
  <c r="X1076" i="4"/>
  <c r="U1076" i="4"/>
  <c r="T1076" i="4"/>
  <c r="S1076" i="4"/>
  <c r="K1076" i="4"/>
  <c r="J1076" i="4"/>
  <c r="X1075" i="4"/>
  <c r="U1075" i="4"/>
  <c r="T1075" i="4"/>
  <c r="S1075" i="4"/>
  <c r="K1075" i="4"/>
  <c r="J1075" i="4"/>
  <c r="U1074" i="4"/>
  <c r="T1074" i="4"/>
  <c r="W1074" i="4" s="1"/>
  <c r="H1074" i="4" s="1"/>
  <c r="K1074" i="4" s="1"/>
  <c r="S1074" i="4"/>
  <c r="J1074" i="4"/>
  <c r="X1073" i="4"/>
  <c r="U1073" i="4"/>
  <c r="T1073" i="4"/>
  <c r="S1073" i="4"/>
  <c r="K1073" i="4"/>
  <c r="J1073" i="4"/>
  <c r="X1072" i="4"/>
  <c r="U1072" i="4"/>
  <c r="T1072" i="4"/>
  <c r="S1072" i="4"/>
  <c r="K1072" i="4"/>
  <c r="J1072" i="4"/>
  <c r="X1071" i="4"/>
  <c r="U1071" i="4"/>
  <c r="T1071" i="4"/>
  <c r="S1071" i="4"/>
  <c r="K1071" i="4"/>
  <c r="J1071" i="4"/>
  <c r="U1070" i="4"/>
  <c r="T1070" i="4"/>
  <c r="W1070" i="4" s="1"/>
  <c r="H1070" i="4" s="1"/>
  <c r="K1070" i="4" s="1"/>
  <c r="S1070" i="4"/>
  <c r="J1070" i="4"/>
  <c r="X1069" i="4"/>
  <c r="U1069" i="4"/>
  <c r="T1069" i="4"/>
  <c r="S1069" i="4"/>
  <c r="K1069" i="4"/>
  <c r="J1069" i="4"/>
  <c r="X1068" i="4"/>
  <c r="U1068" i="4"/>
  <c r="T1068" i="4"/>
  <c r="S1068" i="4"/>
  <c r="K1068" i="4"/>
  <c r="J1068" i="4"/>
  <c r="X1067" i="4"/>
  <c r="U1067" i="4"/>
  <c r="T1067" i="4"/>
  <c r="S1067" i="4"/>
  <c r="K1067" i="4"/>
  <c r="J1067" i="4"/>
  <c r="X1066" i="4"/>
  <c r="U1066" i="4"/>
  <c r="T1066" i="4"/>
  <c r="S1066" i="4"/>
  <c r="K1066" i="4"/>
  <c r="J1066" i="4"/>
  <c r="U1065" i="4"/>
  <c r="T1065" i="4"/>
  <c r="T1053" i="4" s="1"/>
  <c r="S1065" i="4"/>
  <c r="J1065" i="4"/>
  <c r="X1064" i="4"/>
  <c r="U1064" i="4"/>
  <c r="T1064" i="4"/>
  <c r="S1064" i="4"/>
  <c r="K1064" i="4"/>
  <c r="J1064" i="4"/>
  <c r="X1063" i="4"/>
  <c r="U1063" i="4"/>
  <c r="T1063" i="4"/>
  <c r="S1063" i="4"/>
  <c r="K1063" i="4"/>
  <c r="J1063" i="4"/>
  <c r="X1062" i="4"/>
  <c r="U1062" i="4"/>
  <c r="T1062" i="4"/>
  <c r="S1062" i="4"/>
  <c r="K1062" i="4"/>
  <c r="J1062" i="4"/>
  <c r="X1061" i="4"/>
  <c r="U1061" i="4"/>
  <c r="T1061" i="4"/>
  <c r="S1061" i="4"/>
  <c r="K1061" i="4"/>
  <c r="J1061" i="4"/>
  <c r="X1060" i="4"/>
  <c r="U1060" i="4"/>
  <c r="T1060" i="4"/>
  <c r="S1060" i="4"/>
  <c r="K1060" i="4"/>
  <c r="J1060" i="4"/>
  <c r="X1059" i="4"/>
  <c r="U1059" i="4"/>
  <c r="T1059" i="4"/>
  <c r="S1059" i="4"/>
  <c r="K1059" i="4"/>
  <c r="J1059" i="4"/>
  <c r="X1058" i="4"/>
  <c r="U1058" i="4"/>
  <c r="T1058" i="4"/>
  <c r="S1058" i="4"/>
  <c r="K1058" i="4"/>
  <c r="J1058" i="4"/>
  <c r="X1057" i="4"/>
  <c r="U1057" i="4"/>
  <c r="T1057" i="4"/>
  <c r="S1057" i="4"/>
  <c r="K1057" i="4"/>
  <c r="J1057" i="4"/>
  <c r="X1056" i="4"/>
  <c r="U1056" i="4"/>
  <c r="T1056" i="4"/>
  <c r="S1056" i="4"/>
  <c r="K1056" i="4"/>
  <c r="J1056" i="4"/>
  <c r="X1055" i="4"/>
  <c r="U1055" i="4"/>
  <c r="T1055" i="4"/>
  <c r="S1055" i="4"/>
  <c r="K1055" i="4"/>
  <c r="J1055" i="4"/>
  <c r="A1055" i="4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U1054" i="4"/>
  <c r="T1054" i="4"/>
  <c r="S1054" i="4"/>
  <c r="J1054" i="4"/>
  <c r="U1053" i="4"/>
  <c r="P1053" i="4"/>
  <c r="O1053" i="4"/>
  <c r="N1053" i="4"/>
  <c r="M1053" i="4"/>
  <c r="L1053" i="4"/>
  <c r="J1053" i="4"/>
  <c r="I1053" i="4"/>
  <c r="G1053" i="4"/>
  <c r="F1053" i="4"/>
  <c r="U1052" i="4"/>
  <c r="T1052" i="4"/>
  <c r="S1052" i="4"/>
  <c r="J1052" i="4"/>
  <c r="X1051" i="4"/>
  <c r="U1051" i="4"/>
  <c r="T1051" i="4"/>
  <c r="W1051" i="4" s="1"/>
  <c r="S1051" i="4"/>
  <c r="K1051" i="4"/>
  <c r="J1051" i="4"/>
  <c r="X1050" i="4"/>
  <c r="U1050" i="4"/>
  <c r="T1050" i="4"/>
  <c r="W1050" i="4" s="1"/>
  <c r="S1050" i="4"/>
  <c r="K1050" i="4"/>
  <c r="J1050" i="4"/>
  <c r="X1049" i="4"/>
  <c r="U1049" i="4"/>
  <c r="T1049" i="4"/>
  <c r="W1049" i="4" s="1"/>
  <c r="S1049" i="4"/>
  <c r="K1049" i="4"/>
  <c r="J1049" i="4"/>
  <c r="X1048" i="4"/>
  <c r="U1048" i="4"/>
  <c r="T1048" i="4"/>
  <c r="W1048" i="4" s="1"/>
  <c r="S1048" i="4"/>
  <c r="K1048" i="4"/>
  <c r="J1048" i="4"/>
  <c r="A1048" i="4"/>
  <c r="A1049" i="4" s="1"/>
  <c r="A1050" i="4" s="1"/>
  <c r="A1051" i="4" s="1"/>
  <c r="A1052" i="4" s="1"/>
  <c r="X1047" i="4"/>
  <c r="U1047" i="4"/>
  <c r="T1047" i="4"/>
  <c r="S1047" i="4"/>
  <c r="K1047" i="4"/>
  <c r="J1047" i="4"/>
  <c r="J1046" i="4" s="1"/>
  <c r="U1046" i="4"/>
  <c r="T1046" i="4"/>
  <c r="W1046" i="4" s="1"/>
  <c r="P1046" i="4"/>
  <c r="O1046" i="4"/>
  <c r="N1046" i="4"/>
  <c r="M1046" i="4"/>
  <c r="L1046" i="4"/>
  <c r="I1046" i="4"/>
  <c r="G1046" i="4"/>
  <c r="F1046" i="4"/>
  <c r="F20" i="4" s="1"/>
  <c r="X1045" i="4"/>
  <c r="U1045" i="4"/>
  <c r="T1045" i="4"/>
  <c r="S1045" i="4"/>
  <c r="K1045" i="4"/>
  <c r="J1045" i="4"/>
  <c r="I1045" i="4"/>
  <c r="U1044" i="4"/>
  <c r="T1044" i="4"/>
  <c r="S1044" i="4"/>
  <c r="J1044" i="4"/>
  <c r="I1044" i="4"/>
  <c r="U1043" i="4"/>
  <c r="T1043" i="4"/>
  <c r="W1043" i="4" s="1"/>
  <c r="H1043" i="4" s="1"/>
  <c r="K1043" i="4" s="1"/>
  <c r="S1043" i="4"/>
  <c r="J1043" i="4"/>
  <c r="I1043" i="4"/>
  <c r="X1042" i="4"/>
  <c r="U1042" i="4"/>
  <c r="T1042" i="4"/>
  <c r="W1042" i="4" s="1"/>
  <c r="S1042" i="4"/>
  <c r="K1042" i="4"/>
  <c r="J1042" i="4"/>
  <c r="I1042" i="4"/>
  <c r="X1041" i="4"/>
  <c r="U1041" i="4"/>
  <c r="T1041" i="4"/>
  <c r="S1041" i="4"/>
  <c r="K1041" i="4"/>
  <c r="J1041" i="4"/>
  <c r="I1041" i="4"/>
  <c r="X1040" i="4"/>
  <c r="U1040" i="4"/>
  <c r="T1040" i="4"/>
  <c r="W1040" i="4" s="1"/>
  <c r="S1040" i="4"/>
  <c r="K1040" i="4"/>
  <c r="J1040" i="4"/>
  <c r="I1040" i="4"/>
  <c r="X1039" i="4"/>
  <c r="U1039" i="4"/>
  <c r="T1039" i="4"/>
  <c r="S1039" i="4"/>
  <c r="K1039" i="4"/>
  <c r="J1039" i="4"/>
  <c r="I1039" i="4"/>
  <c r="X1038" i="4"/>
  <c r="U1038" i="4"/>
  <c r="T1038" i="4"/>
  <c r="W1038" i="4" s="1"/>
  <c r="S1038" i="4"/>
  <c r="K1038" i="4"/>
  <c r="J1038" i="4"/>
  <c r="I1038" i="4"/>
  <c r="X1037" i="4"/>
  <c r="U1037" i="4"/>
  <c r="T1037" i="4"/>
  <c r="S1037" i="4"/>
  <c r="K1037" i="4"/>
  <c r="J1037" i="4"/>
  <c r="I1037" i="4"/>
  <c r="X1036" i="4"/>
  <c r="U1036" i="4"/>
  <c r="T1036" i="4"/>
  <c r="W1036" i="4" s="1"/>
  <c r="S1036" i="4"/>
  <c r="K1036" i="4"/>
  <c r="J1036" i="4"/>
  <c r="I1036" i="4"/>
  <c r="X1035" i="4"/>
  <c r="U1035" i="4"/>
  <c r="T1035" i="4"/>
  <c r="S1035" i="4"/>
  <c r="K1035" i="4"/>
  <c r="J1035" i="4"/>
  <c r="I1035" i="4"/>
  <c r="X1034" i="4"/>
  <c r="U1034" i="4"/>
  <c r="T1034" i="4"/>
  <c r="W1034" i="4" s="1"/>
  <c r="S1034" i="4"/>
  <c r="K1034" i="4"/>
  <c r="J1034" i="4"/>
  <c r="I1034" i="4"/>
  <c r="X1033" i="4"/>
  <c r="U1033" i="4"/>
  <c r="T1033" i="4"/>
  <c r="S1033" i="4"/>
  <c r="K1033" i="4"/>
  <c r="J1033" i="4"/>
  <c r="I1033" i="4"/>
  <c r="X1032" i="4"/>
  <c r="U1032" i="4"/>
  <c r="T1032" i="4"/>
  <c r="W1032" i="4" s="1"/>
  <c r="S1032" i="4"/>
  <c r="K1032" i="4"/>
  <c r="J1032" i="4"/>
  <c r="I1032" i="4"/>
  <c r="X1031" i="4"/>
  <c r="U1031" i="4"/>
  <c r="T1031" i="4"/>
  <c r="S1031" i="4"/>
  <c r="K1031" i="4"/>
  <c r="J1031" i="4"/>
  <c r="I1031" i="4"/>
  <c r="X1030" i="4"/>
  <c r="U1030" i="4"/>
  <c r="T1030" i="4"/>
  <c r="W1030" i="4" s="1"/>
  <c r="S1030" i="4"/>
  <c r="K1030" i="4"/>
  <c r="J1030" i="4"/>
  <c r="I1030" i="4"/>
  <c r="X1029" i="4"/>
  <c r="U1029" i="4"/>
  <c r="T1029" i="4"/>
  <c r="S1029" i="4"/>
  <c r="K1029" i="4"/>
  <c r="J1029" i="4"/>
  <c r="I1029" i="4"/>
  <c r="U1028" i="4"/>
  <c r="T1028" i="4"/>
  <c r="S1028" i="4"/>
  <c r="J1028" i="4"/>
  <c r="I1028" i="4"/>
  <c r="X1027" i="4"/>
  <c r="U1027" i="4"/>
  <c r="T1027" i="4"/>
  <c r="S1027" i="4"/>
  <c r="K1027" i="4"/>
  <c r="J1027" i="4"/>
  <c r="I1027" i="4"/>
  <c r="X1026" i="4"/>
  <c r="U1026" i="4"/>
  <c r="T1026" i="4"/>
  <c r="W1026" i="4" s="1"/>
  <c r="S1026" i="4"/>
  <c r="K1026" i="4"/>
  <c r="J1026" i="4"/>
  <c r="I1026" i="4"/>
  <c r="X1025" i="4"/>
  <c r="U1025" i="4"/>
  <c r="T1025" i="4"/>
  <c r="S1025" i="4"/>
  <c r="K1025" i="4"/>
  <c r="J1025" i="4"/>
  <c r="I1025" i="4"/>
  <c r="X1024" i="4"/>
  <c r="U1024" i="4"/>
  <c r="T1024" i="4"/>
  <c r="W1024" i="4" s="1"/>
  <c r="S1024" i="4"/>
  <c r="K1024" i="4"/>
  <c r="J1024" i="4"/>
  <c r="I1024" i="4"/>
  <c r="X1023" i="4"/>
  <c r="U1023" i="4"/>
  <c r="T1023" i="4"/>
  <c r="S1023" i="4"/>
  <c r="K1023" i="4"/>
  <c r="J1023" i="4"/>
  <c r="I1023" i="4"/>
  <c r="X1022" i="4"/>
  <c r="U1022" i="4"/>
  <c r="T1022" i="4"/>
  <c r="W1022" i="4" s="1"/>
  <c r="S1022" i="4"/>
  <c r="K1022" i="4"/>
  <c r="J1022" i="4"/>
  <c r="I1022" i="4"/>
  <c r="X1021" i="4"/>
  <c r="U1021" i="4"/>
  <c r="T1021" i="4"/>
  <c r="S1021" i="4"/>
  <c r="K1021" i="4"/>
  <c r="J1021" i="4"/>
  <c r="I1021" i="4"/>
  <c r="X1020" i="4"/>
  <c r="U1020" i="4"/>
  <c r="T1020" i="4"/>
  <c r="W1020" i="4" s="1"/>
  <c r="S1020" i="4"/>
  <c r="K1020" i="4"/>
  <c r="J1020" i="4"/>
  <c r="I1020" i="4"/>
  <c r="X1019" i="4"/>
  <c r="U1019" i="4"/>
  <c r="T1019" i="4"/>
  <c r="S1019" i="4"/>
  <c r="K1019" i="4"/>
  <c r="J1019" i="4"/>
  <c r="I1019" i="4"/>
  <c r="X1018" i="4"/>
  <c r="U1018" i="4"/>
  <c r="S1018" i="4"/>
  <c r="K1018" i="4"/>
  <c r="I1018" i="4"/>
  <c r="G1018" i="4"/>
  <c r="J1018" i="4" s="1"/>
  <c r="X1017" i="4"/>
  <c r="U1017" i="4"/>
  <c r="T1017" i="4"/>
  <c r="S1017" i="4"/>
  <c r="K1017" i="4"/>
  <c r="J1017" i="4"/>
  <c r="I1017" i="4"/>
  <c r="X1016" i="4"/>
  <c r="U1016" i="4"/>
  <c r="T1016" i="4"/>
  <c r="W1016" i="4" s="1"/>
  <c r="S1016" i="4"/>
  <c r="K1016" i="4"/>
  <c r="J1016" i="4"/>
  <c r="I1016" i="4"/>
  <c r="X1015" i="4"/>
  <c r="U1015" i="4"/>
  <c r="T1015" i="4"/>
  <c r="S1015" i="4"/>
  <c r="K1015" i="4"/>
  <c r="J1015" i="4"/>
  <c r="I1015" i="4"/>
  <c r="X1014" i="4"/>
  <c r="U1014" i="4"/>
  <c r="T1014" i="4"/>
  <c r="W1014" i="4" s="1"/>
  <c r="S1014" i="4"/>
  <c r="K1014" i="4"/>
  <c r="J1014" i="4"/>
  <c r="I1014" i="4"/>
  <c r="X1013" i="4"/>
  <c r="U1013" i="4"/>
  <c r="T1013" i="4"/>
  <c r="S1013" i="4"/>
  <c r="K1013" i="4"/>
  <c r="J1013" i="4"/>
  <c r="I1013" i="4"/>
  <c r="X1012" i="4"/>
  <c r="U1012" i="4"/>
  <c r="T1012" i="4"/>
  <c r="W1012" i="4" s="1"/>
  <c r="S1012" i="4"/>
  <c r="K1012" i="4"/>
  <c r="J1012" i="4"/>
  <c r="I1012" i="4"/>
  <c r="X1011" i="4"/>
  <c r="U1011" i="4"/>
  <c r="T1011" i="4"/>
  <c r="S1011" i="4"/>
  <c r="K1011" i="4"/>
  <c r="J1011" i="4"/>
  <c r="I1011" i="4"/>
  <c r="X1010" i="4"/>
  <c r="U1010" i="4"/>
  <c r="T1010" i="4"/>
  <c r="W1010" i="4" s="1"/>
  <c r="S1010" i="4"/>
  <c r="K1010" i="4"/>
  <c r="J1010" i="4"/>
  <c r="I1010" i="4"/>
  <c r="X1009" i="4"/>
  <c r="U1009" i="4"/>
  <c r="T1009" i="4"/>
  <c r="S1009" i="4"/>
  <c r="K1009" i="4"/>
  <c r="J1009" i="4"/>
  <c r="I1009" i="4"/>
  <c r="X1008" i="4"/>
  <c r="U1008" i="4"/>
  <c r="T1008" i="4"/>
  <c r="W1008" i="4" s="1"/>
  <c r="S1008" i="4"/>
  <c r="K1008" i="4"/>
  <c r="J1008" i="4"/>
  <c r="I1008" i="4"/>
  <c r="X1007" i="4"/>
  <c r="U1007" i="4"/>
  <c r="S1007" i="4"/>
  <c r="K1007" i="4"/>
  <c r="I1007" i="4"/>
  <c r="G1007" i="4"/>
  <c r="J1007" i="4" s="1"/>
  <c r="X1006" i="4"/>
  <c r="U1006" i="4"/>
  <c r="S1006" i="4"/>
  <c r="K1006" i="4"/>
  <c r="I1006" i="4"/>
  <c r="G1006" i="4"/>
  <c r="J1006" i="4" s="1"/>
  <c r="X1005" i="4"/>
  <c r="U1005" i="4"/>
  <c r="T1005" i="4"/>
  <c r="S1005" i="4"/>
  <c r="K1005" i="4"/>
  <c r="J1005" i="4"/>
  <c r="I1005" i="4"/>
  <c r="X1004" i="4"/>
  <c r="U1004" i="4"/>
  <c r="S1004" i="4"/>
  <c r="K1004" i="4"/>
  <c r="I1004" i="4"/>
  <c r="G1004" i="4"/>
  <c r="T1004" i="4" s="1"/>
  <c r="W1004" i="4" s="1"/>
  <c r="X1003" i="4"/>
  <c r="U1003" i="4"/>
  <c r="T1003" i="4"/>
  <c r="W1003" i="4" s="1"/>
  <c r="S1003" i="4"/>
  <c r="K1003" i="4"/>
  <c r="J1003" i="4"/>
  <c r="I1003" i="4"/>
  <c r="X1002" i="4"/>
  <c r="U1002" i="4"/>
  <c r="T1002" i="4"/>
  <c r="S1002" i="4"/>
  <c r="K1002" i="4"/>
  <c r="J1002" i="4"/>
  <c r="I1002" i="4"/>
  <c r="X1001" i="4"/>
  <c r="U1001" i="4"/>
  <c r="T1001" i="4"/>
  <c r="W1001" i="4" s="1"/>
  <c r="S1001" i="4"/>
  <c r="K1001" i="4"/>
  <c r="J1001" i="4"/>
  <c r="I1001" i="4"/>
  <c r="X1000" i="4"/>
  <c r="U1000" i="4"/>
  <c r="T1000" i="4"/>
  <c r="S1000" i="4"/>
  <c r="K1000" i="4"/>
  <c r="J1000" i="4"/>
  <c r="I1000" i="4"/>
  <c r="X999" i="4"/>
  <c r="U999" i="4"/>
  <c r="T999" i="4"/>
  <c r="W999" i="4" s="1"/>
  <c r="S999" i="4"/>
  <c r="K999" i="4"/>
  <c r="J999" i="4"/>
  <c r="I999" i="4"/>
  <c r="X998" i="4"/>
  <c r="U998" i="4"/>
  <c r="T998" i="4"/>
  <c r="S998" i="4"/>
  <c r="K998" i="4"/>
  <c r="J998" i="4"/>
  <c r="I998" i="4"/>
  <c r="X997" i="4"/>
  <c r="U997" i="4"/>
  <c r="T997" i="4"/>
  <c r="W997" i="4" s="1"/>
  <c r="S997" i="4"/>
  <c r="K997" i="4"/>
  <c r="J997" i="4"/>
  <c r="I997" i="4"/>
  <c r="X996" i="4"/>
  <c r="U996" i="4"/>
  <c r="T996" i="4"/>
  <c r="S996" i="4"/>
  <c r="K996" i="4"/>
  <c r="J996" i="4"/>
  <c r="I996" i="4"/>
  <c r="X995" i="4"/>
  <c r="U995" i="4"/>
  <c r="T995" i="4"/>
  <c r="W995" i="4" s="1"/>
  <c r="S995" i="4"/>
  <c r="K995" i="4"/>
  <c r="J995" i="4"/>
  <c r="I995" i="4"/>
  <c r="X994" i="4"/>
  <c r="U994" i="4"/>
  <c r="T994" i="4"/>
  <c r="S994" i="4"/>
  <c r="K994" i="4"/>
  <c r="J994" i="4"/>
  <c r="I994" i="4"/>
  <c r="X993" i="4"/>
  <c r="U993" i="4"/>
  <c r="T993" i="4"/>
  <c r="W993" i="4" s="1"/>
  <c r="S993" i="4"/>
  <c r="K993" i="4"/>
  <c r="J993" i="4"/>
  <c r="I993" i="4"/>
  <c r="X992" i="4"/>
  <c r="U992" i="4"/>
  <c r="T992" i="4"/>
  <c r="S992" i="4"/>
  <c r="K992" i="4"/>
  <c r="J992" i="4"/>
  <c r="I992" i="4"/>
  <c r="X991" i="4"/>
  <c r="U991" i="4"/>
  <c r="T991" i="4"/>
  <c r="W991" i="4" s="1"/>
  <c r="S991" i="4"/>
  <c r="K991" i="4"/>
  <c r="J991" i="4"/>
  <c r="I991" i="4"/>
  <c r="X990" i="4"/>
  <c r="U990" i="4"/>
  <c r="T990" i="4"/>
  <c r="S990" i="4"/>
  <c r="K990" i="4"/>
  <c r="J990" i="4"/>
  <c r="I990" i="4"/>
  <c r="X989" i="4"/>
  <c r="U989" i="4"/>
  <c r="T989" i="4"/>
  <c r="W989" i="4" s="1"/>
  <c r="S989" i="4"/>
  <c r="K989" i="4"/>
  <c r="J989" i="4"/>
  <c r="I989" i="4"/>
  <c r="X988" i="4"/>
  <c r="U988" i="4"/>
  <c r="T988" i="4"/>
  <c r="S988" i="4"/>
  <c r="K988" i="4"/>
  <c r="J988" i="4"/>
  <c r="I988" i="4"/>
  <c r="X987" i="4"/>
  <c r="U987" i="4"/>
  <c r="T987" i="4"/>
  <c r="W987" i="4" s="1"/>
  <c r="S987" i="4"/>
  <c r="K987" i="4"/>
  <c r="J987" i="4"/>
  <c r="I987" i="4"/>
  <c r="X986" i="4"/>
  <c r="U986" i="4"/>
  <c r="S986" i="4"/>
  <c r="K986" i="4"/>
  <c r="I986" i="4"/>
  <c r="G986" i="4"/>
  <c r="J986" i="4" s="1"/>
  <c r="X985" i="4"/>
  <c r="U985" i="4"/>
  <c r="T985" i="4"/>
  <c r="W985" i="4" s="1"/>
  <c r="S985" i="4"/>
  <c r="K985" i="4"/>
  <c r="J985" i="4"/>
  <c r="I985" i="4"/>
  <c r="X984" i="4"/>
  <c r="U984" i="4"/>
  <c r="T984" i="4"/>
  <c r="S984" i="4"/>
  <c r="K984" i="4"/>
  <c r="J984" i="4"/>
  <c r="I984" i="4"/>
  <c r="X983" i="4"/>
  <c r="U983" i="4"/>
  <c r="T983" i="4"/>
  <c r="W983" i="4" s="1"/>
  <c r="S983" i="4"/>
  <c r="K983" i="4"/>
  <c r="J983" i="4"/>
  <c r="I983" i="4"/>
  <c r="X982" i="4"/>
  <c r="U982" i="4"/>
  <c r="T982" i="4"/>
  <c r="S982" i="4"/>
  <c r="K982" i="4"/>
  <c r="J982" i="4"/>
  <c r="I982" i="4"/>
  <c r="X981" i="4"/>
  <c r="U981" i="4"/>
  <c r="T981" i="4"/>
  <c r="W981" i="4" s="1"/>
  <c r="S981" i="4"/>
  <c r="K981" i="4"/>
  <c r="J981" i="4"/>
  <c r="I981" i="4"/>
  <c r="X980" i="4"/>
  <c r="U980" i="4"/>
  <c r="T980" i="4"/>
  <c r="S980" i="4"/>
  <c r="K980" i="4"/>
  <c r="J980" i="4"/>
  <c r="I980" i="4"/>
  <c r="X979" i="4"/>
  <c r="U979" i="4"/>
  <c r="T979" i="4"/>
  <c r="W979" i="4" s="1"/>
  <c r="S979" i="4"/>
  <c r="K979" i="4"/>
  <c r="J979" i="4"/>
  <c r="I979" i="4"/>
  <c r="X978" i="4"/>
  <c r="U978" i="4"/>
  <c r="T978" i="4"/>
  <c r="S978" i="4"/>
  <c r="K978" i="4"/>
  <c r="J978" i="4"/>
  <c r="I978" i="4"/>
  <c r="X977" i="4"/>
  <c r="U977" i="4"/>
  <c r="T977" i="4"/>
  <c r="W977" i="4" s="1"/>
  <c r="S977" i="4"/>
  <c r="K977" i="4"/>
  <c r="J977" i="4"/>
  <c r="I977" i="4"/>
  <c r="X976" i="4"/>
  <c r="U976" i="4"/>
  <c r="T976" i="4"/>
  <c r="S976" i="4"/>
  <c r="K976" i="4"/>
  <c r="J976" i="4"/>
  <c r="I976" i="4"/>
  <c r="X975" i="4"/>
  <c r="U975" i="4"/>
  <c r="S975" i="4"/>
  <c r="K975" i="4"/>
  <c r="I975" i="4"/>
  <c r="G975" i="4"/>
  <c r="J975" i="4" s="1"/>
  <c r="X974" i="4"/>
  <c r="U974" i="4"/>
  <c r="S974" i="4"/>
  <c r="K974" i="4"/>
  <c r="I974" i="4"/>
  <c r="G974" i="4"/>
  <c r="J974" i="4" s="1"/>
  <c r="X973" i="4"/>
  <c r="U973" i="4"/>
  <c r="S973" i="4"/>
  <c r="K973" i="4"/>
  <c r="I973" i="4"/>
  <c r="G973" i="4"/>
  <c r="J973" i="4" s="1"/>
  <c r="X972" i="4"/>
  <c r="U972" i="4"/>
  <c r="T972" i="4"/>
  <c r="S972" i="4"/>
  <c r="K972" i="4"/>
  <c r="J972" i="4"/>
  <c r="I972" i="4"/>
  <c r="X971" i="4"/>
  <c r="U971" i="4"/>
  <c r="T971" i="4"/>
  <c r="W971" i="4" s="1"/>
  <c r="S971" i="4"/>
  <c r="K971" i="4"/>
  <c r="J971" i="4"/>
  <c r="I971" i="4"/>
  <c r="X970" i="4"/>
  <c r="U970" i="4"/>
  <c r="T970" i="4"/>
  <c r="S970" i="4"/>
  <c r="K970" i="4"/>
  <c r="J970" i="4"/>
  <c r="I970" i="4"/>
  <c r="X969" i="4"/>
  <c r="U969" i="4"/>
  <c r="T969" i="4"/>
  <c r="W969" i="4" s="1"/>
  <c r="S969" i="4"/>
  <c r="K969" i="4"/>
  <c r="J969" i="4"/>
  <c r="I969" i="4"/>
  <c r="X968" i="4"/>
  <c r="U968" i="4"/>
  <c r="T968" i="4"/>
  <c r="S968" i="4"/>
  <c r="K968" i="4"/>
  <c r="J968" i="4"/>
  <c r="I968" i="4"/>
  <c r="X967" i="4"/>
  <c r="U967" i="4"/>
  <c r="T967" i="4"/>
  <c r="W967" i="4" s="1"/>
  <c r="S967" i="4"/>
  <c r="K967" i="4"/>
  <c r="J967" i="4"/>
  <c r="I967" i="4"/>
  <c r="X966" i="4"/>
  <c r="U966" i="4"/>
  <c r="T966" i="4"/>
  <c r="S966" i="4"/>
  <c r="K966" i="4"/>
  <c r="J966" i="4"/>
  <c r="I966" i="4"/>
  <c r="X965" i="4"/>
  <c r="U965" i="4"/>
  <c r="T965" i="4"/>
  <c r="W965" i="4" s="1"/>
  <c r="S965" i="4"/>
  <c r="K965" i="4"/>
  <c r="J965" i="4"/>
  <c r="I965" i="4"/>
  <c r="X964" i="4"/>
  <c r="U964" i="4"/>
  <c r="T964" i="4"/>
  <c r="S964" i="4"/>
  <c r="K964" i="4"/>
  <c r="J964" i="4"/>
  <c r="I964" i="4"/>
  <c r="X963" i="4"/>
  <c r="U963" i="4"/>
  <c r="T963" i="4"/>
  <c r="W963" i="4" s="1"/>
  <c r="S963" i="4"/>
  <c r="K963" i="4"/>
  <c r="J963" i="4"/>
  <c r="I963" i="4"/>
  <c r="X962" i="4"/>
  <c r="U962" i="4"/>
  <c r="T962" i="4"/>
  <c r="S962" i="4"/>
  <c r="K962" i="4"/>
  <c r="J962" i="4"/>
  <c r="I962" i="4"/>
  <c r="X961" i="4"/>
  <c r="U961" i="4"/>
  <c r="T961" i="4"/>
  <c r="W961" i="4" s="1"/>
  <c r="S961" i="4"/>
  <c r="K961" i="4"/>
  <c r="J961" i="4"/>
  <c r="I961" i="4"/>
  <c r="X960" i="4"/>
  <c r="U960" i="4"/>
  <c r="T960" i="4"/>
  <c r="S960" i="4"/>
  <c r="K960" i="4"/>
  <c r="J960" i="4"/>
  <c r="I960" i="4"/>
  <c r="X959" i="4"/>
  <c r="U959" i="4"/>
  <c r="T959" i="4"/>
  <c r="W959" i="4" s="1"/>
  <c r="S959" i="4"/>
  <c r="K959" i="4"/>
  <c r="J959" i="4"/>
  <c r="I959" i="4"/>
  <c r="X958" i="4"/>
  <c r="U958" i="4"/>
  <c r="T958" i="4"/>
  <c r="S958" i="4"/>
  <c r="K958" i="4"/>
  <c r="J958" i="4"/>
  <c r="I958" i="4"/>
  <c r="X957" i="4"/>
  <c r="U957" i="4"/>
  <c r="T957" i="4"/>
  <c r="W957" i="4" s="1"/>
  <c r="S957" i="4"/>
  <c r="K957" i="4"/>
  <c r="J957" i="4"/>
  <c r="I957" i="4"/>
  <c r="X956" i="4"/>
  <c r="U956" i="4"/>
  <c r="T956" i="4"/>
  <c r="S956" i="4"/>
  <c r="K956" i="4"/>
  <c r="J956" i="4"/>
  <c r="I956" i="4"/>
  <c r="X955" i="4"/>
  <c r="U955" i="4"/>
  <c r="T955" i="4"/>
  <c r="W955" i="4" s="1"/>
  <c r="S955" i="4"/>
  <c r="K955" i="4"/>
  <c r="J955" i="4"/>
  <c r="I955" i="4"/>
  <c r="X954" i="4"/>
  <c r="U954" i="4"/>
  <c r="T954" i="4"/>
  <c r="S954" i="4"/>
  <c r="K954" i="4"/>
  <c r="J954" i="4"/>
  <c r="I954" i="4"/>
  <c r="X953" i="4"/>
  <c r="U953" i="4"/>
  <c r="T953" i="4"/>
  <c r="W953" i="4" s="1"/>
  <c r="S953" i="4"/>
  <c r="K953" i="4"/>
  <c r="J953" i="4"/>
  <c r="I953" i="4"/>
  <c r="X952" i="4"/>
  <c r="U952" i="4"/>
  <c r="T952" i="4"/>
  <c r="S952" i="4"/>
  <c r="K952" i="4"/>
  <c r="J952" i="4"/>
  <c r="I952" i="4"/>
  <c r="X951" i="4"/>
  <c r="U951" i="4"/>
  <c r="T951" i="4"/>
  <c r="W951" i="4" s="1"/>
  <c r="S951" i="4"/>
  <c r="K951" i="4"/>
  <c r="J951" i="4"/>
  <c r="I951" i="4"/>
  <c r="X950" i="4"/>
  <c r="U950" i="4"/>
  <c r="T950" i="4"/>
  <c r="S950" i="4"/>
  <c r="K950" i="4"/>
  <c r="J950" i="4"/>
  <c r="I950" i="4"/>
  <c r="X949" i="4"/>
  <c r="U949" i="4"/>
  <c r="T949" i="4"/>
  <c r="W949" i="4" s="1"/>
  <c r="S949" i="4"/>
  <c r="K949" i="4"/>
  <c r="J949" i="4"/>
  <c r="I949" i="4"/>
  <c r="X948" i="4"/>
  <c r="U948" i="4"/>
  <c r="T948" i="4"/>
  <c r="S948" i="4"/>
  <c r="K948" i="4"/>
  <c r="J948" i="4"/>
  <c r="I948" i="4"/>
  <c r="X947" i="4"/>
  <c r="U947" i="4"/>
  <c r="T947" i="4"/>
  <c r="W947" i="4" s="1"/>
  <c r="S947" i="4"/>
  <c r="K947" i="4"/>
  <c r="J947" i="4"/>
  <c r="I947" i="4"/>
  <c r="X946" i="4"/>
  <c r="U946" i="4"/>
  <c r="T946" i="4"/>
  <c r="S946" i="4"/>
  <c r="K946" i="4"/>
  <c r="J946" i="4"/>
  <c r="I946" i="4"/>
  <c r="X945" i="4"/>
  <c r="U945" i="4"/>
  <c r="T945" i="4"/>
  <c r="W945" i="4" s="1"/>
  <c r="S945" i="4"/>
  <c r="K945" i="4"/>
  <c r="J945" i="4"/>
  <c r="I945" i="4"/>
  <c r="X944" i="4"/>
  <c r="U944" i="4"/>
  <c r="T944" i="4"/>
  <c r="S944" i="4"/>
  <c r="K944" i="4"/>
  <c r="J944" i="4"/>
  <c r="I944" i="4"/>
  <c r="X943" i="4"/>
  <c r="U943" i="4"/>
  <c r="T943" i="4"/>
  <c r="W943" i="4" s="1"/>
  <c r="S943" i="4"/>
  <c r="K943" i="4"/>
  <c r="J943" i="4"/>
  <c r="I943" i="4"/>
  <c r="X942" i="4"/>
  <c r="U942" i="4"/>
  <c r="T942" i="4"/>
  <c r="S942" i="4"/>
  <c r="K942" i="4"/>
  <c r="J942" i="4"/>
  <c r="I942" i="4"/>
  <c r="X941" i="4"/>
  <c r="U941" i="4"/>
  <c r="T941" i="4"/>
  <c r="W941" i="4" s="1"/>
  <c r="S941" i="4"/>
  <c r="K941" i="4"/>
  <c r="J941" i="4"/>
  <c r="I941" i="4"/>
  <c r="X940" i="4"/>
  <c r="U940" i="4"/>
  <c r="T940" i="4"/>
  <c r="S940" i="4"/>
  <c r="K940" i="4"/>
  <c r="J940" i="4"/>
  <c r="I940" i="4"/>
  <c r="X939" i="4"/>
  <c r="U939" i="4"/>
  <c r="T939" i="4"/>
  <c r="W939" i="4" s="1"/>
  <c r="S939" i="4"/>
  <c r="K939" i="4"/>
  <c r="J939" i="4"/>
  <c r="I939" i="4"/>
  <c r="X938" i="4"/>
  <c r="U938" i="4"/>
  <c r="T938" i="4"/>
  <c r="S938" i="4"/>
  <c r="K938" i="4"/>
  <c r="J938" i="4"/>
  <c r="I938" i="4"/>
  <c r="X937" i="4"/>
  <c r="U937" i="4"/>
  <c r="T937" i="4"/>
  <c r="W937" i="4" s="1"/>
  <c r="S937" i="4"/>
  <c r="K937" i="4"/>
  <c r="J937" i="4"/>
  <c r="I937" i="4"/>
  <c r="X936" i="4"/>
  <c r="U936" i="4"/>
  <c r="T936" i="4"/>
  <c r="S936" i="4"/>
  <c r="K936" i="4"/>
  <c r="J936" i="4"/>
  <c r="I936" i="4"/>
  <c r="X935" i="4"/>
  <c r="U935" i="4"/>
  <c r="T935" i="4"/>
  <c r="W935" i="4" s="1"/>
  <c r="S935" i="4"/>
  <c r="K935" i="4"/>
  <c r="J935" i="4"/>
  <c r="I935" i="4"/>
  <c r="X934" i="4"/>
  <c r="U934" i="4"/>
  <c r="T934" i="4"/>
  <c r="S934" i="4"/>
  <c r="K934" i="4"/>
  <c r="J934" i="4"/>
  <c r="I934" i="4"/>
  <c r="X933" i="4"/>
  <c r="U933" i="4"/>
  <c r="T933" i="4"/>
  <c r="W933" i="4" s="1"/>
  <c r="S933" i="4"/>
  <c r="K933" i="4"/>
  <c r="J933" i="4"/>
  <c r="I933" i="4"/>
  <c r="X932" i="4"/>
  <c r="U932" i="4"/>
  <c r="T932" i="4"/>
  <c r="S932" i="4"/>
  <c r="K932" i="4"/>
  <c r="J932" i="4"/>
  <c r="I932" i="4"/>
  <c r="X931" i="4"/>
  <c r="U931" i="4"/>
  <c r="T931" i="4"/>
  <c r="W931" i="4" s="1"/>
  <c r="S931" i="4"/>
  <c r="K931" i="4"/>
  <c r="J931" i="4"/>
  <c r="I931" i="4"/>
  <c r="X930" i="4"/>
  <c r="U930" i="4"/>
  <c r="T930" i="4"/>
  <c r="S930" i="4"/>
  <c r="K930" i="4"/>
  <c r="J930" i="4"/>
  <c r="I930" i="4"/>
  <c r="X929" i="4"/>
  <c r="U929" i="4"/>
  <c r="T929" i="4"/>
  <c r="W929" i="4" s="1"/>
  <c r="S929" i="4"/>
  <c r="K929" i="4"/>
  <c r="J929" i="4"/>
  <c r="I929" i="4"/>
  <c r="X928" i="4"/>
  <c r="U928" i="4"/>
  <c r="T928" i="4"/>
  <c r="S928" i="4"/>
  <c r="K928" i="4"/>
  <c r="J928" i="4"/>
  <c r="I928" i="4"/>
  <c r="X927" i="4"/>
  <c r="U927" i="4"/>
  <c r="T927" i="4"/>
  <c r="W927" i="4" s="1"/>
  <c r="S927" i="4"/>
  <c r="K927" i="4"/>
  <c r="J927" i="4"/>
  <c r="I927" i="4"/>
  <c r="X926" i="4"/>
  <c r="U926" i="4"/>
  <c r="T926" i="4"/>
  <c r="S926" i="4"/>
  <c r="K926" i="4"/>
  <c r="J926" i="4"/>
  <c r="I926" i="4"/>
  <c r="X925" i="4"/>
  <c r="U925" i="4"/>
  <c r="T925" i="4"/>
  <c r="W925" i="4" s="1"/>
  <c r="S925" i="4"/>
  <c r="K925" i="4"/>
  <c r="J925" i="4"/>
  <c r="I925" i="4"/>
  <c r="X924" i="4"/>
  <c r="U924" i="4"/>
  <c r="T924" i="4"/>
  <c r="S924" i="4"/>
  <c r="K924" i="4"/>
  <c r="J924" i="4"/>
  <c r="I924" i="4"/>
  <c r="X923" i="4"/>
  <c r="U923" i="4"/>
  <c r="T923" i="4"/>
  <c r="W923" i="4" s="1"/>
  <c r="S923" i="4"/>
  <c r="K923" i="4"/>
  <c r="J923" i="4"/>
  <c r="I923" i="4"/>
  <c r="X922" i="4"/>
  <c r="U922" i="4"/>
  <c r="T922" i="4"/>
  <c r="S922" i="4"/>
  <c r="K922" i="4"/>
  <c r="J922" i="4"/>
  <c r="I922" i="4"/>
  <c r="X921" i="4"/>
  <c r="U921" i="4"/>
  <c r="T921" i="4"/>
  <c r="W921" i="4" s="1"/>
  <c r="S921" i="4"/>
  <c r="K921" i="4"/>
  <c r="J921" i="4"/>
  <c r="I921" i="4"/>
  <c r="X920" i="4"/>
  <c r="U920" i="4"/>
  <c r="T920" i="4"/>
  <c r="S920" i="4"/>
  <c r="K920" i="4"/>
  <c r="J920" i="4"/>
  <c r="I920" i="4"/>
  <c r="X919" i="4"/>
  <c r="U919" i="4"/>
  <c r="T919" i="4"/>
  <c r="W919" i="4" s="1"/>
  <c r="S919" i="4"/>
  <c r="K919" i="4"/>
  <c r="J919" i="4"/>
  <c r="I919" i="4"/>
  <c r="X918" i="4"/>
  <c r="U918" i="4"/>
  <c r="T918" i="4"/>
  <c r="S918" i="4"/>
  <c r="K918" i="4"/>
  <c r="J918" i="4"/>
  <c r="I918" i="4"/>
  <c r="X917" i="4"/>
  <c r="U917" i="4"/>
  <c r="T917" i="4"/>
  <c r="W917" i="4" s="1"/>
  <c r="S917" i="4"/>
  <c r="K917" i="4"/>
  <c r="J917" i="4"/>
  <c r="I917" i="4"/>
  <c r="X916" i="4"/>
  <c r="U916" i="4"/>
  <c r="T916" i="4"/>
  <c r="S916" i="4"/>
  <c r="K916" i="4"/>
  <c r="J916" i="4"/>
  <c r="I916" i="4"/>
  <c r="X915" i="4"/>
  <c r="U915" i="4"/>
  <c r="T915" i="4"/>
  <c r="W915" i="4" s="1"/>
  <c r="S915" i="4"/>
  <c r="K915" i="4"/>
  <c r="J915" i="4"/>
  <c r="I915" i="4"/>
  <c r="X914" i="4"/>
  <c r="U914" i="4"/>
  <c r="T914" i="4"/>
  <c r="S914" i="4"/>
  <c r="K914" i="4"/>
  <c r="J914" i="4"/>
  <c r="I914" i="4"/>
  <c r="X913" i="4"/>
  <c r="U913" i="4"/>
  <c r="T913" i="4"/>
  <c r="W913" i="4" s="1"/>
  <c r="S913" i="4"/>
  <c r="K913" i="4"/>
  <c r="J913" i="4"/>
  <c r="I913" i="4"/>
  <c r="X912" i="4"/>
  <c r="U912" i="4"/>
  <c r="T912" i="4"/>
  <c r="S912" i="4"/>
  <c r="K912" i="4"/>
  <c r="J912" i="4"/>
  <c r="I912" i="4"/>
  <c r="X911" i="4"/>
  <c r="U911" i="4"/>
  <c r="T911" i="4"/>
  <c r="W911" i="4" s="1"/>
  <c r="S911" i="4"/>
  <c r="K911" i="4"/>
  <c r="J911" i="4"/>
  <c r="I911" i="4"/>
  <c r="X910" i="4"/>
  <c r="U910" i="4"/>
  <c r="T910" i="4"/>
  <c r="S910" i="4"/>
  <c r="K910" i="4"/>
  <c r="J910" i="4"/>
  <c r="I910" i="4"/>
  <c r="X909" i="4"/>
  <c r="U909" i="4"/>
  <c r="T909" i="4"/>
  <c r="W909" i="4" s="1"/>
  <c r="S909" i="4"/>
  <c r="K909" i="4"/>
  <c r="J909" i="4"/>
  <c r="I909" i="4"/>
  <c r="X908" i="4"/>
  <c r="U908" i="4"/>
  <c r="T908" i="4"/>
  <c r="S908" i="4"/>
  <c r="K908" i="4"/>
  <c r="J908" i="4"/>
  <c r="I908" i="4"/>
  <c r="X907" i="4"/>
  <c r="U907" i="4"/>
  <c r="T907" i="4"/>
  <c r="W907" i="4" s="1"/>
  <c r="S907" i="4"/>
  <c r="K907" i="4"/>
  <c r="J907" i="4"/>
  <c r="I907" i="4"/>
  <c r="X906" i="4"/>
  <c r="U906" i="4"/>
  <c r="T906" i="4"/>
  <c r="S906" i="4"/>
  <c r="K906" i="4"/>
  <c r="J906" i="4"/>
  <c r="I906" i="4"/>
  <c r="X905" i="4"/>
  <c r="U905" i="4"/>
  <c r="T905" i="4"/>
  <c r="W905" i="4" s="1"/>
  <c r="S905" i="4"/>
  <c r="K905" i="4"/>
  <c r="J905" i="4"/>
  <c r="I905" i="4"/>
  <c r="X904" i="4"/>
  <c r="U904" i="4"/>
  <c r="T904" i="4"/>
  <c r="S904" i="4"/>
  <c r="K904" i="4"/>
  <c r="J904" i="4"/>
  <c r="I904" i="4"/>
  <c r="X903" i="4"/>
  <c r="U903" i="4"/>
  <c r="T903" i="4"/>
  <c r="W903" i="4" s="1"/>
  <c r="S903" i="4"/>
  <c r="K903" i="4"/>
  <c r="J903" i="4"/>
  <c r="I903" i="4"/>
  <c r="X902" i="4"/>
  <c r="U902" i="4"/>
  <c r="T902" i="4"/>
  <c r="S902" i="4"/>
  <c r="K902" i="4"/>
  <c r="J902" i="4"/>
  <c r="I902" i="4"/>
  <c r="X901" i="4"/>
  <c r="U901" i="4"/>
  <c r="T901" i="4"/>
  <c r="W901" i="4" s="1"/>
  <c r="S901" i="4"/>
  <c r="K901" i="4"/>
  <c r="J901" i="4"/>
  <c r="I901" i="4"/>
  <c r="X900" i="4"/>
  <c r="U900" i="4"/>
  <c r="T900" i="4"/>
  <c r="S900" i="4"/>
  <c r="K900" i="4"/>
  <c r="J900" i="4"/>
  <c r="I900" i="4"/>
  <c r="X899" i="4"/>
  <c r="U899" i="4"/>
  <c r="T899" i="4"/>
  <c r="W899" i="4" s="1"/>
  <c r="S899" i="4"/>
  <c r="K899" i="4"/>
  <c r="J899" i="4"/>
  <c r="I899" i="4"/>
  <c r="X898" i="4"/>
  <c r="U898" i="4"/>
  <c r="T898" i="4"/>
  <c r="S898" i="4"/>
  <c r="K898" i="4"/>
  <c r="J898" i="4"/>
  <c r="I898" i="4"/>
  <c r="X897" i="4"/>
  <c r="U897" i="4"/>
  <c r="T897" i="4"/>
  <c r="W897" i="4" s="1"/>
  <c r="S897" i="4"/>
  <c r="K897" i="4"/>
  <c r="J897" i="4"/>
  <c r="I897" i="4"/>
  <c r="X896" i="4"/>
  <c r="U896" i="4"/>
  <c r="T896" i="4"/>
  <c r="S896" i="4"/>
  <c r="K896" i="4"/>
  <c r="J896" i="4"/>
  <c r="I896" i="4"/>
  <c r="X895" i="4"/>
  <c r="U895" i="4"/>
  <c r="T895" i="4"/>
  <c r="W895" i="4" s="1"/>
  <c r="S895" i="4"/>
  <c r="K895" i="4"/>
  <c r="J895" i="4"/>
  <c r="I895" i="4"/>
  <c r="X894" i="4"/>
  <c r="U894" i="4"/>
  <c r="T894" i="4"/>
  <c r="S894" i="4"/>
  <c r="K894" i="4"/>
  <c r="J894" i="4"/>
  <c r="I894" i="4"/>
  <c r="X893" i="4"/>
  <c r="U893" i="4"/>
  <c r="T893" i="4"/>
  <c r="W893" i="4" s="1"/>
  <c r="S893" i="4"/>
  <c r="K893" i="4"/>
  <c r="J893" i="4"/>
  <c r="I893" i="4"/>
  <c r="X892" i="4"/>
  <c r="U892" i="4"/>
  <c r="T892" i="4"/>
  <c r="S892" i="4"/>
  <c r="K892" i="4"/>
  <c r="J892" i="4"/>
  <c r="I892" i="4"/>
  <c r="X891" i="4"/>
  <c r="U891" i="4"/>
  <c r="T891" i="4"/>
  <c r="W891" i="4" s="1"/>
  <c r="S891" i="4"/>
  <c r="K891" i="4"/>
  <c r="J891" i="4"/>
  <c r="I891" i="4"/>
  <c r="X890" i="4"/>
  <c r="U890" i="4"/>
  <c r="T890" i="4"/>
  <c r="S890" i="4"/>
  <c r="K890" i="4"/>
  <c r="J890" i="4"/>
  <c r="I890" i="4"/>
  <c r="X889" i="4"/>
  <c r="U889" i="4"/>
  <c r="T889" i="4"/>
  <c r="W889" i="4" s="1"/>
  <c r="S889" i="4"/>
  <c r="K889" i="4"/>
  <c r="J889" i="4"/>
  <c r="I889" i="4"/>
  <c r="X888" i="4"/>
  <c r="U888" i="4"/>
  <c r="T888" i="4"/>
  <c r="S888" i="4"/>
  <c r="K888" i="4"/>
  <c r="J888" i="4"/>
  <c r="I888" i="4"/>
  <c r="X887" i="4"/>
  <c r="U887" i="4"/>
  <c r="T887" i="4"/>
  <c r="W887" i="4" s="1"/>
  <c r="S887" i="4"/>
  <c r="K887" i="4"/>
  <c r="J887" i="4"/>
  <c r="I887" i="4"/>
  <c r="X886" i="4"/>
  <c r="U886" i="4"/>
  <c r="T886" i="4"/>
  <c r="S886" i="4"/>
  <c r="K886" i="4"/>
  <c r="J886" i="4"/>
  <c r="I886" i="4"/>
  <c r="X885" i="4"/>
  <c r="U885" i="4"/>
  <c r="T885" i="4"/>
  <c r="W885" i="4" s="1"/>
  <c r="S885" i="4"/>
  <c r="K885" i="4"/>
  <c r="J885" i="4"/>
  <c r="I885" i="4"/>
  <c r="X884" i="4"/>
  <c r="U884" i="4"/>
  <c r="T884" i="4"/>
  <c r="S884" i="4"/>
  <c r="K884" i="4"/>
  <c r="J884" i="4"/>
  <c r="I884" i="4"/>
  <c r="X883" i="4"/>
  <c r="U883" i="4"/>
  <c r="T883" i="4"/>
  <c r="W883" i="4" s="1"/>
  <c r="S883" i="4"/>
  <c r="K883" i="4"/>
  <c r="J883" i="4"/>
  <c r="I883" i="4"/>
  <c r="X882" i="4"/>
  <c r="U882" i="4"/>
  <c r="T882" i="4"/>
  <c r="S882" i="4"/>
  <c r="K882" i="4"/>
  <c r="J882" i="4"/>
  <c r="I882" i="4"/>
  <c r="X881" i="4"/>
  <c r="U881" i="4"/>
  <c r="T881" i="4"/>
  <c r="W881" i="4" s="1"/>
  <c r="S881" i="4"/>
  <c r="K881" i="4"/>
  <c r="J881" i="4"/>
  <c r="I881" i="4"/>
  <c r="X880" i="4"/>
  <c r="U880" i="4"/>
  <c r="T880" i="4"/>
  <c r="S880" i="4"/>
  <c r="K880" i="4"/>
  <c r="J880" i="4"/>
  <c r="I880" i="4"/>
  <c r="X879" i="4"/>
  <c r="U879" i="4"/>
  <c r="T879" i="4"/>
  <c r="W879" i="4" s="1"/>
  <c r="S879" i="4"/>
  <c r="K879" i="4"/>
  <c r="J879" i="4"/>
  <c r="I879" i="4"/>
  <c r="X878" i="4"/>
  <c r="U878" i="4"/>
  <c r="T878" i="4"/>
  <c r="S878" i="4"/>
  <c r="K878" i="4"/>
  <c r="J878" i="4"/>
  <c r="I878" i="4"/>
  <c r="X877" i="4"/>
  <c r="U877" i="4"/>
  <c r="T877" i="4"/>
  <c r="W877" i="4" s="1"/>
  <c r="S877" i="4"/>
  <c r="K877" i="4"/>
  <c r="J877" i="4"/>
  <c r="I877" i="4"/>
  <c r="X876" i="4"/>
  <c r="U876" i="4"/>
  <c r="T876" i="4"/>
  <c r="S876" i="4"/>
  <c r="K876" i="4"/>
  <c r="J876" i="4"/>
  <c r="I876" i="4"/>
  <c r="X875" i="4"/>
  <c r="U875" i="4"/>
  <c r="T875" i="4"/>
  <c r="W875" i="4" s="1"/>
  <c r="S875" i="4"/>
  <c r="K875" i="4"/>
  <c r="J875" i="4"/>
  <c r="I875" i="4"/>
  <c r="X874" i="4"/>
  <c r="U874" i="4"/>
  <c r="T874" i="4"/>
  <c r="S874" i="4"/>
  <c r="K874" i="4"/>
  <c r="J874" i="4"/>
  <c r="I874" i="4"/>
  <c r="X873" i="4"/>
  <c r="U873" i="4"/>
  <c r="T873" i="4"/>
  <c r="W873" i="4" s="1"/>
  <c r="S873" i="4"/>
  <c r="K873" i="4"/>
  <c r="J873" i="4"/>
  <c r="I873" i="4"/>
  <c r="X872" i="4"/>
  <c r="U872" i="4"/>
  <c r="T872" i="4"/>
  <c r="S872" i="4"/>
  <c r="K872" i="4"/>
  <c r="J872" i="4"/>
  <c r="I872" i="4"/>
  <c r="U871" i="4"/>
  <c r="T871" i="4"/>
  <c r="S871" i="4"/>
  <c r="J871" i="4"/>
  <c r="I871" i="4"/>
  <c r="U870" i="4"/>
  <c r="T870" i="4"/>
  <c r="W870" i="4" s="1"/>
  <c r="H870" i="4" s="1"/>
  <c r="K870" i="4" s="1"/>
  <c r="S870" i="4"/>
  <c r="J870" i="4"/>
  <c r="I870" i="4"/>
  <c r="U869" i="4"/>
  <c r="T869" i="4"/>
  <c r="S869" i="4"/>
  <c r="J869" i="4"/>
  <c r="I869" i="4"/>
  <c r="U868" i="4"/>
  <c r="T868" i="4"/>
  <c r="W868" i="4" s="1"/>
  <c r="H868" i="4" s="1"/>
  <c r="K868" i="4" s="1"/>
  <c r="S868" i="4"/>
  <c r="J868" i="4"/>
  <c r="I868" i="4"/>
  <c r="U867" i="4"/>
  <c r="T867" i="4"/>
  <c r="S867" i="4"/>
  <c r="J867" i="4"/>
  <c r="I867" i="4"/>
  <c r="U866" i="4"/>
  <c r="T866" i="4"/>
  <c r="W866" i="4" s="1"/>
  <c r="H866" i="4" s="1"/>
  <c r="K866" i="4" s="1"/>
  <c r="S866" i="4"/>
  <c r="J866" i="4"/>
  <c r="I866" i="4"/>
  <c r="U865" i="4"/>
  <c r="T865" i="4"/>
  <c r="S865" i="4"/>
  <c r="J865" i="4"/>
  <c r="I865" i="4"/>
  <c r="U864" i="4"/>
  <c r="T864" i="4"/>
  <c r="W864" i="4" s="1"/>
  <c r="H864" i="4" s="1"/>
  <c r="K864" i="4" s="1"/>
  <c r="S864" i="4"/>
  <c r="J864" i="4"/>
  <c r="I864" i="4"/>
  <c r="U863" i="4"/>
  <c r="T863" i="4"/>
  <c r="S863" i="4"/>
  <c r="J863" i="4"/>
  <c r="I863" i="4"/>
  <c r="U862" i="4"/>
  <c r="T862" i="4"/>
  <c r="W862" i="4" s="1"/>
  <c r="H862" i="4" s="1"/>
  <c r="K862" i="4" s="1"/>
  <c r="S862" i="4"/>
  <c r="J862" i="4"/>
  <c r="I862" i="4"/>
  <c r="U861" i="4"/>
  <c r="T861" i="4"/>
  <c r="S861" i="4"/>
  <c r="J861" i="4"/>
  <c r="I861" i="4"/>
  <c r="U860" i="4"/>
  <c r="T860" i="4"/>
  <c r="S860" i="4"/>
  <c r="J860" i="4"/>
  <c r="I860" i="4"/>
  <c r="U859" i="4"/>
  <c r="T859" i="4"/>
  <c r="W859" i="4" s="1"/>
  <c r="H859" i="4" s="1"/>
  <c r="K859" i="4" s="1"/>
  <c r="S859" i="4"/>
  <c r="J859" i="4"/>
  <c r="I859" i="4"/>
  <c r="U858" i="4"/>
  <c r="T858" i="4"/>
  <c r="S858" i="4"/>
  <c r="J858" i="4"/>
  <c r="I858" i="4"/>
  <c r="U857" i="4"/>
  <c r="T857" i="4"/>
  <c r="W857" i="4" s="1"/>
  <c r="H857" i="4" s="1"/>
  <c r="K857" i="4" s="1"/>
  <c r="S857" i="4"/>
  <c r="J857" i="4"/>
  <c r="I857" i="4"/>
  <c r="U856" i="4"/>
  <c r="T856" i="4"/>
  <c r="S856" i="4"/>
  <c r="J856" i="4"/>
  <c r="I856" i="4"/>
  <c r="U855" i="4"/>
  <c r="T855" i="4"/>
  <c r="W855" i="4" s="1"/>
  <c r="H855" i="4" s="1"/>
  <c r="K855" i="4" s="1"/>
  <c r="S855" i="4"/>
  <c r="J855" i="4"/>
  <c r="I855" i="4"/>
  <c r="U854" i="4"/>
  <c r="T854" i="4"/>
  <c r="S854" i="4"/>
  <c r="J854" i="4"/>
  <c r="I854" i="4"/>
  <c r="U853" i="4"/>
  <c r="T853" i="4"/>
  <c r="W853" i="4" s="1"/>
  <c r="H853" i="4" s="1"/>
  <c r="K853" i="4" s="1"/>
  <c r="S853" i="4"/>
  <c r="J853" i="4"/>
  <c r="I853" i="4"/>
  <c r="U852" i="4"/>
  <c r="T852" i="4"/>
  <c r="S852" i="4"/>
  <c r="J852" i="4"/>
  <c r="I852" i="4"/>
  <c r="U851" i="4"/>
  <c r="T851" i="4"/>
  <c r="W851" i="4" s="1"/>
  <c r="H851" i="4" s="1"/>
  <c r="K851" i="4" s="1"/>
  <c r="S851" i="4"/>
  <c r="J851" i="4"/>
  <c r="I851" i="4"/>
  <c r="U850" i="4"/>
  <c r="T850" i="4"/>
  <c r="S850" i="4"/>
  <c r="J850" i="4"/>
  <c r="I850" i="4"/>
  <c r="U849" i="4"/>
  <c r="T849" i="4"/>
  <c r="W849" i="4" s="1"/>
  <c r="H849" i="4" s="1"/>
  <c r="K849" i="4" s="1"/>
  <c r="S849" i="4"/>
  <c r="J849" i="4"/>
  <c r="I849" i="4"/>
  <c r="U848" i="4"/>
  <c r="T848" i="4"/>
  <c r="S848" i="4"/>
  <c r="J848" i="4"/>
  <c r="I848" i="4"/>
  <c r="U847" i="4"/>
  <c r="T847" i="4"/>
  <c r="W847" i="4" s="1"/>
  <c r="H847" i="4" s="1"/>
  <c r="K847" i="4" s="1"/>
  <c r="S847" i="4"/>
  <c r="J847" i="4"/>
  <c r="I847" i="4"/>
  <c r="U846" i="4"/>
  <c r="T846" i="4"/>
  <c r="S846" i="4"/>
  <c r="J846" i="4"/>
  <c r="I846" i="4"/>
  <c r="U845" i="4"/>
  <c r="T845" i="4"/>
  <c r="W845" i="4" s="1"/>
  <c r="H845" i="4" s="1"/>
  <c r="K845" i="4" s="1"/>
  <c r="S845" i="4"/>
  <c r="J845" i="4"/>
  <c r="I845" i="4"/>
  <c r="U844" i="4"/>
  <c r="T844" i="4"/>
  <c r="S844" i="4"/>
  <c r="J844" i="4"/>
  <c r="I844" i="4"/>
  <c r="U843" i="4"/>
  <c r="T843" i="4"/>
  <c r="W843" i="4" s="1"/>
  <c r="H843" i="4" s="1"/>
  <c r="K843" i="4" s="1"/>
  <c r="S843" i="4"/>
  <c r="J843" i="4"/>
  <c r="I843" i="4"/>
  <c r="U842" i="4"/>
  <c r="T842" i="4"/>
  <c r="S842" i="4"/>
  <c r="J842" i="4"/>
  <c r="I842" i="4"/>
  <c r="U841" i="4"/>
  <c r="T841" i="4"/>
  <c r="W841" i="4" s="1"/>
  <c r="H841" i="4" s="1"/>
  <c r="K841" i="4" s="1"/>
  <c r="S841" i="4"/>
  <c r="J841" i="4"/>
  <c r="I841" i="4"/>
  <c r="U840" i="4"/>
  <c r="T840" i="4"/>
  <c r="S840" i="4"/>
  <c r="J840" i="4"/>
  <c r="I840" i="4"/>
  <c r="U839" i="4"/>
  <c r="T839" i="4"/>
  <c r="W839" i="4" s="1"/>
  <c r="H839" i="4" s="1"/>
  <c r="K839" i="4" s="1"/>
  <c r="S839" i="4"/>
  <c r="J839" i="4"/>
  <c r="I839" i="4"/>
  <c r="U838" i="4"/>
  <c r="T838" i="4"/>
  <c r="S838" i="4"/>
  <c r="J838" i="4"/>
  <c r="I838" i="4"/>
  <c r="U837" i="4"/>
  <c r="T837" i="4"/>
  <c r="W837" i="4" s="1"/>
  <c r="H837" i="4" s="1"/>
  <c r="K837" i="4" s="1"/>
  <c r="S837" i="4"/>
  <c r="J837" i="4"/>
  <c r="I837" i="4"/>
  <c r="U836" i="4"/>
  <c r="T836" i="4"/>
  <c r="S836" i="4"/>
  <c r="J836" i="4"/>
  <c r="I836" i="4"/>
  <c r="X835" i="4"/>
  <c r="U835" i="4"/>
  <c r="T835" i="4"/>
  <c r="S835" i="4"/>
  <c r="K835" i="4"/>
  <c r="J835" i="4"/>
  <c r="I835" i="4"/>
  <c r="X834" i="4"/>
  <c r="U834" i="4"/>
  <c r="T834" i="4"/>
  <c r="W834" i="4" s="1"/>
  <c r="S834" i="4"/>
  <c r="K834" i="4"/>
  <c r="J834" i="4"/>
  <c r="I834" i="4"/>
  <c r="X833" i="4"/>
  <c r="U833" i="4"/>
  <c r="T833" i="4"/>
  <c r="S833" i="4"/>
  <c r="K833" i="4"/>
  <c r="J833" i="4"/>
  <c r="I833" i="4"/>
  <c r="X832" i="4"/>
  <c r="U832" i="4"/>
  <c r="T832" i="4"/>
  <c r="W832" i="4" s="1"/>
  <c r="S832" i="4"/>
  <c r="K832" i="4"/>
  <c r="J832" i="4"/>
  <c r="I832" i="4"/>
  <c r="X831" i="4"/>
  <c r="U831" i="4"/>
  <c r="T831" i="4"/>
  <c r="S831" i="4"/>
  <c r="K831" i="4"/>
  <c r="J831" i="4"/>
  <c r="I831" i="4"/>
  <c r="X830" i="4"/>
  <c r="U830" i="4"/>
  <c r="T830" i="4"/>
  <c r="W830" i="4" s="1"/>
  <c r="S830" i="4"/>
  <c r="K830" i="4"/>
  <c r="J830" i="4"/>
  <c r="I830" i="4"/>
  <c r="X829" i="4"/>
  <c r="U829" i="4"/>
  <c r="T829" i="4"/>
  <c r="S829" i="4"/>
  <c r="K829" i="4"/>
  <c r="J829" i="4"/>
  <c r="I829" i="4"/>
  <c r="X828" i="4"/>
  <c r="U828" i="4"/>
  <c r="T828" i="4"/>
  <c r="W828" i="4" s="1"/>
  <c r="S828" i="4"/>
  <c r="K828" i="4"/>
  <c r="J828" i="4"/>
  <c r="I828" i="4"/>
  <c r="X827" i="4"/>
  <c r="U827" i="4"/>
  <c r="T827" i="4"/>
  <c r="S827" i="4"/>
  <c r="K827" i="4"/>
  <c r="J827" i="4"/>
  <c r="I827" i="4"/>
  <c r="X826" i="4"/>
  <c r="U826" i="4"/>
  <c r="T826" i="4"/>
  <c r="W826" i="4" s="1"/>
  <c r="S826" i="4"/>
  <c r="K826" i="4"/>
  <c r="J826" i="4"/>
  <c r="I826" i="4"/>
  <c r="X825" i="4"/>
  <c r="U825" i="4"/>
  <c r="T825" i="4"/>
  <c r="S825" i="4"/>
  <c r="K825" i="4"/>
  <c r="J825" i="4"/>
  <c r="I825" i="4"/>
  <c r="X824" i="4"/>
  <c r="U824" i="4"/>
  <c r="T824" i="4"/>
  <c r="W824" i="4" s="1"/>
  <c r="S824" i="4"/>
  <c r="K824" i="4"/>
  <c r="J824" i="4"/>
  <c r="I824" i="4"/>
  <c r="X823" i="4"/>
  <c r="U823" i="4"/>
  <c r="T823" i="4"/>
  <c r="S823" i="4"/>
  <c r="K823" i="4"/>
  <c r="J823" i="4"/>
  <c r="I823" i="4"/>
  <c r="X822" i="4"/>
  <c r="U822" i="4"/>
  <c r="T822" i="4"/>
  <c r="W822" i="4" s="1"/>
  <c r="S822" i="4"/>
  <c r="K822" i="4"/>
  <c r="J822" i="4"/>
  <c r="I822" i="4"/>
  <c r="X821" i="4"/>
  <c r="U821" i="4"/>
  <c r="T821" i="4"/>
  <c r="S821" i="4"/>
  <c r="K821" i="4"/>
  <c r="J821" i="4"/>
  <c r="I821" i="4"/>
  <c r="X820" i="4"/>
  <c r="U820" i="4"/>
  <c r="T820" i="4"/>
  <c r="W820" i="4" s="1"/>
  <c r="S820" i="4"/>
  <c r="K820" i="4"/>
  <c r="J820" i="4"/>
  <c r="I820" i="4"/>
  <c r="X819" i="4"/>
  <c r="U819" i="4"/>
  <c r="T819" i="4"/>
  <c r="S819" i="4"/>
  <c r="K819" i="4"/>
  <c r="J819" i="4"/>
  <c r="I819" i="4"/>
  <c r="X818" i="4"/>
  <c r="U818" i="4"/>
  <c r="T818" i="4"/>
  <c r="W818" i="4" s="1"/>
  <c r="S818" i="4"/>
  <c r="K818" i="4"/>
  <c r="J818" i="4"/>
  <c r="I818" i="4"/>
  <c r="X817" i="4"/>
  <c r="U817" i="4"/>
  <c r="T817" i="4"/>
  <c r="S817" i="4"/>
  <c r="K817" i="4"/>
  <c r="J817" i="4"/>
  <c r="I817" i="4"/>
  <c r="X816" i="4"/>
  <c r="U816" i="4"/>
  <c r="T816" i="4"/>
  <c r="W816" i="4" s="1"/>
  <c r="S816" i="4"/>
  <c r="K816" i="4"/>
  <c r="J816" i="4"/>
  <c r="I816" i="4"/>
  <c r="X815" i="4"/>
  <c r="U815" i="4"/>
  <c r="T815" i="4"/>
  <c r="S815" i="4"/>
  <c r="K815" i="4"/>
  <c r="J815" i="4"/>
  <c r="I815" i="4"/>
  <c r="X814" i="4"/>
  <c r="U814" i="4"/>
  <c r="T814" i="4"/>
  <c r="W814" i="4" s="1"/>
  <c r="S814" i="4"/>
  <c r="K814" i="4"/>
  <c r="J814" i="4"/>
  <c r="I814" i="4"/>
  <c r="X813" i="4"/>
  <c r="U813" i="4"/>
  <c r="T813" i="4"/>
  <c r="S813" i="4"/>
  <c r="K813" i="4"/>
  <c r="J813" i="4"/>
  <c r="I813" i="4"/>
  <c r="X812" i="4"/>
  <c r="U812" i="4"/>
  <c r="T812" i="4"/>
  <c r="W812" i="4" s="1"/>
  <c r="S812" i="4"/>
  <c r="K812" i="4"/>
  <c r="J812" i="4"/>
  <c r="I812" i="4"/>
  <c r="X811" i="4"/>
  <c r="U811" i="4"/>
  <c r="T811" i="4"/>
  <c r="S811" i="4"/>
  <c r="K811" i="4"/>
  <c r="J811" i="4"/>
  <c r="I811" i="4"/>
  <c r="X810" i="4"/>
  <c r="U810" i="4"/>
  <c r="T810" i="4"/>
  <c r="W810" i="4" s="1"/>
  <c r="S810" i="4"/>
  <c r="K810" i="4"/>
  <c r="J810" i="4"/>
  <c r="I810" i="4"/>
  <c r="X809" i="4"/>
  <c r="U809" i="4"/>
  <c r="T809" i="4"/>
  <c r="S809" i="4"/>
  <c r="K809" i="4"/>
  <c r="J809" i="4"/>
  <c r="I809" i="4"/>
  <c r="X808" i="4"/>
  <c r="U808" i="4"/>
  <c r="T808" i="4"/>
  <c r="W808" i="4" s="1"/>
  <c r="S808" i="4"/>
  <c r="K808" i="4"/>
  <c r="J808" i="4"/>
  <c r="I808" i="4"/>
  <c r="X807" i="4"/>
  <c r="U807" i="4"/>
  <c r="T807" i="4"/>
  <c r="S807" i="4"/>
  <c r="K807" i="4"/>
  <c r="J807" i="4"/>
  <c r="I807" i="4"/>
  <c r="X806" i="4"/>
  <c r="U806" i="4"/>
  <c r="T806" i="4"/>
  <c r="W806" i="4" s="1"/>
  <c r="S806" i="4"/>
  <c r="K806" i="4"/>
  <c r="J806" i="4"/>
  <c r="I806" i="4"/>
  <c r="X805" i="4"/>
  <c r="U805" i="4"/>
  <c r="T805" i="4"/>
  <c r="S805" i="4"/>
  <c r="K805" i="4"/>
  <c r="J805" i="4"/>
  <c r="I805" i="4"/>
  <c r="X804" i="4"/>
  <c r="U804" i="4"/>
  <c r="T804" i="4"/>
  <c r="W804" i="4" s="1"/>
  <c r="S804" i="4"/>
  <c r="K804" i="4"/>
  <c r="J804" i="4"/>
  <c r="I804" i="4"/>
  <c r="X803" i="4"/>
  <c r="U803" i="4"/>
  <c r="T803" i="4"/>
  <c r="S803" i="4"/>
  <c r="K803" i="4"/>
  <c r="J803" i="4"/>
  <c r="I803" i="4"/>
  <c r="X802" i="4"/>
  <c r="U802" i="4"/>
  <c r="T802" i="4"/>
  <c r="W802" i="4" s="1"/>
  <c r="S802" i="4"/>
  <c r="K802" i="4"/>
  <c r="J802" i="4"/>
  <c r="I802" i="4"/>
  <c r="X801" i="4"/>
  <c r="U801" i="4"/>
  <c r="T801" i="4"/>
  <c r="S801" i="4"/>
  <c r="K801" i="4"/>
  <c r="J801" i="4"/>
  <c r="I801" i="4"/>
  <c r="X800" i="4"/>
  <c r="U800" i="4"/>
  <c r="T800" i="4"/>
  <c r="W800" i="4" s="1"/>
  <c r="S800" i="4"/>
  <c r="K800" i="4"/>
  <c r="J800" i="4"/>
  <c r="I800" i="4"/>
  <c r="X799" i="4"/>
  <c r="U799" i="4"/>
  <c r="T799" i="4"/>
  <c r="S799" i="4"/>
  <c r="K799" i="4"/>
  <c r="J799" i="4"/>
  <c r="I799" i="4"/>
  <c r="X798" i="4"/>
  <c r="U798" i="4"/>
  <c r="T798" i="4"/>
  <c r="W798" i="4" s="1"/>
  <c r="S798" i="4"/>
  <c r="K798" i="4"/>
  <c r="J798" i="4"/>
  <c r="I798" i="4"/>
  <c r="X797" i="4"/>
  <c r="U797" i="4"/>
  <c r="T797" i="4"/>
  <c r="S797" i="4"/>
  <c r="K797" i="4"/>
  <c r="J797" i="4"/>
  <c r="I797" i="4"/>
  <c r="X796" i="4"/>
  <c r="U796" i="4"/>
  <c r="T796" i="4"/>
  <c r="W796" i="4" s="1"/>
  <c r="S796" i="4"/>
  <c r="K796" i="4"/>
  <c r="J796" i="4"/>
  <c r="I796" i="4"/>
  <c r="X795" i="4"/>
  <c r="U795" i="4"/>
  <c r="T795" i="4"/>
  <c r="S795" i="4"/>
  <c r="K795" i="4"/>
  <c r="J795" i="4"/>
  <c r="I795" i="4"/>
  <c r="X794" i="4"/>
  <c r="U794" i="4"/>
  <c r="T794" i="4"/>
  <c r="W794" i="4" s="1"/>
  <c r="S794" i="4"/>
  <c r="K794" i="4"/>
  <c r="J794" i="4"/>
  <c r="I794" i="4"/>
  <c r="X793" i="4"/>
  <c r="U793" i="4"/>
  <c r="T793" i="4"/>
  <c r="S793" i="4"/>
  <c r="K793" i="4"/>
  <c r="J793" i="4"/>
  <c r="I793" i="4"/>
  <c r="X792" i="4"/>
  <c r="U792" i="4"/>
  <c r="T792" i="4"/>
  <c r="W792" i="4" s="1"/>
  <c r="S792" i="4"/>
  <c r="K792" i="4"/>
  <c r="J792" i="4"/>
  <c r="I792" i="4"/>
  <c r="X791" i="4"/>
  <c r="U791" i="4"/>
  <c r="T791" i="4"/>
  <c r="S791" i="4"/>
  <c r="K791" i="4"/>
  <c r="J791" i="4"/>
  <c r="I791" i="4"/>
  <c r="U790" i="4"/>
  <c r="T790" i="4"/>
  <c r="S790" i="4"/>
  <c r="J790" i="4"/>
  <c r="I790" i="4"/>
  <c r="U789" i="4"/>
  <c r="T789" i="4"/>
  <c r="W789" i="4" s="1"/>
  <c r="H789" i="4" s="1"/>
  <c r="K789" i="4" s="1"/>
  <c r="S789" i="4"/>
  <c r="J789" i="4"/>
  <c r="I789" i="4"/>
  <c r="U788" i="4"/>
  <c r="T788" i="4"/>
  <c r="S788" i="4"/>
  <c r="J788" i="4"/>
  <c r="I788" i="4"/>
  <c r="U787" i="4"/>
  <c r="T787" i="4"/>
  <c r="W787" i="4" s="1"/>
  <c r="H787" i="4" s="1"/>
  <c r="K787" i="4" s="1"/>
  <c r="S787" i="4"/>
  <c r="J787" i="4"/>
  <c r="I787" i="4"/>
  <c r="U786" i="4"/>
  <c r="T786" i="4"/>
  <c r="S786" i="4"/>
  <c r="J786" i="4"/>
  <c r="I786" i="4"/>
  <c r="U785" i="4"/>
  <c r="T785" i="4"/>
  <c r="W785" i="4" s="1"/>
  <c r="H785" i="4" s="1"/>
  <c r="K785" i="4" s="1"/>
  <c r="S785" i="4"/>
  <c r="J785" i="4"/>
  <c r="I785" i="4"/>
  <c r="U784" i="4"/>
  <c r="T784" i="4"/>
  <c r="S784" i="4"/>
  <c r="J784" i="4"/>
  <c r="I784" i="4"/>
  <c r="U783" i="4"/>
  <c r="T783" i="4"/>
  <c r="W783" i="4" s="1"/>
  <c r="H783" i="4" s="1"/>
  <c r="K783" i="4" s="1"/>
  <c r="S783" i="4"/>
  <c r="J783" i="4"/>
  <c r="I783" i="4"/>
  <c r="U782" i="4"/>
  <c r="T782" i="4"/>
  <c r="S782" i="4"/>
  <c r="J782" i="4"/>
  <c r="I782" i="4"/>
  <c r="U781" i="4"/>
  <c r="T781" i="4"/>
  <c r="W781" i="4" s="1"/>
  <c r="H781" i="4" s="1"/>
  <c r="K781" i="4" s="1"/>
  <c r="S781" i="4"/>
  <c r="J781" i="4"/>
  <c r="I781" i="4"/>
  <c r="U780" i="4"/>
  <c r="T780" i="4"/>
  <c r="S780" i="4"/>
  <c r="J780" i="4"/>
  <c r="I780" i="4"/>
  <c r="U779" i="4"/>
  <c r="T779" i="4"/>
  <c r="W779" i="4" s="1"/>
  <c r="H779" i="4" s="1"/>
  <c r="K779" i="4" s="1"/>
  <c r="S779" i="4"/>
  <c r="J779" i="4"/>
  <c r="I779" i="4"/>
  <c r="U778" i="4"/>
  <c r="T778" i="4"/>
  <c r="S778" i="4"/>
  <c r="J778" i="4"/>
  <c r="I778" i="4"/>
  <c r="U777" i="4"/>
  <c r="T777" i="4"/>
  <c r="W777" i="4" s="1"/>
  <c r="H777" i="4" s="1"/>
  <c r="K777" i="4" s="1"/>
  <c r="S777" i="4"/>
  <c r="J777" i="4"/>
  <c r="I777" i="4"/>
  <c r="U776" i="4"/>
  <c r="T776" i="4"/>
  <c r="S776" i="4"/>
  <c r="J776" i="4"/>
  <c r="I776" i="4"/>
  <c r="U775" i="4"/>
  <c r="T775" i="4"/>
  <c r="W775" i="4" s="1"/>
  <c r="H775" i="4" s="1"/>
  <c r="K775" i="4" s="1"/>
  <c r="S775" i="4"/>
  <c r="J775" i="4"/>
  <c r="I775" i="4"/>
  <c r="U774" i="4"/>
  <c r="T774" i="4"/>
  <c r="S774" i="4"/>
  <c r="J774" i="4"/>
  <c r="I774" i="4"/>
  <c r="U773" i="4"/>
  <c r="T773" i="4"/>
  <c r="W773" i="4" s="1"/>
  <c r="H773" i="4" s="1"/>
  <c r="K773" i="4" s="1"/>
  <c r="S773" i="4"/>
  <c r="J773" i="4"/>
  <c r="I773" i="4"/>
  <c r="U772" i="4"/>
  <c r="T772" i="4"/>
  <c r="S772" i="4"/>
  <c r="J772" i="4"/>
  <c r="I772" i="4"/>
  <c r="U771" i="4"/>
  <c r="T771" i="4"/>
  <c r="W771" i="4" s="1"/>
  <c r="H771" i="4" s="1"/>
  <c r="K771" i="4" s="1"/>
  <c r="S771" i="4"/>
  <c r="J771" i="4"/>
  <c r="I771" i="4"/>
  <c r="U770" i="4"/>
  <c r="T770" i="4"/>
  <c r="S770" i="4"/>
  <c r="J770" i="4"/>
  <c r="I770" i="4"/>
  <c r="U769" i="4"/>
  <c r="T769" i="4"/>
  <c r="W769" i="4" s="1"/>
  <c r="H769" i="4" s="1"/>
  <c r="K769" i="4" s="1"/>
  <c r="S769" i="4"/>
  <c r="J769" i="4"/>
  <c r="I769" i="4"/>
  <c r="U768" i="4"/>
  <c r="T768" i="4"/>
  <c r="S768" i="4"/>
  <c r="J768" i="4"/>
  <c r="I768" i="4"/>
  <c r="U767" i="4"/>
  <c r="T767" i="4"/>
  <c r="W767" i="4" s="1"/>
  <c r="H767" i="4" s="1"/>
  <c r="K767" i="4" s="1"/>
  <c r="S767" i="4"/>
  <c r="J767" i="4"/>
  <c r="I767" i="4"/>
  <c r="U766" i="4"/>
  <c r="T766" i="4"/>
  <c r="S766" i="4"/>
  <c r="J766" i="4"/>
  <c r="I766" i="4"/>
  <c r="U765" i="4"/>
  <c r="T765" i="4"/>
  <c r="W765" i="4" s="1"/>
  <c r="H765" i="4" s="1"/>
  <c r="K765" i="4" s="1"/>
  <c r="S765" i="4"/>
  <c r="J765" i="4"/>
  <c r="I765" i="4"/>
  <c r="U764" i="4"/>
  <c r="T764" i="4"/>
  <c r="S764" i="4"/>
  <c r="J764" i="4"/>
  <c r="I764" i="4"/>
  <c r="U763" i="4"/>
  <c r="T763" i="4"/>
  <c r="W763" i="4" s="1"/>
  <c r="H763" i="4" s="1"/>
  <c r="K763" i="4" s="1"/>
  <c r="S763" i="4"/>
  <c r="J763" i="4"/>
  <c r="I763" i="4"/>
  <c r="U762" i="4"/>
  <c r="T762" i="4"/>
  <c r="S762" i="4"/>
  <c r="J762" i="4"/>
  <c r="I762" i="4"/>
  <c r="U761" i="4"/>
  <c r="T761" i="4"/>
  <c r="W761" i="4" s="1"/>
  <c r="H761" i="4" s="1"/>
  <c r="K761" i="4" s="1"/>
  <c r="S761" i="4"/>
  <c r="J761" i="4"/>
  <c r="I761" i="4"/>
  <c r="U760" i="4"/>
  <c r="T760" i="4"/>
  <c r="S760" i="4"/>
  <c r="J760" i="4"/>
  <c r="I760" i="4"/>
  <c r="U759" i="4"/>
  <c r="T759" i="4"/>
  <c r="W759" i="4" s="1"/>
  <c r="H759" i="4" s="1"/>
  <c r="K759" i="4" s="1"/>
  <c r="S759" i="4"/>
  <c r="J759" i="4"/>
  <c r="I759" i="4"/>
  <c r="U758" i="4"/>
  <c r="T758" i="4"/>
  <c r="S758" i="4"/>
  <c r="J758" i="4"/>
  <c r="I758" i="4"/>
  <c r="U757" i="4"/>
  <c r="T757" i="4"/>
  <c r="W757" i="4" s="1"/>
  <c r="H757" i="4" s="1"/>
  <c r="K757" i="4" s="1"/>
  <c r="S757" i="4"/>
  <c r="J757" i="4"/>
  <c r="I757" i="4"/>
  <c r="U756" i="4"/>
  <c r="T756" i="4"/>
  <c r="S756" i="4"/>
  <c r="J756" i="4"/>
  <c r="I756" i="4"/>
  <c r="U755" i="4"/>
  <c r="T755" i="4"/>
  <c r="W755" i="4" s="1"/>
  <c r="H755" i="4" s="1"/>
  <c r="K755" i="4" s="1"/>
  <c r="S755" i="4"/>
  <c r="J755" i="4"/>
  <c r="I755" i="4"/>
  <c r="U754" i="4"/>
  <c r="T754" i="4"/>
  <c r="S754" i="4"/>
  <c r="J754" i="4"/>
  <c r="I754" i="4"/>
  <c r="U753" i="4"/>
  <c r="T753" i="4"/>
  <c r="W753" i="4" s="1"/>
  <c r="H753" i="4" s="1"/>
  <c r="K753" i="4" s="1"/>
  <c r="S753" i="4"/>
  <c r="J753" i="4"/>
  <c r="I753" i="4"/>
  <c r="U752" i="4"/>
  <c r="T752" i="4"/>
  <c r="S752" i="4"/>
  <c r="J752" i="4"/>
  <c r="I752" i="4"/>
  <c r="U751" i="4"/>
  <c r="T751" i="4"/>
  <c r="W751" i="4" s="1"/>
  <c r="H751" i="4" s="1"/>
  <c r="K751" i="4" s="1"/>
  <c r="S751" i="4"/>
  <c r="J751" i="4"/>
  <c r="I751" i="4"/>
  <c r="U750" i="4"/>
  <c r="T750" i="4"/>
  <c r="S750" i="4"/>
  <c r="J750" i="4"/>
  <c r="I750" i="4"/>
  <c r="U749" i="4"/>
  <c r="T749" i="4"/>
  <c r="W749" i="4" s="1"/>
  <c r="H749" i="4" s="1"/>
  <c r="K749" i="4" s="1"/>
  <c r="S749" i="4"/>
  <c r="J749" i="4"/>
  <c r="I749" i="4"/>
  <c r="U748" i="4"/>
  <c r="T748" i="4"/>
  <c r="S748" i="4"/>
  <c r="J748" i="4"/>
  <c r="I748" i="4"/>
  <c r="U747" i="4"/>
  <c r="T747" i="4"/>
  <c r="W747" i="4" s="1"/>
  <c r="H747" i="4" s="1"/>
  <c r="K747" i="4" s="1"/>
  <c r="S747" i="4"/>
  <c r="J747" i="4"/>
  <c r="I747" i="4"/>
  <c r="U746" i="4"/>
  <c r="T746" i="4"/>
  <c r="S746" i="4"/>
  <c r="J746" i="4"/>
  <c r="I746" i="4"/>
  <c r="U745" i="4"/>
  <c r="T745" i="4"/>
  <c r="W745" i="4" s="1"/>
  <c r="H745" i="4" s="1"/>
  <c r="K745" i="4" s="1"/>
  <c r="S745" i="4"/>
  <c r="J745" i="4"/>
  <c r="I745" i="4"/>
  <c r="U744" i="4"/>
  <c r="T744" i="4"/>
  <c r="S744" i="4"/>
  <c r="J744" i="4"/>
  <c r="I744" i="4"/>
  <c r="U743" i="4"/>
  <c r="T743" i="4"/>
  <c r="W743" i="4" s="1"/>
  <c r="H743" i="4" s="1"/>
  <c r="K743" i="4" s="1"/>
  <c r="S743" i="4"/>
  <c r="J743" i="4"/>
  <c r="I743" i="4"/>
  <c r="U742" i="4"/>
  <c r="T742" i="4"/>
  <c r="S742" i="4"/>
  <c r="J742" i="4"/>
  <c r="I742" i="4"/>
  <c r="U741" i="4"/>
  <c r="T741" i="4"/>
  <c r="W741" i="4" s="1"/>
  <c r="H741" i="4" s="1"/>
  <c r="K741" i="4" s="1"/>
  <c r="S741" i="4"/>
  <c r="J741" i="4"/>
  <c r="I741" i="4"/>
  <c r="U740" i="4"/>
  <c r="T740" i="4"/>
  <c r="S740" i="4"/>
  <c r="J740" i="4"/>
  <c r="I740" i="4"/>
  <c r="U739" i="4"/>
  <c r="T739" i="4"/>
  <c r="W739" i="4" s="1"/>
  <c r="H739" i="4" s="1"/>
  <c r="K739" i="4" s="1"/>
  <c r="S739" i="4"/>
  <c r="J739" i="4"/>
  <c r="I739" i="4"/>
  <c r="U738" i="4"/>
  <c r="T738" i="4"/>
  <c r="S738" i="4"/>
  <c r="J738" i="4"/>
  <c r="I738" i="4"/>
  <c r="U737" i="4"/>
  <c r="T737" i="4"/>
  <c r="W737" i="4" s="1"/>
  <c r="H737" i="4" s="1"/>
  <c r="K737" i="4" s="1"/>
  <c r="S737" i="4"/>
  <c r="J737" i="4"/>
  <c r="I737" i="4"/>
  <c r="U736" i="4"/>
  <c r="T736" i="4"/>
  <c r="S736" i="4"/>
  <c r="J736" i="4"/>
  <c r="I736" i="4"/>
  <c r="U735" i="4"/>
  <c r="T735" i="4"/>
  <c r="W735" i="4" s="1"/>
  <c r="H735" i="4" s="1"/>
  <c r="K735" i="4" s="1"/>
  <c r="S735" i="4"/>
  <c r="J735" i="4"/>
  <c r="I735" i="4"/>
  <c r="U734" i="4"/>
  <c r="T734" i="4"/>
  <c r="S734" i="4"/>
  <c r="J734" i="4"/>
  <c r="I734" i="4"/>
  <c r="U733" i="4"/>
  <c r="T733" i="4"/>
  <c r="W733" i="4" s="1"/>
  <c r="H733" i="4" s="1"/>
  <c r="K733" i="4" s="1"/>
  <c r="S733" i="4"/>
  <c r="J733" i="4"/>
  <c r="I733" i="4"/>
  <c r="U732" i="4"/>
  <c r="T732" i="4"/>
  <c r="S732" i="4"/>
  <c r="J732" i="4"/>
  <c r="I732" i="4"/>
  <c r="U731" i="4"/>
  <c r="T731" i="4"/>
  <c r="W731" i="4" s="1"/>
  <c r="H731" i="4" s="1"/>
  <c r="K731" i="4" s="1"/>
  <c r="S731" i="4"/>
  <c r="J731" i="4"/>
  <c r="I731" i="4"/>
  <c r="U730" i="4"/>
  <c r="T730" i="4"/>
  <c r="S730" i="4"/>
  <c r="J730" i="4"/>
  <c r="I730" i="4"/>
  <c r="U729" i="4"/>
  <c r="T729" i="4"/>
  <c r="W729" i="4" s="1"/>
  <c r="H729" i="4" s="1"/>
  <c r="K729" i="4" s="1"/>
  <c r="S729" i="4"/>
  <c r="J729" i="4"/>
  <c r="I729" i="4"/>
  <c r="U728" i="4"/>
  <c r="T728" i="4"/>
  <c r="S728" i="4"/>
  <c r="J728" i="4"/>
  <c r="I728" i="4"/>
  <c r="U727" i="4"/>
  <c r="T727" i="4"/>
  <c r="W727" i="4" s="1"/>
  <c r="H727" i="4" s="1"/>
  <c r="K727" i="4" s="1"/>
  <c r="S727" i="4"/>
  <c r="J727" i="4"/>
  <c r="I727" i="4"/>
  <c r="U726" i="4"/>
  <c r="T726" i="4"/>
  <c r="S726" i="4"/>
  <c r="J726" i="4"/>
  <c r="I726" i="4"/>
  <c r="U725" i="4"/>
  <c r="T725" i="4"/>
  <c r="W725" i="4" s="1"/>
  <c r="H725" i="4" s="1"/>
  <c r="K725" i="4" s="1"/>
  <c r="S725" i="4"/>
  <c r="J725" i="4"/>
  <c r="I725" i="4"/>
  <c r="U724" i="4"/>
  <c r="T724" i="4"/>
  <c r="S724" i="4"/>
  <c r="J724" i="4"/>
  <c r="I724" i="4"/>
  <c r="U723" i="4"/>
  <c r="T723" i="4"/>
  <c r="W723" i="4" s="1"/>
  <c r="H723" i="4" s="1"/>
  <c r="K723" i="4" s="1"/>
  <c r="S723" i="4"/>
  <c r="J723" i="4"/>
  <c r="I723" i="4"/>
  <c r="U722" i="4"/>
  <c r="T722" i="4"/>
  <c r="S722" i="4"/>
  <c r="J722" i="4"/>
  <c r="I722" i="4"/>
  <c r="U721" i="4"/>
  <c r="T721" i="4"/>
  <c r="W721" i="4" s="1"/>
  <c r="H721" i="4" s="1"/>
  <c r="K721" i="4" s="1"/>
  <c r="S721" i="4"/>
  <c r="J721" i="4"/>
  <c r="I721" i="4"/>
  <c r="U720" i="4"/>
  <c r="T720" i="4"/>
  <c r="S720" i="4"/>
  <c r="J720" i="4"/>
  <c r="I720" i="4"/>
  <c r="U719" i="4"/>
  <c r="T719" i="4"/>
  <c r="W719" i="4" s="1"/>
  <c r="H719" i="4" s="1"/>
  <c r="K719" i="4" s="1"/>
  <c r="S719" i="4"/>
  <c r="J719" i="4"/>
  <c r="I719" i="4"/>
  <c r="U718" i="4"/>
  <c r="T718" i="4"/>
  <c r="S718" i="4"/>
  <c r="J718" i="4"/>
  <c r="I718" i="4"/>
  <c r="U717" i="4"/>
  <c r="T717" i="4"/>
  <c r="W717" i="4" s="1"/>
  <c r="H717" i="4" s="1"/>
  <c r="K717" i="4" s="1"/>
  <c r="S717" i="4"/>
  <c r="J717" i="4"/>
  <c r="I717" i="4"/>
  <c r="U716" i="4"/>
  <c r="T716" i="4"/>
  <c r="S716" i="4"/>
  <c r="J716" i="4"/>
  <c r="I716" i="4"/>
  <c r="U715" i="4"/>
  <c r="T715" i="4"/>
  <c r="W715" i="4" s="1"/>
  <c r="H715" i="4" s="1"/>
  <c r="S715" i="4"/>
  <c r="J715" i="4"/>
  <c r="I715" i="4"/>
  <c r="U714" i="4"/>
  <c r="T714" i="4"/>
  <c r="S714" i="4"/>
  <c r="K714" i="4"/>
  <c r="J714" i="4"/>
  <c r="I714" i="4"/>
  <c r="U713" i="4"/>
  <c r="T713" i="4"/>
  <c r="S713" i="4"/>
  <c r="K713" i="4"/>
  <c r="J713" i="4"/>
  <c r="I713" i="4"/>
  <c r="U712" i="4"/>
  <c r="T712" i="4"/>
  <c r="S712" i="4"/>
  <c r="K712" i="4"/>
  <c r="J712" i="4"/>
  <c r="I712" i="4"/>
  <c r="U711" i="4"/>
  <c r="T711" i="4"/>
  <c r="S711" i="4"/>
  <c r="K711" i="4"/>
  <c r="J711" i="4"/>
  <c r="I711" i="4"/>
  <c r="U710" i="4"/>
  <c r="T710" i="4"/>
  <c r="S710" i="4"/>
  <c r="K710" i="4"/>
  <c r="J710" i="4"/>
  <c r="I710" i="4"/>
  <c r="U709" i="4"/>
  <c r="T709" i="4"/>
  <c r="S709" i="4"/>
  <c r="K709" i="4"/>
  <c r="J709" i="4"/>
  <c r="I709" i="4"/>
  <c r="U708" i="4"/>
  <c r="T708" i="4"/>
  <c r="S708" i="4"/>
  <c r="K708" i="4"/>
  <c r="J708" i="4"/>
  <c r="I708" i="4"/>
  <c r="U707" i="4"/>
  <c r="T707" i="4"/>
  <c r="S707" i="4"/>
  <c r="K707" i="4"/>
  <c r="J707" i="4"/>
  <c r="I707" i="4"/>
  <c r="U706" i="4"/>
  <c r="T706" i="4"/>
  <c r="S706" i="4"/>
  <c r="K706" i="4"/>
  <c r="J706" i="4"/>
  <c r="I706" i="4"/>
  <c r="U705" i="4"/>
  <c r="T705" i="4"/>
  <c r="S705" i="4"/>
  <c r="K705" i="4"/>
  <c r="J705" i="4"/>
  <c r="I705" i="4"/>
  <c r="U704" i="4"/>
  <c r="T704" i="4"/>
  <c r="S704" i="4"/>
  <c r="K704" i="4"/>
  <c r="J704" i="4"/>
  <c r="I704" i="4"/>
  <c r="U703" i="4"/>
  <c r="T703" i="4"/>
  <c r="S703" i="4"/>
  <c r="K703" i="4"/>
  <c r="J703" i="4"/>
  <c r="I703" i="4"/>
  <c r="U702" i="4"/>
  <c r="T702" i="4"/>
  <c r="S702" i="4"/>
  <c r="K702" i="4"/>
  <c r="J702" i="4"/>
  <c r="I702" i="4"/>
  <c r="U701" i="4"/>
  <c r="T701" i="4"/>
  <c r="S701" i="4"/>
  <c r="K701" i="4"/>
  <c r="J701" i="4"/>
  <c r="I701" i="4"/>
  <c r="U700" i="4"/>
  <c r="T700" i="4"/>
  <c r="S700" i="4"/>
  <c r="K700" i="4"/>
  <c r="J700" i="4"/>
  <c r="I700" i="4"/>
  <c r="U699" i="4"/>
  <c r="T699" i="4"/>
  <c r="S699" i="4"/>
  <c r="K699" i="4"/>
  <c r="J699" i="4"/>
  <c r="I699" i="4"/>
  <c r="U698" i="4"/>
  <c r="T698" i="4"/>
  <c r="S698" i="4"/>
  <c r="K698" i="4"/>
  <c r="J698" i="4"/>
  <c r="I698" i="4"/>
  <c r="U697" i="4"/>
  <c r="T697" i="4"/>
  <c r="S697" i="4"/>
  <c r="K697" i="4"/>
  <c r="J697" i="4"/>
  <c r="I697" i="4"/>
  <c r="U696" i="4"/>
  <c r="T696" i="4"/>
  <c r="S696" i="4"/>
  <c r="K696" i="4"/>
  <c r="J696" i="4"/>
  <c r="I696" i="4"/>
  <c r="U695" i="4"/>
  <c r="T695" i="4"/>
  <c r="S695" i="4"/>
  <c r="K695" i="4"/>
  <c r="J695" i="4"/>
  <c r="I695" i="4"/>
  <c r="U694" i="4"/>
  <c r="T694" i="4"/>
  <c r="S694" i="4"/>
  <c r="K694" i="4"/>
  <c r="J694" i="4"/>
  <c r="I694" i="4"/>
  <c r="U693" i="4"/>
  <c r="T693" i="4"/>
  <c r="S693" i="4"/>
  <c r="K693" i="4"/>
  <c r="J693" i="4"/>
  <c r="I693" i="4"/>
  <c r="U692" i="4"/>
  <c r="T692" i="4"/>
  <c r="S692" i="4"/>
  <c r="K692" i="4"/>
  <c r="J692" i="4"/>
  <c r="I692" i="4"/>
  <c r="U691" i="4"/>
  <c r="T691" i="4"/>
  <c r="S691" i="4"/>
  <c r="K691" i="4"/>
  <c r="J691" i="4"/>
  <c r="I691" i="4"/>
  <c r="U690" i="4"/>
  <c r="T690" i="4"/>
  <c r="S690" i="4"/>
  <c r="K690" i="4"/>
  <c r="J690" i="4"/>
  <c r="I690" i="4"/>
  <c r="U689" i="4"/>
  <c r="T689" i="4"/>
  <c r="S689" i="4"/>
  <c r="K689" i="4"/>
  <c r="J689" i="4"/>
  <c r="I689" i="4"/>
  <c r="U688" i="4"/>
  <c r="T688" i="4"/>
  <c r="S688" i="4"/>
  <c r="K688" i="4"/>
  <c r="J688" i="4"/>
  <c r="I688" i="4"/>
  <c r="U687" i="4"/>
  <c r="T687" i="4"/>
  <c r="S687" i="4"/>
  <c r="K687" i="4"/>
  <c r="J687" i="4"/>
  <c r="I687" i="4"/>
  <c r="U686" i="4"/>
  <c r="T686" i="4"/>
  <c r="S686" i="4"/>
  <c r="K686" i="4"/>
  <c r="J686" i="4"/>
  <c r="I686" i="4"/>
  <c r="U685" i="4"/>
  <c r="T685" i="4"/>
  <c r="S685" i="4"/>
  <c r="K685" i="4"/>
  <c r="J685" i="4"/>
  <c r="I685" i="4"/>
  <c r="U684" i="4"/>
  <c r="T684" i="4"/>
  <c r="S684" i="4"/>
  <c r="K684" i="4"/>
  <c r="J684" i="4"/>
  <c r="I684" i="4"/>
  <c r="U683" i="4"/>
  <c r="T683" i="4"/>
  <c r="S683" i="4"/>
  <c r="K683" i="4"/>
  <c r="J683" i="4"/>
  <c r="I683" i="4"/>
  <c r="U682" i="4"/>
  <c r="T682" i="4"/>
  <c r="S682" i="4"/>
  <c r="K682" i="4"/>
  <c r="J682" i="4"/>
  <c r="I682" i="4"/>
  <c r="U681" i="4"/>
  <c r="T681" i="4"/>
  <c r="S681" i="4"/>
  <c r="K681" i="4"/>
  <c r="J681" i="4"/>
  <c r="I681" i="4"/>
  <c r="U680" i="4"/>
  <c r="T680" i="4"/>
  <c r="S680" i="4"/>
  <c r="K680" i="4"/>
  <c r="J680" i="4"/>
  <c r="I680" i="4"/>
  <c r="U679" i="4"/>
  <c r="T679" i="4"/>
  <c r="S679" i="4"/>
  <c r="K679" i="4"/>
  <c r="J679" i="4"/>
  <c r="I679" i="4"/>
  <c r="U678" i="4"/>
  <c r="T678" i="4"/>
  <c r="S678" i="4"/>
  <c r="K678" i="4"/>
  <c r="J678" i="4"/>
  <c r="I678" i="4"/>
  <c r="U677" i="4"/>
  <c r="T677" i="4"/>
  <c r="S677" i="4"/>
  <c r="K677" i="4"/>
  <c r="J677" i="4"/>
  <c r="I677" i="4"/>
  <c r="U676" i="4"/>
  <c r="T676" i="4"/>
  <c r="S676" i="4"/>
  <c r="K676" i="4"/>
  <c r="J676" i="4"/>
  <c r="I676" i="4"/>
  <c r="U675" i="4"/>
  <c r="T675" i="4"/>
  <c r="S675" i="4"/>
  <c r="K675" i="4"/>
  <c r="J675" i="4"/>
  <c r="I675" i="4"/>
  <c r="U674" i="4"/>
  <c r="T674" i="4"/>
  <c r="S674" i="4"/>
  <c r="K674" i="4"/>
  <c r="J674" i="4"/>
  <c r="I674" i="4"/>
  <c r="U673" i="4"/>
  <c r="T673" i="4"/>
  <c r="S673" i="4"/>
  <c r="K673" i="4"/>
  <c r="J673" i="4"/>
  <c r="I673" i="4"/>
  <c r="U672" i="4"/>
  <c r="T672" i="4"/>
  <c r="S672" i="4"/>
  <c r="K672" i="4"/>
  <c r="J672" i="4"/>
  <c r="I672" i="4"/>
  <c r="U671" i="4"/>
  <c r="T671" i="4"/>
  <c r="S671" i="4"/>
  <c r="K671" i="4"/>
  <c r="J671" i="4"/>
  <c r="I671" i="4"/>
  <c r="U670" i="4"/>
  <c r="T670" i="4"/>
  <c r="S670" i="4"/>
  <c r="K670" i="4"/>
  <c r="J670" i="4"/>
  <c r="I670" i="4"/>
  <c r="U669" i="4"/>
  <c r="T669" i="4"/>
  <c r="S669" i="4"/>
  <c r="K669" i="4"/>
  <c r="J669" i="4"/>
  <c r="I669" i="4"/>
  <c r="U668" i="4"/>
  <c r="T668" i="4"/>
  <c r="S668" i="4"/>
  <c r="K668" i="4"/>
  <c r="J668" i="4"/>
  <c r="I668" i="4"/>
  <c r="U667" i="4"/>
  <c r="T667" i="4"/>
  <c r="S667" i="4"/>
  <c r="K667" i="4"/>
  <c r="J667" i="4"/>
  <c r="I667" i="4"/>
  <c r="U666" i="4"/>
  <c r="T666" i="4"/>
  <c r="S666" i="4"/>
  <c r="K666" i="4"/>
  <c r="J666" i="4"/>
  <c r="I666" i="4"/>
  <c r="U665" i="4"/>
  <c r="T665" i="4"/>
  <c r="S665" i="4"/>
  <c r="K665" i="4"/>
  <c r="J665" i="4"/>
  <c r="I665" i="4"/>
  <c r="U664" i="4"/>
  <c r="T664" i="4"/>
  <c r="S664" i="4"/>
  <c r="K664" i="4"/>
  <c r="J664" i="4"/>
  <c r="I664" i="4"/>
  <c r="U663" i="4"/>
  <c r="T663" i="4"/>
  <c r="S663" i="4"/>
  <c r="K663" i="4"/>
  <c r="J663" i="4"/>
  <c r="I663" i="4"/>
  <c r="U662" i="4"/>
  <c r="T662" i="4"/>
  <c r="S662" i="4"/>
  <c r="K662" i="4"/>
  <c r="J662" i="4"/>
  <c r="I662" i="4"/>
  <c r="U661" i="4"/>
  <c r="T661" i="4"/>
  <c r="S661" i="4"/>
  <c r="K661" i="4"/>
  <c r="J661" i="4"/>
  <c r="I661" i="4"/>
  <c r="U660" i="4"/>
  <c r="T660" i="4"/>
  <c r="S660" i="4"/>
  <c r="K660" i="4"/>
  <c r="J660" i="4"/>
  <c r="I660" i="4"/>
  <c r="U659" i="4"/>
  <c r="T659" i="4"/>
  <c r="S659" i="4"/>
  <c r="K659" i="4"/>
  <c r="J659" i="4"/>
  <c r="I659" i="4"/>
  <c r="U658" i="4"/>
  <c r="T658" i="4"/>
  <c r="S658" i="4"/>
  <c r="K658" i="4"/>
  <c r="J658" i="4"/>
  <c r="I658" i="4"/>
  <c r="U657" i="4"/>
  <c r="T657" i="4"/>
  <c r="S657" i="4"/>
  <c r="K657" i="4"/>
  <c r="J657" i="4"/>
  <c r="I657" i="4"/>
  <c r="U656" i="4"/>
  <c r="T656" i="4"/>
  <c r="S656" i="4"/>
  <c r="K656" i="4"/>
  <c r="J656" i="4"/>
  <c r="I656" i="4"/>
  <c r="U655" i="4"/>
  <c r="T655" i="4"/>
  <c r="S655" i="4"/>
  <c r="K655" i="4"/>
  <c r="J655" i="4"/>
  <c r="I655" i="4"/>
  <c r="U654" i="4"/>
  <c r="T654" i="4"/>
  <c r="S654" i="4"/>
  <c r="K654" i="4"/>
  <c r="J654" i="4"/>
  <c r="I654" i="4"/>
  <c r="U653" i="4"/>
  <c r="T653" i="4"/>
  <c r="S653" i="4"/>
  <c r="K653" i="4"/>
  <c r="J653" i="4"/>
  <c r="I653" i="4"/>
  <c r="U652" i="4"/>
  <c r="T652" i="4"/>
  <c r="S652" i="4"/>
  <c r="K652" i="4"/>
  <c r="J652" i="4"/>
  <c r="I652" i="4"/>
  <c r="U651" i="4"/>
  <c r="T651" i="4"/>
  <c r="S651" i="4"/>
  <c r="K651" i="4"/>
  <c r="J651" i="4"/>
  <c r="I651" i="4"/>
  <c r="U650" i="4"/>
  <c r="T650" i="4"/>
  <c r="S650" i="4"/>
  <c r="K650" i="4"/>
  <c r="J650" i="4"/>
  <c r="I650" i="4"/>
  <c r="U649" i="4"/>
  <c r="T649" i="4"/>
  <c r="S649" i="4"/>
  <c r="K649" i="4"/>
  <c r="J649" i="4"/>
  <c r="I649" i="4"/>
  <c r="U648" i="4"/>
  <c r="T648" i="4"/>
  <c r="S648" i="4"/>
  <c r="K648" i="4"/>
  <c r="J648" i="4"/>
  <c r="I648" i="4"/>
  <c r="U647" i="4"/>
  <c r="T647" i="4"/>
  <c r="S647" i="4"/>
  <c r="K647" i="4"/>
  <c r="J647" i="4"/>
  <c r="I647" i="4"/>
  <c r="U646" i="4"/>
  <c r="T646" i="4"/>
  <c r="S646" i="4"/>
  <c r="K646" i="4"/>
  <c r="J646" i="4"/>
  <c r="I646" i="4"/>
  <c r="U645" i="4"/>
  <c r="T645" i="4"/>
  <c r="S645" i="4"/>
  <c r="K645" i="4"/>
  <c r="J645" i="4"/>
  <c r="I645" i="4"/>
  <c r="U644" i="4"/>
  <c r="T644" i="4"/>
  <c r="S644" i="4"/>
  <c r="K644" i="4"/>
  <c r="J644" i="4"/>
  <c r="I644" i="4"/>
  <c r="U643" i="4"/>
  <c r="T643" i="4"/>
  <c r="S643" i="4"/>
  <c r="K643" i="4"/>
  <c r="J643" i="4"/>
  <c r="I643" i="4"/>
  <c r="U642" i="4"/>
  <c r="T642" i="4"/>
  <c r="S642" i="4"/>
  <c r="K642" i="4"/>
  <c r="J642" i="4"/>
  <c r="I642" i="4"/>
  <c r="U641" i="4"/>
  <c r="T641" i="4"/>
  <c r="S641" i="4"/>
  <c r="K641" i="4"/>
  <c r="J641" i="4"/>
  <c r="I641" i="4"/>
  <c r="U640" i="4"/>
  <c r="T640" i="4"/>
  <c r="S640" i="4"/>
  <c r="K640" i="4"/>
  <c r="J640" i="4"/>
  <c r="I640" i="4"/>
  <c r="X639" i="4"/>
  <c r="U639" i="4"/>
  <c r="T639" i="4"/>
  <c r="W639" i="4" s="1"/>
  <c r="S639" i="4"/>
  <c r="K639" i="4"/>
  <c r="J639" i="4"/>
  <c r="I639" i="4"/>
  <c r="X638" i="4"/>
  <c r="U638" i="4"/>
  <c r="T638" i="4"/>
  <c r="S638" i="4"/>
  <c r="K638" i="4"/>
  <c r="I638" i="4"/>
  <c r="G638" i="4"/>
  <c r="J638" i="4" s="1"/>
  <c r="X637" i="4"/>
  <c r="U637" i="4"/>
  <c r="T637" i="4"/>
  <c r="W637" i="4" s="1"/>
  <c r="S637" i="4"/>
  <c r="K637" i="4"/>
  <c r="J637" i="4"/>
  <c r="I637" i="4"/>
  <c r="X636" i="4"/>
  <c r="U636" i="4"/>
  <c r="T636" i="4"/>
  <c r="S636" i="4"/>
  <c r="K636" i="4"/>
  <c r="J636" i="4"/>
  <c r="I636" i="4"/>
  <c r="X635" i="4"/>
  <c r="U635" i="4"/>
  <c r="T635" i="4"/>
  <c r="W635" i="4" s="1"/>
  <c r="S635" i="4"/>
  <c r="K635" i="4"/>
  <c r="J635" i="4"/>
  <c r="I635" i="4"/>
  <c r="X634" i="4"/>
  <c r="U634" i="4"/>
  <c r="T634" i="4"/>
  <c r="S634" i="4"/>
  <c r="K634" i="4"/>
  <c r="J634" i="4"/>
  <c r="I634" i="4"/>
  <c r="X633" i="4"/>
  <c r="U633" i="4"/>
  <c r="T633" i="4"/>
  <c r="W633" i="4" s="1"/>
  <c r="S633" i="4"/>
  <c r="K633" i="4"/>
  <c r="J633" i="4"/>
  <c r="I633" i="4"/>
  <c r="X632" i="4"/>
  <c r="U632" i="4"/>
  <c r="T632" i="4"/>
  <c r="S632" i="4"/>
  <c r="K632" i="4"/>
  <c r="J632" i="4"/>
  <c r="I632" i="4"/>
  <c r="X631" i="4"/>
  <c r="U631" i="4"/>
  <c r="T631" i="4"/>
  <c r="W631" i="4" s="1"/>
  <c r="S631" i="4"/>
  <c r="K631" i="4"/>
  <c r="J631" i="4"/>
  <c r="I631" i="4"/>
  <c r="X630" i="4"/>
  <c r="U630" i="4"/>
  <c r="T630" i="4"/>
  <c r="S630" i="4"/>
  <c r="K630" i="4"/>
  <c r="J630" i="4"/>
  <c r="I630" i="4"/>
  <c r="X629" i="4"/>
  <c r="U629" i="4"/>
  <c r="T629" i="4"/>
  <c r="W629" i="4" s="1"/>
  <c r="S629" i="4"/>
  <c r="K629" i="4"/>
  <c r="J629" i="4"/>
  <c r="I629" i="4"/>
  <c r="X628" i="4"/>
  <c r="U628" i="4"/>
  <c r="T628" i="4"/>
  <c r="S628" i="4"/>
  <c r="K628" i="4"/>
  <c r="J628" i="4"/>
  <c r="I628" i="4"/>
  <c r="X627" i="4"/>
  <c r="U627" i="4"/>
  <c r="T627" i="4"/>
  <c r="W627" i="4" s="1"/>
  <c r="S627" i="4"/>
  <c r="K627" i="4"/>
  <c r="J627" i="4"/>
  <c r="I627" i="4"/>
  <c r="X626" i="4"/>
  <c r="U626" i="4"/>
  <c r="T626" i="4"/>
  <c r="S626" i="4"/>
  <c r="K626" i="4"/>
  <c r="J626" i="4"/>
  <c r="I626" i="4"/>
  <c r="X625" i="4"/>
  <c r="U625" i="4"/>
  <c r="T625" i="4"/>
  <c r="W625" i="4" s="1"/>
  <c r="S625" i="4"/>
  <c r="K625" i="4"/>
  <c r="J625" i="4"/>
  <c r="I625" i="4"/>
  <c r="X624" i="4"/>
  <c r="U624" i="4"/>
  <c r="T624" i="4"/>
  <c r="S624" i="4"/>
  <c r="K624" i="4"/>
  <c r="J624" i="4"/>
  <c r="I624" i="4"/>
  <c r="X623" i="4"/>
  <c r="U623" i="4"/>
  <c r="T623" i="4"/>
  <c r="W623" i="4" s="1"/>
  <c r="S623" i="4"/>
  <c r="K623" i="4"/>
  <c r="J623" i="4"/>
  <c r="I623" i="4"/>
  <c r="X622" i="4"/>
  <c r="U622" i="4"/>
  <c r="T622" i="4"/>
  <c r="S622" i="4"/>
  <c r="K622" i="4"/>
  <c r="J622" i="4"/>
  <c r="I622" i="4"/>
  <c r="X621" i="4"/>
  <c r="U621" i="4"/>
  <c r="T621" i="4"/>
  <c r="W621" i="4" s="1"/>
  <c r="S621" i="4"/>
  <c r="K621" i="4"/>
  <c r="J621" i="4"/>
  <c r="I621" i="4"/>
  <c r="X620" i="4"/>
  <c r="U620" i="4"/>
  <c r="T620" i="4"/>
  <c r="S620" i="4"/>
  <c r="K620" i="4"/>
  <c r="J620" i="4"/>
  <c r="I620" i="4"/>
  <c r="X619" i="4"/>
  <c r="U619" i="4"/>
  <c r="T619" i="4"/>
  <c r="W619" i="4" s="1"/>
  <c r="S619" i="4"/>
  <c r="K619" i="4"/>
  <c r="J619" i="4"/>
  <c r="I619" i="4"/>
  <c r="X618" i="4"/>
  <c r="U618" i="4"/>
  <c r="T618" i="4"/>
  <c r="S618" i="4"/>
  <c r="K618" i="4"/>
  <c r="J618" i="4"/>
  <c r="I618" i="4"/>
  <c r="X617" i="4"/>
  <c r="U617" i="4"/>
  <c r="T617" i="4"/>
  <c r="W617" i="4" s="1"/>
  <c r="S617" i="4"/>
  <c r="K617" i="4"/>
  <c r="J617" i="4"/>
  <c r="I617" i="4"/>
  <c r="X616" i="4"/>
  <c r="U616" i="4"/>
  <c r="T616" i="4"/>
  <c r="S616" i="4"/>
  <c r="K616" i="4"/>
  <c r="J616" i="4"/>
  <c r="I616" i="4"/>
  <c r="X615" i="4"/>
  <c r="U615" i="4"/>
  <c r="T615" i="4"/>
  <c r="W615" i="4" s="1"/>
  <c r="S615" i="4"/>
  <c r="K615" i="4"/>
  <c r="J615" i="4"/>
  <c r="I615" i="4"/>
  <c r="X614" i="4"/>
  <c r="U614" i="4"/>
  <c r="T614" i="4"/>
  <c r="S614" i="4"/>
  <c r="K614" i="4"/>
  <c r="J614" i="4"/>
  <c r="I614" i="4"/>
  <c r="X613" i="4"/>
  <c r="U613" i="4"/>
  <c r="T613" i="4"/>
  <c r="W613" i="4" s="1"/>
  <c r="S613" i="4"/>
  <c r="K613" i="4"/>
  <c r="J613" i="4"/>
  <c r="I613" i="4"/>
  <c r="X612" i="4"/>
  <c r="U612" i="4"/>
  <c r="T612" i="4"/>
  <c r="S612" i="4"/>
  <c r="K612" i="4"/>
  <c r="J612" i="4"/>
  <c r="I612" i="4"/>
  <c r="X611" i="4"/>
  <c r="U611" i="4"/>
  <c r="T611" i="4"/>
  <c r="W611" i="4" s="1"/>
  <c r="S611" i="4"/>
  <c r="K611" i="4"/>
  <c r="J611" i="4"/>
  <c r="I611" i="4"/>
  <c r="X610" i="4"/>
  <c r="U610" i="4"/>
  <c r="T610" i="4"/>
  <c r="S610" i="4"/>
  <c r="K610" i="4"/>
  <c r="J610" i="4"/>
  <c r="I610" i="4"/>
  <c r="X609" i="4"/>
  <c r="U609" i="4"/>
  <c r="T609" i="4"/>
  <c r="W609" i="4" s="1"/>
  <c r="S609" i="4"/>
  <c r="K609" i="4"/>
  <c r="J609" i="4"/>
  <c r="I609" i="4"/>
  <c r="X608" i="4"/>
  <c r="U608" i="4"/>
  <c r="T608" i="4"/>
  <c r="S608" i="4"/>
  <c r="K608" i="4"/>
  <c r="J608" i="4"/>
  <c r="I608" i="4"/>
  <c r="X607" i="4"/>
  <c r="U607" i="4"/>
  <c r="T607" i="4"/>
  <c r="W607" i="4" s="1"/>
  <c r="S607" i="4"/>
  <c r="K607" i="4"/>
  <c r="J607" i="4"/>
  <c r="I607" i="4"/>
  <c r="X606" i="4"/>
  <c r="U606" i="4"/>
  <c r="T606" i="4"/>
  <c r="S606" i="4"/>
  <c r="K606" i="4"/>
  <c r="J606" i="4"/>
  <c r="I606" i="4"/>
  <c r="X605" i="4"/>
  <c r="U605" i="4"/>
  <c r="T605" i="4"/>
  <c r="W605" i="4" s="1"/>
  <c r="S605" i="4"/>
  <c r="K605" i="4"/>
  <c r="J605" i="4"/>
  <c r="I605" i="4"/>
  <c r="X604" i="4"/>
  <c r="U604" i="4"/>
  <c r="T604" i="4"/>
  <c r="S604" i="4"/>
  <c r="K604" i="4"/>
  <c r="J604" i="4"/>
  <c r="I604" i="4"/>
  <c r="X603" i="4"/>
  <c r="U603" i="4"/>
  <c r="T603" i="4"/>
  <c r="W603" i="4" s="1"/>
  <c r="S603" i="4"/>
  <c r="K603" i="4"/>
  <c r="J603" i="4"/>
  <c r="I603" i="4"/>
  <c r="X602" i="4"/>
  <c r="U602" i="4"/>
  <c r="T602" i="4"/>
  <c r="S602" i="4"/>
  <c r="K602" i="4"/>
  <c r="J602" i="4"/>
  <c r="I602" i="4"/>
  <c r="X601" i="4"/>
  <c r="U601" i="4"/>
  <c r="T601" i="4"/>
  <c r="W601" i="4" s="1"/>
  <c r="S601" i="4"/>
  <c r="K601" i="4"/>
  <c r="J601" i="4"/>
  <c r="I601" i="4"/>
  <c r="X600" i="4"/>
  <c r="U600" i="4"/>
  <c r="T600" i="4"/>
  <c r="S600" i="4"/>
  <c r="K600" i="4"/>
  <c r="J600" i="4"/>
  <c r="I600" i="4"/>
  <c r="X599" i="4"/>
  <c r="U599" i="4"/>
  <c r="T599" i="4"/>
  <c r="W599" i="4" s="1"/>
  <c r="S599" i="4"/>
  <c r="K599" i="4"/>
  <c r="J599" i="4"/>
  <c r="I599" i="4"/>
  <c r="X598" i="4"/>
  <c r="U598" i="4"/>
  <c r="T598" i="4"/>
  <c r="S598" i="4"/>
  <c r="K598" i="4"/>
  <c r="J598" i="4"/>
  <c r="I598" i="4"/>
  <c r="X597" i="4"/>
  <c r="U597" i="4"/>
  <c r="T597" i="4"/>
  <c r="W597" i="4" s="1"/>
  <c r="S597" i="4"/>
  <c r="K597" i="4"/>
  <c r="J597" i="4"/>
  <c r="I597" i="4"/>
  <c r="X596" i="4"/>
  <c r="U596" i="4"/>
  <c r="T596" i="4"/>
  <c r="S596" i="4"/>
  <c r="K596" i="4"/>
  <c r="J596" i="4"/>
  <c r="I596" i="4"/>
  <c r="X595" i="4"/>
  <c r="U595" i="4"/>
  <c r="T595" i="4"/>
  <c r="W595" i="4" s="1"/>
  <c r="S595" i="4"/>
  <c r="K595" i="4"/>
  <c r="J595" i="4"/>
  <c r="I595" i="4"/>
  <c r="X594" i="4"/>
  <c r="U594" i="4"/>
  <c r="T594" i="4"/>
  <c r="S594" i="4"/>
  <c r="K594" i="4"/>
  <c r="J594" i="4"/>
  <c r="I594" i="4"/>
  <c r="X593" i="4"/>
  <c r="U593" i="4"/>
  <c r="T593" i="4"/>
  <c r="W593" i="4" s="1"/>
  <c r="S593" i="4"/>
  <c r="K593" i="4"/>
  <c r="J593" i="4"/>
  <c r="I593" i="4"/>
  <c r="X592" i="4"/>
  <c r="U592" i="4"/>
  <c r="T592" i="4"/>
  <c r="S592" i="4"/>
  <c r="K592" i="4"/>
  <c r="J592" i="4"/>
  <c r="I592" i="4"/>
  <c r="X591" i="4"/>
  <c r="U591" i="4"/>
  <c r="T591" i="4"/>
  <c r="W591" i="4" s="1"/>
  <c r="S591" i="4"/>
  <c r="K591" i="4"/>
  <c r="J591" i="4"/>
  <c r="I591" i="4"/>
  <c r="X590" i="4"/>
  <c r="U590" i="4"/>
  <c r="T590" i="4"/>
  <c r="S590" i="4"/>
  <c r="K590" i="4"/>
  <c r="J590" i="4"/>
  <c r="I590" i="4"/>
  <c r="X589" i="4"/>
  <c r="U589" i="4"/>
  <c r="T589" i="4"/>
  <c r="W589" i="4" s="1"/>
  <c r="S589" i="4"/>
  <c r="K589" i="4"/>
  <c r="J589" i="4"/>
  <c r="I589" i="4"/>
  <c r="X588" i="4"/>
  <c r="U588" i="4"/>
  <c r="T588" i="4"/>
  <c r="S588" i="4"/>
  <c r="K588" i="4"/>
  <c r="J588" i="4"/>
  <c r="I588" i="4"/>
  <c r="X587" i="4"/>
  <c r="U587" i="4"/>
  <c r="T587" i="4"/>
  <c r="W587" i="4" s="1"/>
  <c r="S587" i="4"/>
  <c r="K587" i="4"/>
  <c r="J587" i="4"/>
  <c r="I587" i="4"/>
  <c r="X586" i="4"/>
  <c r="U586" i="4"/>
  <c r="T586" i="4"/>
  <c r="S586" i="4"/>
  <c r="K586" i="4"/>
  <c r="J586" i="4"/>
  <c r="I586" i="4"/>
  <c r="X585" i="4"/>
  <c r="U585" i="4"/>
  <c r="T585" i="4"/>
  <c r="W585" i="4" s="1"/>
  <c r="S585" i="4"/>
  <c r="K585" i="4"/>
  <c r="J585" i="4"/>
  <c r="I585" i="4"/>
  <c r="X584" i="4"/>
  <c r="U584" i="4"/>
  <c r="T584" i="4"/>
  <c r="S584" i="4"/>
  <c r="K584" i="4"/>
  <c r="J584" i="4"/>
  <c r="I584" i="4"/>
  <c r="X583" i="4"/>
  <c r="U583" i="4"/>
  <c r="T583" i="4"/>
  <c r="W583" i="4" s="1"/>
  <c r="S583" i="4"/>
  <c r="K583" i="4"/>
  <c r="J583" i="4"/>
  <c r="I583" i="4"/>
  <c r="X582" i="4"/>
  <c r="U582" i="4"/>
  <c r="T582" i="4"/>
  <c r="S582" i="4"/>
  <c r="K582" i="4"/>
  <c r="J582" i="4"/>
  <c r="I582" i="4"/>
  <c r="X581" i="4"/>
  <c r="U581" i="4"/>
  <c r="T581" i="4"/>
  <c r="W581" i="4" s="1"/>
  <c r="S581" i="4"/>
  <c r="K581" i="4"/>
  <c r="J581" i="4"/>
  <c r="I581" i="4"/>
  <c r="X580" i="4"/>
  <c r="U580" i="4"/>
  <c r="T580" i="4"/>
  <c r="S580" i="4"/>
  <c r="K580" i="4"/>
  <c r="J580" i="4"/>
  <c r="I580" i="4"/>
  <c r="X579" i="4"/>
  <c r="U579" i="4"/>
  <c r="T579" i="4"/>
  <c r="W579" i="4" s="1"/>
  <c r="S579" i="4"/>
  <c r="K579" i="4"/>
  <c r="J579" i="4"/>
  <c r="I579" i="4"/>
  <c r="X578" i="4"/>
  <c r="U578" i="4"/>
  <c r="T578" i="4"/>
  <c r="S578" i="4"/>
  <c r="K578" i="4"/>
  <c r="J578" i="4"/>
  <c r="I578" i="4"/>
  <c r="X577" i="4"/>
  <c r="U577" i="4"/>
  <c r="T577" i="4"/>
  <c r="W577" i="4" s="1"/>
  <c r="S577" i="4"/>
  <c r="K577" i="4"/>
  <c r="J577" i="4"/>
  <c r="I577" i="4"/>
  <c r="X576" i="4"/>
  <c r="U576" i="4"/>
  <c r="T576" i="4"/>
  <c r="S576" i="4"/>
  <c r="K576" i="4"/>
  <c r="J576" i="4"/>
  <c r="I576" i="4"/>
  <c r="X575" i="4"/>
  <c r="U575" i="4"/>
  <c r="T575" i="4"/>
  <c r="W575" i="4" s="1"/>
  <c r="S575" i="4"/>
  <c r="K575" i="4"/>
  <c r="J575" i="4"/>
  <c r="I575" i="4"/>
  <c r="X574" i="4"/>
  <c r="U574" i="4"/>
  <c r="T574" i="4"/>
  <c r="S574" i="4"/>
  <c r="K574" i="4"/>
  <c r="J574" i="4"/>
  <c r="I574" i="4"/>
  <c r="X573" i="4"/>
  <c r="U573" i="4"/>
  <c r="T573" i="4"/>
  <c r="W573" i="4" s="1"/>
  <c r="S573" i="4"/>
  <c r="K573" i="4"/>
  <c r="J573" i="4"/>
  <c r="I573" i="4"/>
  <c r="X572" i="4"/>
  <c r="U572" i="4"/>
  <c r="T572" i="4"/>
  <c r="S572" i="4"/>
  <c r="K572" i="4"/>
  <c r="J572" i="4"/>
  <c r="I572" i="4"/>
  <c r="X571" i="4"/>
  <c r="U571" i="4"/>
  <c r="T571" i="4"/>
  <c r="W571" i="4" s="1"/>
  <c r="S571" i="4"/>
  <c r="K571" i="4"/>
  <c r="J571" i="4"/>
  <c r="I571" i="4"/>
  <c r="X570" i="4"/>
  <c r="U570" i="4"/>
  <c r="T570" i="4"/>
  <c r="S570" i="4"/>
  <c r="K570" i="4"/>
  <c r="J570" i="4"/>
  <c r="I570" i="4"/>
  <c r="X569" i="4"/>
  <c r="U569" i="4"/>
  <c r="T569" i="4"/>
  <c r="W569" i="4" s="1"/>
  <c r="S569" i="4"/>
  <c r="K569" i="4"/>
  <c r="J569" i="4"/>
  <c r="I569" i="4"/>
  <c r="X568" i="4"/>
  <c r="U568" i="4"/>
  <c r="T568" i="4"/>
  <c r="S568" i="4"/>
  <c r="K568" i="4"/>
  <c r="J568" i="4"/>
  <c r="I568" i="4"/>
  <c r="X567" i="4"/>
  <c r="U567" i="4"/>
  <c r="T567" i="4"/>
  <c r="W567" i="4" s="1"/>
  <c r="S567" i="4"/>
  <c r="K567" i="4"/>
  <c r="J567" i="4"/>
  <c r="I567" i="4"/>
  <c r="X566" i="4"/>
  <c r="U566" i="4"/>
  <c r="T566" i="4"/>
  <c r="S566" i="4"/>
  <c r="K566" i="4"/>
  <c r="J566" i="4"/>
  <c r="I566" i="4"/>
  <c r="X565" i="4"/>
  <c r="U565" i="4"/>
  <c r="T565" i="4"/>
  <c r="W565" i="4" s="1"/>
  <c r="S565" i="4"/>
  <c r="K565" i="4"/>
  <c r="J565" i="4"/>
  <c r="I565" i="4"/>
  <c r="X564" i="4"/>
  <c r="U564" i="4"/>
  <c r="T564" i="4"/>
  <c r="S564" i="4"/>
  <c r="K564" i="4"/>
  <c r="J564" i="4"/>
  <c r="I564" i="4"/>
  <c r="X563" i="4"/>
  <c r="U563" i="4"/>
  <c r="T563" i="4"/>
  <c r="W563" i="4" s="1"/>
  <c r="S563" i="4"/>
  <c r="K563" i="4"/>
  <c r="J563" i="4"/>
  <c r="I563" i="4"/>
  <c r="X562" i="4"/>
  <c r="U562" i="4"/>
  <c r="T562" i="4"/>
  <c r="S562" i="4"/>
  <c r="K562" i="4"/>
  <c r="J562" i="4"/>
  <c r="I562" i="4"/>
  <c r="X561" i="4"/>
  <c r="U561" i="4"/>
  <c r="T561" i="4"/>
  <c r="W561" i="4" s="1"/>
  <c r="S561" i="4"/>
  <c r="K561" i="4"/>
  <c r="J561" i="4"/>
  <c r="I561" i="4"/>
  <c r="X560" i="4"/>
  <c r="U560" i="4"/>
  <c r="T560" i="4"/>
  <c r="S560" i="4"/>
  <c r="K560" i="4"/>
  <c r="J560" i="4"/>
  <c r="I560" i="4"/>
  <c r="X559" i="4"/>
  <c r="U559" i="4"/>
  <c r="T559" i="4"/>
  <c r="W559" i="4" s="1"/>
  <c r="S559" i="4"/>
  <c r="K559" i="4"/>
  <c r="J559" i="4"/>
  <c r="I559" i="4"/>
  <c r="X558" i="4"/>
  <c r="U558" i="4"/>
  <c r="T558" i="4"/>
  <c r="S558" i="4"/>
  <c r="K558" i="4"/>
  <c r="J558" i="4"/>
  <c r="I558" i="4"/>
  <c r="X557" i="4"/>
  <c r="U557" i="4"/>
  <c r="T557" i="4"/>
  <c r="W557" i="4" s="1"/>
  <c r="S557" i="4"/>
  <c r="K557" i="4"/>
  <c r="J557" i="4"/>
  <c r="I557" i="4"/>
  <c r="X556" i="4"/>
  <c r="U556" i="4"/>
  <c r="T556" i="4"/>
  <c r="S556" i="4"/>
  <c r="K556" i="4"/>
  <c r="J556" i="4"/>
  <c r="I556" i="4"/>
  <c r="X555" i="4"/>
  <c r="U555" i="4"/>
  <c r="T555" i="4"/>
  <c r="W555" i="4" s="1"/>
  <c r="S555" i="4"/>
  <c r="K555" i="4"/>
  <c r="J555" i="4"/>
  <c r="I555" i="4"/>
  <c r="X554" i="4"/>
  <c r="U554" i="4"/>
  <c r="T554" i="4"/>
  <c r="S554" i="4"/>
  <c r="K554" i="4"/>
  <c r="J554" i="4"/>
  <c r="I554" i="4"/>
  <c r="X553" i="4"/>
  <c r="U553" i="4"/>
  <c r="T553" i="4"/>
  <c r="W553" i="4" s="1"/>
  <c r="S553" i="4"/>
  <c r="K553" i="4"/>
  <c r="J553" i="4"/>
  <c r="I553" i="4"/>
  <c r="X552" i="4"/>
  <c r="U552" i="4"/>
  <c r="T552" i="4"/>
  <c r="S552" i="4"/>
  <c r="K552" i="4"/>
  <c r="J552" i="4"/>
  <c r="I552" i="4"/>
  <c r="X551" i="4"/>
  <c r="U551" i="4"/>
  <c r="T551" i="4"/>
  <c r="W551" i="4" s="1"/>
  <c r="S551" i="4"/>
  <c r="K551" i="4"/>
  <c r="J551" i="4"/>
  <c r="I551" i="4"/>
  <c r="X550" i="4"/>
  <c r="U550" i="4"/>
  <c r="T550" i="4"/>
  <c r="S550" i="4"/>
  <c r="K550" i="4"/>
  <c r="J550" i="4"/>
  <c r="I550" i="4"/>
  <c r="X549" i="4"/>
  <c r="U549" i="4"/>
  <c r="T549" i="4"/>
  <c r="W549" i="4" s="1"/>
  <c r="S549" i="4"/>
  <c r="K549" i="4"/>
  <c r="J549" i="4"/>
  <c r="I549" i="4"/>
  <c r="X548" i="4"/>
  <c r="U548" i="4"/>
  <c r="T548" i="4"/>
  <c r="S548" i="4"/>
  <c r="K548" i="4"/>
  <c r="J548" i="4"/>
  <c r="I548" i="4"/>
  <c r="X547" i="4"/>
  <c r="U547" i="4"/>
  <c r="T547" i="4"/>
  <c r="W547" i="4" s="1"/>
  <c r="S547" i="4"/>
  <c r="K547" i="4"/>
  <c r="J547" i="4"/>
  <c r="I547" i="4"/>
  <c r="X546" i="4"/>
  <c r="U546" i="4"/>
  <c r="T546" i="4"/>
  <c r="S546" i="4"/>
  <c r="K546" i="4"/>
  <c r="J546" i="4"/>
  <c r="I546" i="4"/>
  <c r="X545" i="4"/>
  <c r="U545" i="4"/>
  <c r="T545" i="4"/>
  <c r="W545" i="4" s="1"/>
  <c r="S545" i="4"/>
  <c r="K545" i="4"/>
  <c r="J545" i="4"/>
  <c r="I545" i="4"/>
  <c r="X544" i="4"/>
  <c r="U544" i="4"/>
  <c r="T544" i="4"/>
  <c r="S544" i="4"/>
  <c r="K544" i="4"/>
  <c r="J544" i="4"/>
  <c r="I544" i="4"/>
  <c r="X543" i="4"/>
  <c r="U543" i="4"/>
  <c r="T543" i="4"/>
  <c r="W543" i="4" s="1"/>
  <c r="S543" i="4"/>
  <c r="K543" i="4"/>
  <c r="J543" i="4"/>
  <c r="I543" i="4"/>
  <c r="X542" i="4"/>
  <c r="U542" i="4"/>
  <c r="T542" i="4"/>
  <c r="S542" i="4"/>
  <c r="K542" i="4"/>
  <c r="J542" i="4"/>
  <c r="I542" i="4"/>
  <c r="X541" i="4"/>
  <c r="U541" i="4"/>
  <c r="T541" i="4"/>
  <c r="W541" i="4" s="1"/>
  <c r="S541" i="4"/>
  <c r="K541" i="4"/>
  <c r="J541" i="4"/>
  <c r="I541" i="4"/>
  <c r="X540" i="4"/>
  <c r="U540" i="4"/>
  <c r="T540" i="4"/>
  <c r="S540" i="4"/>
  <c r="K540" i="4"/>
  <c r="J540" i="4"/>
  <c r="I540" i="4"/>
  <c r="X539" i="4"/>
  <c r="U539" i="4"/>
  <c r="T539" i="4"/>
  <c r="W539" i="4" s="1"/>
  <c r="S539" i="4"/>
  <c r="K539" i="4"/>
  <c r="J539" i="4"/>
  <c r="I539" i="4"/>
  <c r="X538" i="4"/>
  <c r="U538" i="4"/>
  <c r="T538" i="4"/>
  <c r="S538" i="4"/>
  <c r="K538" i="4"/>
  <c r="J538" i="4"/>
  <c r="I538" i="4"/>
  <c r="X537" i="4"/>
  <c r="U537" i="4"/>
  <c r="T537" i="4"/>
  <c r="W537" i="4" s="1"/>
  <c r="S537" i="4"/>
  <c r="K537" i="4"/>
  <c r="J537" i="4"/>
  <c r="I537" i="4"/>
  <c r="X536" i="4"/>
  <c r="U536" i="4"/>
  <c r="T536" i="4"/>
  <c r="S536" i="4"/>
  <c r="K536" i="4"/>
  <c r="J536" i="4"/>
  <c r="I536" i="4"/>
  <c r="X535" i="4"/>
  <c r="U535" i="4"/>
  <c r="T535" i="4"/>
  <c r="W535" i="4" s="1"/>
  <c r="S535" i="4"/>
  <c r="K535" i="4"/>
  <c r="J535" i="4"/>
  <c r="I535" i="4"/>
  <c r="X534" i="4"/>
  <c r="U534" i="4"/>
  <c r="T534" i="4"/>
  <c r="S534" i="4"/>
  <c r="K534" i="4"/>
  <c r="J534" i="4"/>
  <c r="I534" i="4"/>
  <c r="X533" i="4"/>
  <c r="U533" i="4"/>
  <c r="T533" i="4"/>
  <c r="W533" i="4" s="1"/>
  <c r="S533" i="4"/>
  <c r="K533" i="4"/>
  <c r="J533" i="4"/>
  <c r="I533" i="4"/>
  <c r="X532" i="4"/>
  <c r="U532" i="4"/>
  <c r="T532" i="4"/>
  <c r="S532" i="4"/>
  <c r="K532" i="4"/>
  <c r="J532" i="4"/>
  <c r="I532" i="4"/>
  <c r="X531" i="4"/>
  <c r="U531" i="4"/>
  <c r="T531" i="4"/>
  <c r="W531" i="4" s="1"/>
  <c r="S531" i="4"/>
  <c r="K531" i="4"/>
  <c r="J531" i="4"/>
  <c r="I531" i="4"/>
  <c r="X530" i="4"/>
  <c r="U530" i="4"/>
  <c r="T530" i="4"/>
  <c r="S530" i="4"/>
  <c r="K530" i="4"/>
  <c r="J530" i="4"/>
  <c r="I530" i="4"/>
  <c r="X529" i="4"/>
  <c r="U529" i="4"/>
  <c r="T529" i="4"/>
  <c r="W529" i="4" s="1"/>
  <c r="S529" i="4"/>
  <c r="K529" i="4"/>
  <c r="J529" i="4"/>
  <c r="I529" i="4"/>
  <c r="X528" i="4"/>
  <c r="U528" i="4"/>
  <c r="T528" i="4"/>
  <c r="S528" i="4"/>
  <c r="K528" i="4"/>
  <c r="J528" i="4"/>
  <c r="I528" i="4"/>
  <c r="X527" i="4"/>
  <c r="U527" i="4"/>
  <c r="T527" i="4"/>
  <c r="W527" i="4" s="1"/>
  <c r="S527" i="4"/>
  <c r="K527" i="4"/>
  <c r="J527" i="4"/>
  <c r="I527" i="4"/>
  <c r="X526" i="4"/>
  <c r="U526" i="4"/>
  <c r="T526" i="4"/>
  <c r="S526" i="4"/>
  <c r="K526" i="4"/>
  <c r="J526" i="4"/>
  <c r="I526" i="4"/>
  <c r="X525" i="4"/>
  <c r="U525" i="4"/>
  <c r="T525" i="4"/>
  <c r="W525" i="4" s="1"/>
  <c r="S525" i="4"/>
  <c r="K525" i="4"/>
  <c r="J525" i="4"/>
  <c r="I525" i="4"/>
  <c r="X524" i="4"/>
  <c r="U524" i="4"/>
  <c r="T524" i="4"/>
  <c r="S524" i="4"/>
  <c r="K524" i="4"/>
  <c r="J524" i="4"/>
  <c r="I524" i="4"/>
  <c r="X523" i="4"/>
  <c r="U523" i="4"/>
  <c r="T523" i="4"/>
  <c r="W523" i="4" s="1"/>
  <c r="S523" i="4"/>
  <c r="K523" i="4"/>
  <c r="J523" i="4"/>
  <c r="I523" i="4"/>
  <c r="X522" i="4"/>
  <c r="U522" i="4"/>
  <c r="T522" i="4"/>
  <c r="S522" i="4"/>
  <c r="K522" i="4"/>
  <c r="J522" i="4"/>
  <c r="I522" i="4"/>
  <c r="X521" i="4"/>
  <c r="U521" i="4"/>
  <c r="T521" i="4"/>
  <c r="W521" i="4" s="1"/>
  <c r="S521" i="4"/>
  <c r="K521" i="4"/>
  <c r="J521" i="4"/>
  <c r="I521" i="4"/>
  <c r="X520" i="4"/>
  <c r="U520" i="4"/>
  <c r="T520" i="4"/>
  <c r="S520" i="4"/>
  <c r="K520" i="4"/>
  <c r="J520" i="4"/>
  <c r="I520" i="4"/>
  <c r="X519" i="4"/>
  <c r="U519" i="4"/>
  <c r="T519" i="4"/>
  <c r="W519" i="4" s="1"/>
  <c r="S519" i="4"/>
  <c r="K519" i="4"/>
  <c r="J519" i="4"/>
  <c r="I519" i="4"/>
  <c r="X518" i="4"/>
  <c r="U518" i="4"/>
  <c r="T518" i="4"/>
  <c r="S518" i="4"/>
  <c r="K518" i="4"/>
  <c r="J518" i="4"/>
  <c r="I518" i="4"/>
  <c r="X517" i="4"/>
  <c r="U517" i="4"/>
  <c r="T517" i="4"/>
  <c r="W517" i="4" s="1"/>
  <c r="S517" i="4"/>
  <c r="K517" i="4"/>
  <c r="J517" i="4"/>
  <c r="I517" i="4"/>
  <c r="X516" i="4"/>
  <c r="U516" i="4"/>
  <c r="T516" i="4"/>
  <c r="S516" i="4"/>
  <c r="K516" i="4"/>
  <c r="J516" i="4"/>
  <c r="I516" i="4"/>
  <c r="X515" i="4"/>
  <c r="U515" i="4"/>
  <c r="T515" i="4"/>
  <c r="W515" i="4" s="1"/>
  <c r="S515" i="4"/>
  <c r="K515" i="4"/>
  <c r="J515" i="4"/>
  <c r="I515" i="4"/>
  <c r="X514" i="4"/>
  <c r="U514" i="4"/>
  <c r="T514" i="4"/>
  <c r="S514" i="4"/>
  <c r="K514" i="4"/>
  <c r="J514" i="4"/>
  <c r="I514" i="4"/>
  <c r="X513" i="4"/>
  <c r="U513" i="4"/>
  <c r="T513" i="4"/>
  <c r="W513" i="4" s="1"/>
  <c r="S513" i="4"/>
  <c r="K513" i="4"/>
  <c r="J513" i="4"/>
  <c r="I513" i="4"/>
  <c r="X512" i="4"/>
  <c r="U512" i="4"/>
  <c r="T512" i="4"/>
  <c r="S512" i="4"/>
  <c r="K512" i="4"/>
  <c r="J512" i="4"/>
  <c r="I512" i="4"/>
  <c r="X511" i="4"/>
  <c r="U511" i="4"/>
  <c r="T511" i="4"/>
  <c r="W511" i="4" s="1"/>
  <c r="S511" i="4"/>
  <c r="K511" i="4"/>
  <c r="J511" i="4"/>
  <c r="I511" i="4"/>
  <c r="X510" i="4"/>
  <c r="U510" i="4"/>
  <c r="T510" i="4"/>
  <c r="S510" i="4"/>
  <c r="K510" i="4"/>
  <c r="J510" i="4"/>
  <c r="I510" i="4"/>
  <c r="X509" i="4"/>
  <c r="U509" i="4"/>
  <c r="T509" i="4"/>
  <c r="W509" i="4" s="1"/>
  <c r="S509" i="4"/>
  <c r="K509" i="4"/>
  <c r="J509" i="4"/>
  <c r="I509" i="4"/>
  <c r="X508" i="4"/>
  <c r="U508" i="4"/>
  <c r="T508" i="4"/>
  <c r="S508" i="4"/>
  <c r="K508" i="4"/>
  <c r="J508" i="4"/>
  <c r="I508" i="4"/>
  <c r="X507" i="4"/>
  <c r="U507" i="4"/>
  <c r="T507" i="4"/>
  <c r="W507" i="4" s="1"/>
  <c r="S507" i="4"/>
  <c r="K507" i="4"/>
  <c r="J507" i="4"/>
  <c r="I507" i="4"/>
  <c r="X506" i="4"/>
  <c r="U506" i="4"/>
  <c r="T506" i="4"/>
  <c r="S506" i="4"/>
  <c r="K506" i="4"/>
  <c r="J506" i="4"/>
  <c r="I506" i="4"/>
  <c r="X505" i="4"/>
  <c r="U505" i="4"/>
  <c r="T505" i="4"/>
  <c r="W505" i="4" s="1"/>
  <c r="S505" i="4"/>
  <c r="K505" i="4"/>
  <c r="J505" i="4"/>
  <c r="I505" i="4"/>
  <c r="X504" i="4"/>
  <c r="U504" i="4"/>
  <c r="T504" i="4"/>
  <c r="S504" i="4"/>
  <c r="K504" i="4"/>
  <c r="J504" i="4"/>
  <c r="I504" i="4"/>
  <c r="X503" i="4"/>
  <c r="U503" i="4"/>
  <c r="T503" i="4"/>
  <c r="W503" i="4" s="1"/>
  <c r="S503" i="4"/>
  <c r="K503" i="4"/>
  <c r="J503" i="4"/>
  <c r="I503" i="4"/>
  <c r="X502" i="4"/>
  <c r="U502" i="4"/>
  <c r="T502" i="4"/>
  <c r="S502" i="4"/>
  <c r="K502" i="4"/>
  <c r="J502" i="4"/>
  <c r="I502" i="4"/>
  <c r="X501" i="4"/>
  <c r="U501" i="4"/>
  <c r="T501" i="4"/>
  <c r="W501" i="4" s="1"/>
  <c r="S501" i="4"/>
  <c r="K501" i="4"/>
  <c r="J501" i="4"/>
  <c r="I501" i="4"/>
  <c r="X500" i="4"/>
  <c r="U500" i="4"/>
  <c r="T500" i="4"/>
  <c r="S500" i="4"/>
  <c r="K500" i="4"/>
  <c r="J500" i="4"/>
  <c r="I500" i="4"/>
  <c r="X499" i="4"/>
  <c r="U499" i="4"/>
  <c r="T499" i="4"/>
  <c r="W499" i="4" s="1"/>
  <c r="S499" i="4"/>
  <c r="K499" i="4"/>
  <c r="J499" i="4"/>
  <c r="I499" i="4"/>
  <c r="X498" i="4"/>
  <c r="U498" i="4"/>
  <c r="T498" i="4"/>
  <c r="S498" i="4"/>
  <c r="K498" i="4"/>
  <c r="J498" i="4"/>
  <c r="I498" i="4"/>
  <c r="X497" i="4"/>
  <c r="U497" i="4"/>
  <c r="T497" i="4"/>
  <c r="W497" i="4" s="1"/>
  <c r="S497" i="4"/>
  <c r="K497" i="4"/>
  <c r="J497" i="4"/>
  <c r="I497" i="4"/>
  <c r="X496" i="4"/>
  <c r="U496" i="4"/>
  <c r="T496" i="4"/>
  <c r="S496" i="4"/>
  <c r="K496" i="4"/>
  <c r="J496" i="4"/>
  <c r="I496" i="4"/>
  <c r="X495" i="4"/>
  <c r="U495" i="4"/>
  <c r="T495" i="4"/>
  <c r="W495" i="4" s="1"/>
  <c r="S495" i="4"/>
  <c r="K495" i="4"/>
  <c r="J495" i="4"/>
  <c r="I495" i="4"/>
  <c r="X494" i="4"/>
  <c r="U494" i="4"/>
  <c r="T494" i="4"/>
  <c r="S494" i="4"/>
  <c r="K494" i="4"/>
  <c r="J494" i="4"/>
  <c r="I494" i="4"/>
  <c r="X493" i="4"/>
  <c r="U493" i="4"/>
  <c r="T493" i="4"/>
  <c r="W493" i="4" s="1"/>
  <c r="S493" i="4"/>
  <c r="K493" i="4"/>
  <c r="J493" i="4"/>
  <c r="I493" i="4"/>
  <c r="X492" i="4"/>
  <c r="U492" i="4"/>
  <c r="T492" i="4"/>
  <c r="S492" i="4"/>
  <c r="K492" i="4"/>
  <c r="J492" i="4"/>
  <c r="I492" i="4"/>
  <c r="X491" i="4"/>
  <c r="U491" i="4"/>
  <c r="T491" i="4"/>
  <c r="W491" i="4" s="1"/>
  <c r="S491" i="4"/>
  <c r="K491" i="4"/>
  <c r="J491" i="4"/>
  <c r="I491" i="4"/>
  <c r="X490" i="4"/>
  <c r="U490" i="4"/>
  <c r="T490" i="4"/>
  <c r="S490" i="4"/>
  <c r="K490" i="4"/>
  <c r="J490" i="4"/>
  <c r="I490" i="4"/>
  <c r="X489" i="4"/>
  <c r="U489" i="4"/>
  <c r="T489" i="4"/>
  <c r="W489" i="4" s="1"/>
  <c r="S489" i="4"/>
  <c r="K489" i="4"/>
  <c r="J489" i="4"/>
  <c r="I489" i="4"/>
  <c r="X488" i="4"/>
  <c r="U488" i="4"/>
  <c r="T488" i="4"/>
  <c r="S488" i="4"/>
  <c r="K488" i="4"/>
  <c r="J488" i="4"/>
  <c r="I488" i="4"/>
  <c r="X487" i="4"/>
  <c r="U487" i="4"/>
  <c r="T487" i="4"/>
  <c r="W487" i="4" s="1"/>
  <c r="S487" i="4"/>
  <c r="K487" i="4"/>
  <c r="J487" i="4"/>
  <c r="I487" i="4"/>
  <c r="X486" i="4"/>
  <c r="U486" i="4"/>
  <c r="T486" i="4"/>
  <c r="S486" i="4"/>
  <c r="K486" i="4"/>
  <c r="J486" i="4"/>
  <c r="I486" i="4"/>
  <c r="X485" i="4"/>
  <c r="U485" i="4"/>
  <c r="T485" i="4"/>
  <c r="W485" i="4" s="1"/>
  <c r="S485" i="4"/>
  <c r="K485" i="4"/>
  <c r="J485" i="4"/>
  <c r="I485" i="4"/>
  <c r="X484" i="4"/>
  <c r="U484" i="4"/>
  <c r="T484" i="4"/>
  <c r="S484" i="4"/>
  <c r="K484" i="4"/>
  <c r="J484" i="4"/>
  <c r="I484" i="4"/>
  <c r="X483" i="4"/>
  <c r="U483" i="4"/>
  <c r="T483" i="4"/>
  <c r="W483" i="4" s="1"/>
  <c r="S483" i="4"/>
  <c r="K483" i="4"/>
  <c r="J483" i="4"/>
  <c r="I483" i="4"/>
  <c r="X482" i="4"/>
  <c r="U482" i="4"/>
  <c r="T482" i="4"/>
  <c r="S482" i="4"/>
  <c r="K482" i="4"/>
  <c r="J482" i="4"/>
  <c r="I482" i="4"/>
  <c r="X481" i="4"/>
  <c r="U481" i="4"/>
  <c r="T481" i="4"/>
  <c r="W481" i="4" s="1"/>
  <c r="S481" i="4"/>
  <c r="K481" i="4"/>
  <c r="J481" i="4"/>
  <c r="I481" i="4"/>
  <c r="X480" i="4"/>
  <c r="U480" i="4"/>
  <c r="T480" i="4"/>
  <c r="S480" i="4"/>
  <c r="K480" i="4"/>
  <c r="J480" i="4"/>
  <c r="I480" i="4"/>
  <c r="X479" i="4"/>
  <c r="U479" i="4"/>
  <c r="T479" i="4"/>
  <c r="W479" i="4" s="1"/>
  <c r="S479" i="4"/>
  <c r="K479" i="4"/>
  <c r="J479" i="4"/>
  <c r="I479" i="4"/>
  <c r="X478" i="4"/>
  <c r="U478" i="4"/>
  <c r="T478" i="4"/>
  <c r="S478" i="4"/>
  <c r="K478" i="4"/>
  <c r="J478" i="4"/>
  <c r="I478" i="4"/>
  <c r="X477" i="4"/>
  <c r="U477" i="4"/>
  <c r="T477" i="4"/>
  <c r="W477" i="4" s="1"/>
  <c r="S477" i="4"/>
  <c r="K477" i="4"/>
  <c r="J477" i="4"/>
  <c r="I477" i="4"/>
  <c r="X476" i="4"/>
  <c r="U476" i="4"/>
  <c r="T476" i="4"/>
  <c r="S476" i="4"/>
  <c r="K476" i="4"/>
  <c r="J476" i="4"/>
  <c r="I476" i="4"/>
  <c r="X475" i="4"/>
  <c r="U475" i="4"/>
  <c r="T475" i="4"/>
  <c r="W475" i="4" s="1"/>
  <c r="S475" i="4"/>
  <c r="K475" i="4"/>
  <c r="J475" i="4"/>
  <c r="I475" i="4"/>
  <c r="X474" i="4"/>
  <c r="U474" i="4"/>
  <c r="T474" i="4"/>
  <c r="S474" i="4"/>
  <c r="K474" i="4"/>
  <c r="J474" i="4"/>
  <c r="I474" i="4"/>
  <c r="X473" i="4"/>
  <c r="U473" i="4"/>
  <c r="T473" i="4"/>
  <c r="W473" i="4" s="1"/>
  <c r="S473" i="4"/>
  <c r="K473" i="4"/>
  <c r="J473" i="4"/>
  <c r="I473" i="4"/>
  <c r="X472" i="4"/>
  <c r="U472" i="4"/>
  <c r="T472" i="4"/>
  <c r="S472" i="4"/>
  <c r="K472" i="4"/>
  <c r="J472" i="4"/>
  <c r="I472" i="4"/>
  <c r="X471" i="4"/>
  <c r="U471" i="4"/>
  <c r="T471" i="4"/>
  <c r="W471" i="4" s="1"/>
  <c r="S471" i="4"/>
  <c r="K471" i="4"/>
  <c r="J471" i="4"/>
  <c r="I471" i="4"/>
  <c r="X470" i="4"/>
  <c r="U470" i="4"/>
  <c r="T470" i="4"/>
  <c r="S470" i="4"/>
  <c r="K470" i="4"/>
  <c r="J470" i="4"/>
  <c r="I470" i="4"/>
  <c r="X469" i="4"/>
  <c r="U469" i="4"/>
  <c r="T469" i="4"/>
  <c r="W469" i="4" s="1"/>
  <c r="S469" i="4"/>
  <c r="K469" i="4"/>
  <c r="J469" i="4"/>
  <c r="I469" i="4"/>
  <c r="X468" i="4"/>
  <c r="U468" i="4"/>
  <c r="T468" i="4"/>
  <c r="S468" i="4"/>
  <c r="K468" i="4"/>
  <c r="J468" i="4"/>
  <c r="I468" i="4"/>
  <c r="X467" i="4"/>
  <c r="U467" i="4"/>
  <c r="T467" i="4"/>
  <c r="W467" i="4" s="1"/>
  <c r="S467" i="4"/>
  <c r="K467" i="4"/>
  <c r="J467" i="4"/>
  <c r="I467" i="4"/>
  <c r="X466" i="4"/>
  <c r="U466" i="4"/>
  <c r="T466" i="4"/>
  <c r="S466" i="4"/>
  <c r="K466" i="4"/>
  <c r="J466" i="4"/>
  <c r="I466" i="4"/>
  <c r="X465" i="4"/>
  <c r="U465" i="4"/>
  <c r="T465" i="4"/>
  <c r="W465" i="4" s="1"/>
  <c r="S465" i="4"/>
  <c r="K465" i="4"/>
  <c r="J465" i="4"/>
  <c r="I465" i="4"/>
  <c r="X464" i="4"/>
  <c r="U464" i="4"/>
  <c r="T464" i="4"/>
  <c r="S464" i="4"/>
  <c r="K464" i="4"/>
  <c r="J464" i="4"/>
  <c r="I464" i="4"/>
  <c r="X463" i="4"/>
  <c r="U463" i="4"/>
  <c r="T463" i="4"/>
  <c r="W463" i="4" s="1"/>
  <c r="S463" i="4"/>
  <c r="K463" i="4"/>
  <c r="J463" i="4"/>
  <c r="I463" i="4"/>
  <c r="X462" i="4"/>
  <c r="U462" i="4"/>
  <c r="T462" i="4"/>
  <c r="S462" i="4"/>
  <c r="K462" i="4"/>
  <c r="J462" i="4"/>
  <c r="I462" i="4"/>
  <c r="X461" i="4"/>
  <c r="U461" i="4"/>
  <c r="T461" i="4"/>
  <c r="W461" i="4" s="1"/>
  <c r="S461" i="4"/>
  <c r="K461" i="4"/>
  <c r="J461" i="4"/>
  <c r="I461" i="4"/>
  <c r="X460" i="4"/>
  <c r="U460" i="4"/>
  <c r="T460" i="4"/>
  <c r="S460" i="4"/>
  <c r="K460" i="4"/>
  <c r="J460" i="4"/>
  <c r="I460" i="4"/>
  <c r="X459" i="4"/>
  <c r="U459" i="4"/>
  <c r="T459" i="4"/>
  <c r="W459" i="4" s="1"/>
  <c r="S459" i="4"/>
  <c r="K459" i="4"/>
  <c r="J459" i="4"/>
  <c r="I459" i="4"/>
  <c r="X458" i="4"/>
  <c r="U458" i="4"/>
  <c r="T458" i="4"/>
  <c r="S458" i="4"/>
  <c r="K458" i="4"/>
  <c r="J458" i="4"/>
  <c r="I458" i="4"/>
  <c r="X457" i="4"/>
  <c r="U457" i="4"/>
  <c r="T457" i="4"/>
  <c r="W457" i="4" s="1"/>
  <c r="S457" i="4"/>
  <c r="K457" i="4"/>
  <c r="J457" i="4"/>
  <c r="I457" i="4"/>
  <c r="X456" i="4"/>
  <c r="U456" i="4"/>
  <c r="T456" i="4"/>
  <c r="S456" i="4"/>
  <c r="K456" i="4"/>
  <c r="J456" i="4"/>
  <c r="I456" i="4"/>
  <c r="X455" i="4"/>
  <c r="U455" i="4"/>
  <c r="T455" i="4"/>
  <c r="W455" i="4" s="1"/>
  <c r="S455" i="4"/>
  <c r="K455" i="4"/>
  <c r="J455" i="4"/>
  <c r="I455" i="4"/>
  <c r="X454" i="4"/>
  <c r="U454" i="4"/>
  <c r="T454" i="4"/>
  <c r="S454" i="4"/>
  <c r="K454" i="4"/>
  <c r="J454" i="4"/>
  <c r="I454" i="4"/>
  <c r="X453" i="4"/>
  <c r="U453" i="4"/>
  <c r="T453" i="4"/>
  <c r="W453" i="4" s="1"/>
  <c r="S453" i="4"/>
  <c r="K453" i="4"/>
  <c r="J453" i="4"/>
  <c r="I453" i="4"/>
  <c r="X452" i="4"/>
  <c r="U452" i="4"/>
  <c r="T452" i="4"/>
  <c r="S452" i="4"/>
  <c r="K452" i="4"/>
  <c r="J452" i="4"/>
  <c r="I452" i="4"/>
  <c r="X451" i="4"/>
  <c r="U451" i="4"/>
  <c r="T451" i="4"/>
  <c r="W451" i="4" s="1"/>
  <c r="S451" i="4"/>
  <c r="K451" i="4"/>
  <c r="J451" i="4"/>
  <c r="I451" i="4"/>
  <c r="X450" i="4"/>
  <c r="U450" i="4"/>
  <c r="T450" i="4"/>
  <c r="S450" i="4"/>
  <c r="K450" i="4"/>
  <c r="J450" i="4"/>
  <c r="I450" i="4"/>
  <c r="X449" i="4"/>
  <c r="U449" i="4"/>
  <c r="T449" i="4"/>
  <c r="W449" i="4" s="1"/>
  <c r="S449" i="4"/>
  <c r="K449" i="4"/>
  <c r="J449" i="4"/>
  <c r="I449" i="4"/>
  <c r="X448" i="4"/>
  <c r="U448" i="4"/>
  <c r="T448" i="4"/>
  <c r="S448" i="4"/>
  <c r="K448" i="4"/>
  <c r="J448" i="4"/>
  <c r="I448" i="4"/>
  <c r="X447" i="4"/>
  <c r="U447" i="4"/>
  <c r="T447" i="4"/>
  <c r="W447" i="4" s="1"/>
  <c r="S447" i="4"/>
  <c r="K447" i="4"/>
  <c r="J447" i="4"/>
  <c r="I447" i="4"/>
  <c r="X446" i="4"/>
  <c r="U446" i="4"/>
  <c r="T446" i="4"/>
  <c r="S446" i="4"/>
  <c r="K446" i="4"/>
  <c r="J446" i="4"/>
  <c r="I446" i="4"/>
  <c r="X445" i="4"/>
  <c r="U445" i="4"/>
  <c r="T445" i="4"/>
  <c r="W445" i="4" s="1"/>
  <c r="S445" i="4"/>
  <c r="K445" i="4"/>
  <c r="J445" i="4"/>
  <c r="I445" i="4"/>
  <c r="X444" i="4"/>
  <c r="U444" i="4"/>
  <c r="T444" i="4"/>
  <c r="S444" i="4"/>
  <c r="K444" i="4"/>
  <c r="J444" i="4"/>
  <c r="I444" i="4"/>
  <c r="X443" i="4"/>
  <c r="U443" i="4"/>
  <c r="T443" i="4"/>
  <c r="W443" i="4" s="1"/>
  <c r="S443" i="4"/>
  <c r="K443" i="4"/>
  <c r="J443" i="4"/>
  <c r="I443" i="4"/>
  <c r="X442" i="4"/>
  <c r="U442" i="4"/>
  <c r="T442" i="4"/>
  <c r="S442" i="4"/>
  <c r="K442" i="4"/>
  <c r="J442" i="4"/>
  <c r="I442" i="4"/>
  <c r="X441" i="4"/>
  <c r="U441" i="4"/>
  <c r="T441" i="4"/>
  <c r="W441" i="4" s="1"/>
  <c r="S441" i="4"/>
  <c r="K441" i="4"/>
  <c r="J441" i="4"/>
  <c r="I441" i="4"/>
  <c r="X440" i="4"/>
  <c r="U440" i="4"/>
  <c r="T440" i="4"/>
  <c r="S440" i="4"/>
  <c r="K440" i="4"/>
  <c r="J440" i="4"/>
  <c r="I440" i="4"/>
  <c r="X439" i="4"/>
  <c r="U439" i="4"/>
  <c r="T439" i="4"/>
  <c r="W439" i="4" s="1"/>
  <c r="S439" i="4"/>
  <c r="K439" i="4"/>
  <c r="J439" i="4"/>
  <c r="I439" i="4"/>
  <c r="X438" i="4"/>
  <c r="U438" i="4"/>
  <c r="T438" i="4"/>
  <c r="S438" i="4"/>
  <c r="K438" i="4"/>
  <c r="J438" i="4"/>
  <c r="I438" i="4"/>
  <c r="X437" i="4"/>
  <c r="U437" i="4"/>
  <c r="T437" i="4"/>
  <c r="W437" i="4" s="1"/>
  <c r="S437" i="4"/>
  <c r="K437" i="4"/>
  <c r="J437" i="4"/>
  <c r="I437" i="4"/>
  <c r="X436" i="4"/>
  <c r="U436" i="4"/>
  <c r="T436" i="4"/>
  <c r="S436" i="4"/>
  <c r="K436" i="4"/>
  <c r="J436" i="4"/>
  <c r="I436" i="4"/>
  <c r="X435" i="4"/>
  <c r="U435" i="4"/>
  <c r="T435" i="4"/>
  <c r="W435" i="4" s="1"/>
  <c r="S435" i="4"/>
  <c r="K435" i="4"/>
  <c r="J435" i="4"/>
  <c r="I435" i="4"/>
  <c r="X434" i="4"/>
  <c r="U434" i="4"/>
  <c r="T434" i="4"/>
  <c r="S434" i="4"/>
  <c r="K434" i="4"/>
  <c r="J434" i="4"/>
  <c r="I434" i="4"/>
  <c r="X433" i="4"/>
  <c r="U433" i="4"/>
  <c r="T433" i="4"/>
  <c r="W433" i="4" s="1"/>
  <c r="S433" i="4"/>
  <c r="K433" i="4"/>
  <c r="J433" i="4"/>
  <c r="I433" i="4"/>
  <c r="X432" i="4"/>
  <c r="U432" i="4"/>
  <c r="T432" i="4"/>
  <c r="S432" i="4"/>
  <c r="K432" i="4"/>
  <c r="J432" i="4"/>
  <c r="I432" i="4"/>
  <c r="X431" i="4"/>
  <c r="U431" i="4"/>
  <c r="T431" i="4"/>
  <c r="W431" i="4" s="1"/>
  <c r="S431" i="4"/>
  <c r="K431" i="4"/>
  <c r="J431" i="4"/>
  <c r="I431" i="4"/>
  <c r="X430" i="4"/>
  <c r="U430" i="4"/>
  <c r="T430" i="4"/>
  <c r="S430" i="4"/>
  <c r="K430" i="4"/>
  <c r="J430" i="4"/>
  <c r="I430" i="4"/>
  <c r="X429" i="4"/>
  <c r="U429" i="4"/>
  <c r="T429" i="4"/>
  <c r="W429" i="4" s="1"/>
  <c r="S429" i="4"/>
  <c r="K429" i="4"/>
  <c r="J429" i="4"/>
  <c r="I429" i="4"/>
  <c r="X428" i="4"/>
  <c r="U428" i="4"/>
  <c r="T428" i="4"/>
  <c r="S428" i="4"/>
  <c r="K428" i="4"/>
  <c r="J428" i="4"/>
  <c r="I428" i="4"/>
  <c r="X427" i="4"/>
  <c r="U427" i="4"/>
  <c r="T427" i="4"/>
  <c r="W427" i="4" s="1"/>
  <c r="S427" i="4"/>
  <c r="K427" i="4"/>
  <c r="J427" i="4"/>
  <c r="I427" i="4"/>
  <c r="X426" i="4"/>
  <c r="U426" i="4"/>
  <c r="T426" i="4"/>
  <c r="S426" i="4"/>
  <c r="K426" i="4"/>
  <c r="J426" i="4"/>
  <c r="I426" i="4"/>
  <c r="X425" i="4"/>
  <c r="U425" i="4"/>
  <c r="T425" i="4"/>
  <c r="W425" i="4" s="1"/>
  <c r="S425" i="4"/>
  <c r="K425" i="4"/>
  <c r="J425" i="4"/>
  <c r="I425" i="4"/>
  <c r="X424" i="4"/>
  <c r="U424" i="4"/>
  <c r="T424" i="4"/>
  <c r="S424" i="4"/>
  <c r="K424" i="4"/>
  <c r="J424" i="4"/>
  <c r="I424" i="4"/>
  <c r="X423" i="4"/>
  <c r="U423" i="4"/>
  <c r="T423" i="4"/>
  <c r="W423" i="4" s="1"/>
  <c r="S423" i="4"/>
  <c r="K423" i="4"/>
  <c r="J423" i="4"/>
  <c r="I423" i="4"/>
  <c r="X422" i="4"/>
  <c r="U422" i="4"/>
  <c r="T422" i="4"/>
  <c r="S422" i="4"/>
  <c r="K422" i="4"/>
  <c r="J422" i="4"/>
  <c r="I422" i="4"/>
  <c r="X421" i="4"/>
  <c r="U421" i="4"/>
  <c r="T421" i="4"/>
  <c r="W421" i="4" s="1"/>
  <c r="S421" i="4"/>
  <c r="K421" i="4"/>
  <c r="J421" i="4"/>
  <c r="I421" i="4"/>
  <c r="X420" i="4"/>
  <c r="U420" i="4"/>
  <c r="T420" i="4"/>
  <c r="S420" i="4"/>
  <c r="K420" i="4"/>
  <c r="J420" i="4"/>
  <c r="I420" i="4"/>
  <c r="X419" i="4"/>
  <c r="U419" i="4"/>
  <c r="T419" i="4"/>
  <c r="W419" i="4" s="1"/>
  <c r="S419" i="4"/>
  <c r="K419" i="4"/>
  <c r="J419" i="4"/>
  <c r="I419" i="4"/>
  <c r="X418" i="4"/>
  <c r="U418" i="4"/>
  <c r="T418" i="4"/>
  <c r="S418" i="4"/>
  <c r="K418" i="4"/>
  <c r="J418" i="4"/>
  <c r="I418" i="4"/>
  <c r="X417" i="4"/>
  <c r="U417" i="4"/>
  <c r="T417" i="4"/>
  <c r="W417" i="4" s="1"/>
  <c r="S417" i="4"/>
  <c r="K417" i="4"/>
  <c r="J417" i="4"/>
  <c r="I417" i="4"/>
  <c r="X416" i="4"/>
  <c r="U416" i="4"/>
  <c r="T416" i="4"/>
  <c r="S416" i="4"/>
  <c r="K416" i="4"/>
  <c r="J416" i="4"/>
  <c r="I416" i="4"/>
  <c r="X415" i="4"/>
  <c r="U415" i="4"/>
  <c r="T415" i="4"/>
  <c r="W415" i="4" s="1"/>
  <c r="S415" i="4"/>
  <c r="K415" i="4"/>
  <c r="J415" i="4"/>
  <c r="I415" i="4"/>
  <c r="X414" i="4"/>
  <c r="U414" i="4"/>
  <c r="T414" i="4"/>
  <c r="S414" i="4"/>
  <c r="K414" i="4"/>
  <c r="J414" i="4"/>
  <c r="I414" i="4"/>
  <c r="X413" i="4"/>
  <c r="U413" i="4"/>
  <c r="T413" i="4"/>
  <c r="W413" i="4" s="1"/>
  <c r="S413" i="4"/>
  <c r="K413" i="4"/>
  <c r="J413" i="4"/>
  <c r="I413" i="4"/>
  <c r="X412" i="4"/>
  <c r="U412" i="4"/>
  <c r="T412" i="4"/>
  <c r="S412" i="4"/>
  <c r="K412" i="4"/>
  <c r="J412" i="4"/>
  <c r="I412" i="4"/>
  <c r="X411" i="4"/>
  <c r="U411" i="4"/>
  <c r="T411" i="4"/>
  <c r="W411" i="4" s="1"/>
  <c r="S411" i="4"/>
  <c r="K411" i="4"/>
  <c r="J411" i="4"/>
  <c r="I411" i="4"/>
  <c r="X410" i="4"/>
  <c r="U410" i="4"/>
  <c r="T410" i="4"/>
  <c r="S410" i="4"/>
  <c r="K410" i="4"/>
  <c r="J410" i="4"/>
  <c r="I410" i="4"/>
  <c r="X409" i="4"/>
  <c r="U409" i="4"/>
  <c r="T409" i="4"/>
  <c r="W409" i="4" s="1"/>
  <c r="S409" i="4"/>
  <c r="K409" i="4"/>
  <c r="J409" i="4"/>
  <c r="I409" i="4"/>
  <c r="X408" i="4"/>
  <c r="U408" i="4"/>
  <c r="T408" i="4"/>
  <c r="S408" i="4"/>
  <c r="K408" i="4"/>
  <c r="J408" i="4"/>
  <c r="I408" i="4"/>
  <c r="X407" i="4"/>
  <c r="U407" i="4"/>
  <c r="T407" i="4"/>
  <c r="W407" i="4" s="1"/>
  <c r="S407" i="4"/>
  <c r="K407" i="4"/>
  <c r="J407" i="4"/>
  <c r="I407" i="4"/>
  <c r="X406" i="4"/>
  <c r="U406" i="4"/>
  <c r="T406" i="4"/>
  <c r="S406" i="4"/>
  <c r="K406" i="4"/>
  <c r="J406" i="4"/>
  <c r="I406" i="4"/>
  <c r="X405" i="4"/>
  <c r="U405" i="4"/>
  <c r="T405" i="4"/>
  <c r="W405" i="4" s="1"/>
  <c r="S405" i="4"/>
  <c r="K405" i="4"/>
  <c r="J405" i="4"/>
  <c r="I405" i="4"/>
  <c r="X404" i="4"/>
  <c r="U404" i="4"/>
  <c r="T404" i="4"/>
  <c r="S404" i="4"/>
  <c r="K404" i="4"/>
  <c r="J404" i="4"/>
  <c r="I404" i="4"/>
  <c r="X403" i="4"/>
  <c r="U403" i="4"/>
  <c r="T403" i="4"/>
  <c r="W403" i="4" s="1"/>
  <c r="S403" i="4"/>
  <c r="K403" i="4"/>
  <c r="J403" i="4"/>
  <c r="I403" i="4"/>
  <c r="X402" i="4"/>
  <c r="U402" i="4"/>
  <c r="T402" i="4"/>
  <c r="S402" i="4"/>
  <c r="K402" i="4"/>
  <c r="J402" i="4"/>
  <c r="I402" i="4"/>
  <c r="X401" i="4"/>
  <c r="U401" i="4"/>
  <c r="T401" i="4"/>
  <c r="W401" i="4" s="1"/>
  <c r="S401" i="4"/>
  <c r="K401" i="4"/>
  <c r="J401" i="4"/>
  <c r="I401" i="4"/>
  <c r="X400" i="4"/>
  <c r="U400" i="4"/>
  <c r="T400" i="4"/>
  <c r="S400" i="4"/>
  <c r="K400" i="4"/>
  <c r="J400" i="4"/>
  <c r="I400" i="4"/>
  <c r="X399" i="4"/>
  <c r="U399" i="4"/>
  <c r="T399" i="4"/>
  <c r="W399" i="4" s="1"/>
  <c r="S399" i="4"/>
  <c r="K399" i="4"/>
  <c r="J399" i="4"/>
  <c r="I399" i="4"/>
  <c r="X398" i="4"/>
  <c r="U398" i="4"/>
  <c r="T398" i="4"/>
  <c r="S398" i="4"/>
  <c r="K398" i="4"/>
  <c r="J398" i="4"/>
  <c r="I398" i="4"/>
  <c r="X397" i="4"/>
  <c r="U397" i="4"/>
  <c r="T397" i="4"/>
  <c r="W397" i="4" s="1"/>
  <c r="S397" i="4"/>
  <c r="K397" i="4"/>
  <c r="J397" i="4"/>
  <c r="I397" i="4"/>
  <c r="X396" i="4"/>
  <c r="U396" i="4"/>
  <c r="T396" i="4"/>
  <c r="S396" i="4"/>
  <c r="K396" i="4"/>
  <c r="J396" i="4"/>
  <c r="I396" i="4"/>
  <c r="X395" i="4"/>
  <c r="U395" i="4"/>
  <c r="T395" i="4"/>
  <c r="W395" i="4" s="1"/>
  <c r="S395" i="4"/>
  <c r="K395" i="4"/>
  <c r="J395" i="4"/>
  <c r="I395" i="4"/>
  <c r="X394" i="4"/>
  <c r="U394" i="4"/>
  <c r="T394" i="4"/>
  <c r="S394" i="4"/>
  <c r="K394" i="4"/>
  <c r="J394" i="4"/>
  <c r="I394" i="4"/>
  <c r="X393" i="4"/>
  <c r="U393" i="4"/>
  <c r="T393" i="4"/>
  <c r="W393" i="4" s="1"/>
  <c r="S393" i="4"/>
  <c r="K393" i="4"/>
  <c r="J393" i="4"/>
  <c r="I393" i="4"/>
  <c r="X392" i="4"/>
  <c r="U392" i="4"/>
  <c r="T392" i="4"/>
  <c r="S392" i="4"/>
  <c r="K392" i="4"/>
  <c r="J392" i="4"/>
  <c r="I392" i="4"/>
  <c r="X391" i="4"/>
  <c r="U391" i="4"/>
  <c r="T391" i="4"/>
  <c r="W391" i="4" s="1"/>
  <c r="S391" i="4"/>
  <c r="K391" i="4"/>
  <c r="J391" i="4"/>
  <c r="I391" i="4"/>
  <c r="X390" i="4"/>
  <c r="U390" i="4"/>
  <c r="T390" i="4"/>
  <c r="S390" i="4"/>
  <c r="K390" i="4"/>
  <c r="J390" i="4"/>
  <c r="I390" i="4"/>
  <c r="X389" i="4"/>
  <c r="U389" i="4"/>
  <c r="T389" i="4"/>
  <c r="W389" i="4" s="1"/>
  <c r="S389" i="4"/>
  <c r="K389" i="4"/>
  <c r="J389" i="4"/>
  <c r="I389" i="4"/>
  <c r="X388" i="4"/>
  <c r="U388" i="4"/>
  <c r="T388" i="4"/>
  <c r="S388" i="4"/>
  <c r="K388" i="4"/>
  <c r="J388" i="4"/>
  <c r="I388" i="4"/>
  <c r="X387" i="4"/>
  <c r="U387" i="4"/>
  <c r="T387" i="4"/>
  <c r="W387" i="4" s="1"/>
  <c r="S387" i="4"/>
  <c r="K387" i="4"/>
  <c r="J387" i="4"/>
  <c r="I387" i="4"/>
  <c r="X386" i="4"/>
  <c r="U386" i="4"/>
  <c r="T386" i="4"/>
  <c r="S386" i="4"/>
  <c r="K386" i="4"/>
  <c r="J386" i="4"/>
  <c r="I386" i="4"/>
  <c r="X385" i="4"/>
  <c r="U385" i="4"/>
  <c r="T385" i="4"/>
  <c r="W385" i="4" s="1"/>
  <c r="S385" i="4"/>
  <c r="K385" i="4"/>
  <c r="J385" i="4"/>
  <c r="I385" i="4"/>
  <c r="X384" i="4"/>
  <c r="U384" i="4"/>
  <c r="T384" i="4"/>
  <c r="S384" i="4"/>
  <c r="K384" i="4"/>
  <c r="J384" i="4"/>
  <c r="I384" i="4"/>
  <c r="X383" i="4"/>
  <c r="U383" i="4"/>
  <c r="T383" i="4"/>
  <c r="W383" i="4" s="1"/>
  <c r="S383" i="4"/>
  <c r="K383" i="4"/>
  <c r="J383" i="4"/>
  <c r="I383" i="4"/>
  <c r="X382" i="4"/>
  <c r="U382" i="4"/>
  <c r="T382" i="4"/>
  <c r="S382" i="4"/>
  <c r="K382" i="4"/>
  <c r="J382" i="4"/>
  <c r="I382" i="4"/>
  <c r="X381" i="4"/>
  <c r="U381" i="4"/>
  <c r="T381" i="4"/>
  <c r="W381" i="4" s="1"/>
  <c r="S381" i="4"/>
  <c r="K381" i="4"/>
  <c r="J381" i="4"/>
  <c r="I381" i="4"/>
  <c r="X380" i="4"/>
  <c r="U380" i="4"/>
  <c r="T380" i="4"/>
  <c r="S380" i="4"/>
  <c r="K380" i="4"/>
  <c r="J380" i="4"/>
  <c r="I380" i="4"/>
  <c r="X379" i="4"/>
  <c r="U379" i="4"/>
  <c r="T379" i="4"/>
  <c r="W379" i="4" s="1"/>
  <c r="S379" i="4"/>
  <c r="K379" i="4"/>
  <c r="J379" i="4"/>
  <c r="I379" i="4"/>
  <c r="X378" i="4"/>
  <c r="U378" i="4"/>
  <c r="T378" i="4"/>
  <c r="S378" i="4"/>
  <c r="K378" i="4"/>
  <c r="J378" i="4"/>
  <c r="I378" i="4"/>
  <c r="X377" i="4"/>
  <c r="U377" i="4"/>
  <c r="T377" i="4"/>
  <c r="W377" i="4" s="1"/>
  <c r="S377" i="4"/>
  <c r="K377" i="4"/>
  <c r="J377" i="4"/>
  <c r="I377" i="4"/>
  <c r="X376" i="4"/>
  <c r="U376" i="4"/>
  <c r="T376" i="4"/>
  <c r="S376" i="4"/>
  <c r="K376" i="4"/>
  <c r="J376" i="4"/>
  <c r="I376" i="4"/>
  <c r="X375" i="4"/>
  <c r="U375" i="4"/>
  <c r="T375" i="4"/>
  <c r="W375" i="4" s="1"/>
  <c r="S375" i="4"/>
  <c r="K375" i="4"/>
  <c r="J375" i="4"/>
  <c r="I375" i="4"/>
  <c r="X374" i="4"/>
  <c r="U374" i="4"/>
  <c r="T374" i="4"/>
  <c r="S374" i="4"/>
  <c r="K374" i="4"/>
  <c r="J374" i="4"/>
  <c r="I374" i="4"/>
  <c r="X373" i="4"/>
  <c r="U373" i="4"/>
  <c r="T373" i="4"/>
  <c r="W373" i="4" s="1"/>
  <c r="S373" i="4"/>
  <c r="K373" i="4"/>
  <c r="J373" i="4"/>
  <c r="I373" i="4"/>
  <c r="X372" i="4"/>
  <c r="U372" i="4"/>
  <c r="T372" i="4"/>
  <c r="S372" i="4"/>
  <c r="K372" i="4"/>
  <c r="J372" i="4"/>
  <c r="I372" i="4"/>
  <c r="X371" i="4"/>
  <c r="U371" i="4"/>
  <c r="T371" i="4"/>
  <c r="W371" i="4" s="1"/>
  <c r="S371" i="4"/>
  <c r="K371" i="4"/>
  <c r="J371" i="4"/>
  <c r="I371" i="4"/>
  <c r="X370" i="4"/>
  <c r="U370" i="4"/>
  <c r="T370" i="4"/>
  <c r="S370" i="4"/>
  <c r="K370" i="4"/>
  <c r="J370" i="4"/>
  <c r="I370" i="4"/>
  <c r="X369" i="4"/>
  <c r="U369" i="4"/>
  <c r="T369" i="4"/>
  <c r="W369" i="4" s="1"/>
  <c r="S369" i="4"/>
  <c r="K369" i="4"/>
  <c r="J369" i="4"/>
  <c r="I369" i="4"/>
  <c r="X368" i="4"/>
  <c r="U368" i="4"/>
  <c r="T368" i="4"/>
  <c r="S368" i="4"/>
  <c r="K368" i="4"/>
  <c r="J368" i="4"/>
  <c r="I368" i="4"/>
  <c r="X367" i="4"/>
  <c r="U367" i="4"/>
  <c r="T367" i="4"/>
  <c r="W367" i="4" s="1"/>
  <c r="S367" i="4"/>
  <c r="K367" i="4"/>
  <c r="J367" i="4"/>
  <c r="I367" i="4"/>
  <c r="X366" i="4"/>
  <c r="U366" i="4"/>
  <c r="T366" i="4"/>
  <c r="S366" i="4"/>
  <c r="K366" i="4"/>
  <c r="J366" i="4"/>
  <c r="I366" i="4"/>
  <c r="X365" i="4"/>
  <c r="U365" i="4"/>
  <c r="T365" i="4"/>
  <c r="W365" i="4" s="1"/>
  <c r="S365" i="4"/>
  <c r="K365" i="4"/>
  <c r="J365" i="4"/>
  <c r="I365" i="4"/>
  <c r="X364" i="4"/>
  <c r="U364" i="4"/>
  <c r="T364" i="4"/>
  <c r="S364" i="4"/>
  <c r="K364" i="4"/>
  <c r="J364" i="4"/>
  <c r="I364" i="4"/>
  <c r="X363" i="4"/>
  <c r="U363" i="4"/>
  <c r="T363" i="4"/>
  <c r="W363" i="4" s="1"/>
  <c r="S363" i="4"/>
  <c r="K363" i="4"/>
  <c r="J363" i="4"/>
  <c r="I363" i="4"/>
  <c r="X362" i="4"/>
  <c r="U362" i="4"/>
  <c r="T362" i="4"/>
  <c r="S362" i="4"/>
  <c r="K362" i="4"/>
  <c r="J362" i="4"/>
  <c r="I362" i="4"/>
  <c r="X361" i="4"/>
  <c r="U361" i="4"/>
  <c r="T361" i="4"/>
  <c r="W361" i="4" s="1"/>
  <c r="S361" i="4"/>
  <c r="K361" i="4"/>
  <c r="J361" i="4"/>
  <c r="I361" i="4"/>
  <c r="X360" i="4"/>
  <c r="U360" i="4"/>
  <c r="T360" i="4"/>
  <c r="S360" i="4"/>
  <c r="K360" i="4"/>
  <c r="J360" i="4"/>
  <c r="I360" i="4"/>
  <c r="X359" i="4"/>
  <c r="U359" i="4"/>
  <c r="T359" i="4"/>
  <c r="W359" i="4" s="1"/>
  <c r="S359" i="4"/>
  <c r="K359" i="4"/>
  <c r="J359" i="4"/>
  <c r="I359" i="4"/>
  <c r="X358" i="4"/>
  <c r="U358" i="4"/>
  <c r="T358" i="4"/>
  <c r="S358" i="4"/>
  <c r="K358" i="4"/>
  <c r="J358" i="4"/>
  <c r="I358" i="4"/>
  <c r="X357" i="4"/>
  <c r="U357" i="4"/>
  <c r="T357" i="4"/>
  <c r="W357" i="4" s="1"/>
  <c r="S357" i="4"/>
  <c r="K357" i="4"/>
  <c r="J357" i="4"/>
  <c r="I357" i="4"/>
  <c r="X356" i="4"/>
  <c r="U356" i="4"/>
  <c r="T356" i="4"/>
  <c r="S356" i="4"/>
  <c r="K356" i="4"/>
  <c r="J356" i="4"/>
  <c r="I356" i="4"/>
  <c r="X355" i="4"/>
  <c r="U355" i="4"/>
  <c r="T355" i="4"/>
  <c r="W355" i="4" s="1"/>
  <c r="S355" i="4"/>
  <c r="K355" i="4"/>
  <c r="J355" i="4"/>
  <c r="I355" i="4"/>
  <c r="X354" i="4"/>
  <c r="U354" i="4"/>
  <c r="T354" i="4"/>
  <c r="S354" i="4"/>
  <c r="K354" i="4"/>
  <c r="J354" i="4"/>
  <c r="I354" i="4"/>
  <c r="X353" i="4"/>
  <c r="U353" i="4"/>
  <c r="T353" i="4"/>
  <c r="W353" i="4" s="1"/>
  <c r="S353" i="4"/>
  <c r="K353" i="4"/>
  <c r="J353" i="4"/>
  <c r="I353" i="4"/>
  <c r="X352" i="4"/>
  <c r="U352" i="4"/>
  <c r="T352" i="4"/>
  <c r="S352" i="4"/>
  <c r="K352" i="4"/>
  <c r="J352" i="4"/>
  <c r="I352" i="4"/>
  <c r="X351" i="4"/>
  <c r="U351" i="4"/>
  <c r="T351" i="4"/>
  <c r="W351" i="4" s="1"/>
  <c r="S351" i="4"/>
  <c r="K351" i="4"/>
  <c r="J351" i="4"/>
  <c r="I351" i="4"/>
  <c r="X350" i="4"/>
  <c r="U350" i="4"/>
  <c r="T350" i="4"/>
  <c r="S350" i="4"/>
  <c r="K350" i="4"/>
  <c r="J350" i="4"/>
  <c r="I350" i="4"/>
  <c r="X349" i="4"/>
  <c r="U349" i="4"/>
  <c r="T349" i="4"/>
  <c r="W349" i="4" s="1"/>
  <c r="S349" i="4"/>
  <c r="K349" i="4"/>
  <c r="J349" i="4"/>
  <c r="I349" i="4"/>
  <c r="X348" i="4"/>
  <c r="U348" i="4"/>
  <c r="T348" i="4"/>
  <c r="S348" i="4"/>
  <c r="K348" i="4"/>
  <c r="J348" i="4"/>
  <c r="I348" i="4"/>
  <c r="X347" i="4"/>
  <c r="U347" i="4"/>
  <c r="T347" i="4"/>
  <c r="W347" i="4" s="1"/>
  <c r="S347" i="4"/>
  <c r="K347" i="4"/>
  <c r="J347" i="4"/>
  <c r="I347" i="4"/>
  <c r="X346" i="4"/>
  <c r="U346" i="4"/>
  <c r="T346" i="4"/>
  <c r="S346" i="4"/>
  <c r="K346" i="4"/>
  <c r="J346" i="4"/>
  <c r="I346" i="4"/>
  <c r="X345" i="4"/>
  <c r="U345" i="4"/>
  <c r="T345" i="4"/>
  <c r="W345" i="4" s="1"/>
  <c r="S345" i="4"/>
  <c r="K345" i="4"/>
  <c r="J345" i="4"/>
  <c r="I345" i="4"/>
  <c r="X344" i="4"/>
  <c r="U344" i="4"/>
  <c r="T344" i="4"/>
  <c r="S344" i="4"/>
  <c r="K344" i="4"/>
  <c r="J344" i="4"/>
  <c r="I344" i="4"/>
  <c r="X343" i="4"/>
  <c r="U343" i="4"/>
  <c r="T343" i="4"/>
  <c r="W343" i="4" s="1"/>
  <c r="S343" i="4"/>
  <c r="K343" i="4"/>
  <c r="J343" i="4"/>
  <c r="I343" i="4"/>
  <c r="X342" i="4"/>
  <c r="U342" i="4"/>
  <c r="T342" i="4"/>
  <c r="S342" i="4"/>
  <c r="K342" i="4"/>
  <c r="J342" i="4"/>
  <c r="I342" i="4"/>
  <c r="X341" i="4"/>
  <c r="U341" i="4"/>
  <c r="T341" i="4"/>
  <c r="W341" i="4" s="1"/>
  <c r="S341" i="4"/>
  <c r="K341" i="4"/>
  <c r="J341" i="4"/>
  <c r="I341" i="4"/>
  <c r="X340" i="4"/>
  <c r="U340" i="4"/>
  <c r="T340" i="4"/>
  <c r="S340" i="4"/>
  <c r="K340" i="4"/>
  <c r="J340" i="4"/>
  <c r="I340" i="4"/>
  <c r="X339" i="4"/>
  <c r="U339" i="4"/>
  <c r="T339" i="4"/>
  <c r="W339" i="4" s="1"/>
  <c r="S339" i="4"/>
  <c r="K339" i="4"/>
  <c r="J339" i="4"/>
  <c r="I339" i="4"/>
  <c r="X338" i="4"/>
  <c r="U338" i="4"/>
  <c r="T338" i="4"/>
  <c r="S338" i="4"/>
  <c r="K338" i="4"/>
  <c r="J338" i="4"/>
  <c r="I338" i="4"/>
  <c r="X337" i="4"/>
  <c r="U337" i="4"/>
  <c r="T337" i="4"/>
  <c r="W337" i="4" s="1"/>
  <c r="S337" i="4"/>
  <c r="K337" i="4"/>
  <c r="J337" i="4"/>
  <c r="I337" i="4"/>
  <c r="X336" i="4"/>
  <c r="U336" i="4"/>
  <c r="T336" i="4"/>
  <c r="S336" i="4"/>
  <c r="K336" i="4"/>
  <c r="J336" i="4"/>
  <c r="I336" i="4"/>
  <c r="X335" i="4"/>
  <c r="U335" i="4"/>
  <c r="T335" i="4"/>
  <c r="W335" i="4" s="1"/>
  <c r="S335" i="4"/>
  <c r="K335" i="4"/>
  <c r="J335" i="4"/>
  <c r="I335" i="4"/>
  <c r="X334" i="4"/>
  <c r="U334" i="4"/>
  <c r="T334" i="4"/>
  <c r="S334" i="4"/>
  <c r="K334" i="4"/>
  <c r="J334" i="4"/>
  <c r="I334" i="4"/>
  <c r="X333" i="4"/>
  <c r="U333" i="4"/>
  <c r="T333" i="4"/>
  <c r="W333" i="4" s="1"/>
  <c r="S333" i="4"/>
  <c r="K333" i="4"/>
  <c r="J333" i="4"/>
  <c r="I333" i="4"/>
  <c r="X332" i="4"/>
  <c r="U332" i="4"/>
  <c r="T332" i="4"/>
  <c r="S332" i="4"/>
  <c r="K332" i="4"/>
  <c r="J332" i="4"/>
  <c r="I332" i="4"/>
  <c r="X331" i="4"/>
  <c r="U331" i="4"/>
  <c r="T331" i="4"/>
  <c r="W331" i="4" s="1"/>
  <c r="S331" i="4"/>
  <c r="K331" i="4"/>
  <c r="J331" i="4"/>
  <c r="I331" i="4"/>
  <c r="X330" i="4"/>
  <c r="U330" i="4"/>
  <c r="T330" i="4"/>
  <c r="S330" i="4"/>
  <c r="K330" i="4"/>
  <c r="J330" i="4"/>
  <c r="I330" i="4"/>
  <c r="X329" i="4"/>
  <c r="U329" i="4"/>
  <c r="T329" i="4"/>
  <c r="W329" i="4" s="1"/>
  <c r="S329" i="4"/>
  <c r="K329" i="4"/>
  <c r="J329" i="4"/>
  <c r="I329" i="4"/>
  <c r="X328" i="4"/>
  <c r="U328" i="4"/>
  <c r="T328" i="4"/>
  <c r="S328" i="4"/>
  <c r="K328" i="4"/>
  <c r="J328" i="4"/>
  <c r="I328" i="4"/>
  <c r="X327" i="4"/>
  <c r="U327" i="4"/>
  <c r="T327" i="4"/>
  <c r="W327" i="4" s="1"/>
  <c r="S327" i="4"/>
  <c r="K327" i="4"/>
  <c r="J327" i="4"/>
  <c r="I327" i="4"/>
  <c r="X326" i="4"/>
  <c r="U326" i="4"/>
  <c r="T326" i="4"/>
  <c r="S326" i="4"/>
  <c r="K326" i="4"/>
  <c r="J326" i="4"/>
  <c r="I326" i="4"/>
  <c r="X325" i="4"/>
  <c r="U325" i="4"/>
  <c r="T325" i="4"/>
  <c r="W325" i="4" s="1"/>
  <c r="S325" i="4"/>
  <c r="K325" i="4"/>
  <c r="J325" i="4"/>
  <c r="I325" i="4"/>
  <c r="X324" i="4"/>
  <c r="U324" i="4"/>
  <c r="T324" i="4"/>
  <c r="S324" i="4"/>
  <c r="K324" i="4"/>
  <c r="J324" i="4"/>
  <c r="I324" i="4"/>
  <c r="X323" i="4"/>
  <c r="U323" i="4"/>
  <c r="T323" i="4"/>
  <c r="W323" i="4" s="1"/>
  <c r="S323" i="4"/>
  <c r="K323" i="4"/>
  <c r="J323" i="4"/>
  <c r="I323" i="4"/>
  <c r="X322" i="4"/>
  <c r="U322" i="4"/>
  <c r="T322" i="4"/>
  <c r="S322" i="4"/>
  <c r="K322" i="4"/>
  <c r="J322" i="4"/>
  <c r="I322" i="4"/>
  <c r="X321" i="4"/>
  <c r="U321" i="4"/>
  <c r="T321" i="4"/>
  <c r="W321" i="4" s="1"/>
  <c r="S321" i="4"/>
  <c r="K321" i="4"/>
  <c r="J321" i="4"/>
  <c r="I321" i="4"/>
  <c r="X320" i="4"/>
  <c r="U320" i="4"/>
  <c r="T320" i="4"/>
  <c r="S320" i="4"/>
  <c r="K320" i="4"/>
  <c r="J320" i="4"/>
  <c r="I320" i="4"/>
  <c r="X319" i="4"/>
  <c r="U319" i="4"/>
  <c r="T319" i="4"/>
  <c r="W319" i="4" s="1"/>
  <c r="S319" i="4"/>
  <c r="K319" i="4"/>
  <c r="J319" i="4"/>
  <c r="I319" i="4"/>
  <c r="X318" i="4"/>
  <c r="U318" i="4"/>
  <c r="T318" i="4"/>
  <c r="S318" i="4"/>
  <c r="K318" i="4"/>
  <c r="J318" i="4"/>
  <c r="I318" i="4"/>
  <c r="X317" i="4"/>
  <c r="U317" i="4"/>
  <c r="T317" i="4"/>
  <c r="W317" i="4" s="1"/>
  <c r="S317" i="4"/>
  <c r="K317" i="4"/>
  <c r="J317" i="4"/>
  <c r="I317" i="4"/>
  <c r="X316" i="4"/>
  <c r="U316" i="4"/>
  <c r="T316" i="4"/>
  <c r="S316" i="4"/>
  <c r="K316" i="4"/>
  <c r="J316" i="4"/>
  <c r="I316" i="4"/>
  <c r="X315" i="4"/>
  <c r="U315" i="4"/>
  <c r="T315" i="4"/>
  <c r="W315" i="4" s="1"/>
  <c r="S315" i="4"/>
  <c r="K315" i="4"/>
  <c r="J315" i="4"/>
  <c r="I315" i="4"/>
  <c r="X314" i="4"/>
  <c r="U314" i="4"/>
  <c r="T314" i="4"/>
  <c r="S314" i="4"/>
  <c r="K314" i="4"/>
  <c r="J314" i="4"/>
  <c r="I314" i="4"/>
  <c r="X313" i="4"/>
  <c r="U313" i="4"/>
  <c r="T313" i="4"/>
  <c r="W313" i="4" s="1"/>
  <c r="S313" i="4"/>
  <c r="K313" i="4"/>
  <c r="J313" i="4"/>
  <c r="I313" i="4"/>
  <c r="X312" i="4"/>
  <c r="U312" i="4"/>
  <c r="T312" i="4"/>
  <c r="S312" i="4"/>
  <c r="K312" i="4"/>
  <c r="J312" i="4"/>
  <c r="I312" i="4"/>
  <c r="X311" i="4"/>
  <c r="U311" i="4"/>
  <c r="T311" i="4"/>
  <c r="W311" i="4" s="1"/>
  <c r="S311" i="4"/>
  <c r="K311" i="4"/>
  <c r="J311" i="4"/>
  <c r="I311" i="4"/>
  <c r="X310" i="4"/>
  <c r="U310" i="4"/>
  <c r="T310" i="4"/>
  <c r="S310" i="4"/>
  <c r="K310" i="4"/>
  <c r="J310" i="4"/>
  <c r="I310" i="4"/>
  <c r="X309" i="4"/>
  <c r="U309" i="4"/>
  <c r="T309" i="4"/>
  <c r="W309" i="4" s="1"/>
  <c r="S309" i="4"/>
  <c r="K309" i="4"/>
  <c r="J309" i="4"/>
  <c r="I309" i="4"/>
  <c r="X308" i="4"/>
  <c r="U308" i="4"/>
  <c r="T308" i="4"/>
  <c r="S308" i="4"/>
  <c r="K308" i="4"/>
  <c r="J308" i="4"/>
  <c r="I308" i="4"/>
  <c r="X307" i="4"/>
  <c r="U307" i="4"/>
  <c r="T307" i="4"/>
  <c r="W307" i="4" s="1"/>
  <c r="S307" i="4"/>
  <c r="K307" i="4"/>
  <c r="J307" i="4"/>
  <c r="I307" i="4"/>
  <c r="X306" i="4"/>
  <c r="U306" i="4"/>
  <c r="T306" i="4"/>
  <c r="S306" i="4"/>
  <c r="K306" i="4"/>
  <c r="J306" i="4"/>
  <c r="I306" i="4"/>
  <c r="X305" i="4"/>
  <c r="U305" i="4"/>
  <c r="T305" i="4"/>
  <c r="W305" i="4" s="1"/>
  <c r="S305" i="4"/>
  <c r="K305" i="4"/>
  <c r="J305" i="4"/>
  <c r="I305" i="4"/>
  <c r="X304" i="4"/>
  <c r="U304" i="4"/>
  <c r="T304" i="4"/>
  <c r="S304" i="4"/>
  <c r="K304" i="4"/>
  <c r="J304" i="4"/>
  <c r="I304" i="4"/>
  <c r="X303" i="4"/>
  <c r="U303" i="4"/>
  <c r="T303" i="4"/>
  <c r="W303" i="4" s="1"/>
  <c r="S303" i="4"/>
  <c r="K303" i="4"/>
  <c r="J303" i="4"/>
  <c r="I303" i="4"/>
  <c r="X302" i="4"/>
  <c r="U302" i="4"/>
  <c r="T302" i="4"/>
  <c r="S302" i="4"/>
  <c r="K302" i="4"/>
  <c r="J302" i="4"/>
  <c r="I302" i="4"/>
  <c r="X301" i="4"/>
  <c r="U301" i="4"/>
  <c r="T301" i="4"/>
  <c r="W301" i="4" s="1"/>
  <c r="S301" i="4"/>
  <c r="K301" i="4"/>
  <c r="J301" i="4"/>
  <c r="I301" i="4"/>
  <c r="X300" i="4"/>
  <c r="U300" i="4"/>
  <c r="T300" i="4"/>
  <c r="S300" i="4"/>
  <c r="K300" i="4"/>
  <c r="J300" i="4"/>
  <c r="I300" i="4"/>
  <c r="X299" i="4"/>
  <c r="U299" i="4"/>
  <c r="T299" i="4"/>
  <c r="W299" i="4" s="1"/>
  <c r="S299" i="4"/>
  <c r="K299" i="4"/>
  <c r="J299" i="4"/>
  <c r="I299" i="4"/>
  <c r="X298" i="4"/>
  <c r="U298" i="4"/>
  <c r="T298" i="4"/>
  <c r="S298" i="4"/>
  <c r="K298" i="4"/>
  <c r="J298" i="4"/>
  <c r="I298" i="4"/>
  <c r="X297" i="4"/>
  <c r="U297" i="4"/>
  <c r="T297" i="4"/>
  <c r="W297" i="4" s="1"/>
  <c r="S297" i="4"/>
  <c r="K297" i="4"/>
  <c r="J297" i="4"/>
  <c r="I297" i="4"/>
  <c r="X296" i="4"/>
  <c r="U296" i="4"/>
  <c r="T296" i="4"/>
  <c r="S296" i="4"/>
  <c r="K296" i="4"/>
  <c r="J296" i="4"/>
  <c r="I296" i="4"/>
  <c r="X295" i="4"/>
  <c r="U295" i="4"/>
  <c r="T295" i="4"/>
  <c r="W295" i="4" s="1"/>
  <c r="S295" i="4"/>
  <c r="K295" i="4"/>
  <c r="J295" i="4"/>
  <c r="I295" i="4"/>
  <c r="X294" i="4"/>
  <c r="U294" i="4"/>
  <c r="T294" i="4"/>
  <c r="S294" i="4"/>
  <c r="K294" i="4"/>
  <c r="J294" i="4"/>
  <c r="I294" i="4"/>
  <c r="X293" i="4"/>
  <c r="U293" i="4"/>
  <c r="T293" i="4"/>
  <c r="W293" i="4" s="1"/>
  <c r="S293" i="4"/>
  <c r="K293" i="4"/>
  <c r="J293" i="4"/>
  <c r="I293" i="4"/>
  <c r="X292" i="4"/>
  <c r="U292" i="4"/>
  <c r="T292" i="4"/>
  <c r="S292" i="4"/>
  <c r="K292" i="4"/>
  <c r="J292" i="4"/>
  <c r="I292" i="4"/>
  <c r="X291" i="4"/>
  <c r="U291" i="4"/>
  <c r="T291" i="4"/>
  <c r="W291" i="4" s="1"/>
  <c r="S291" i="4"/>
  <c r="K291" i="4"/>
  <c r="J291" i="4"/>
  <c r="I291" i="4"/>
  <c r="X290" i="4"/>
  <c r="U290" i="4"/>
  <c r="T290" i="4"/>
  <c r="S290" i="4"/>
  <c r="K290" i="4"/>
  <c r="J290" i="4"/>
  <c r="I290" i="4"/>
  <c r="X289" i="4"/>
  <c r="U289" i="4"/>
  <c r="T289" i="4"/>
  <c r="W289" i="4" s="1"/>
  <c r="S289" i="4"/>
  <c r="K289" i="4"/>
  <c r="J289" i="4"/>
  <c r="I289" i="4"/>
  <c r="X288" i="4"/>
  <c r="U288" i="4"/>
  <c r="T288" i="4"/>
  <c r="S288" i="4"/>
  <c r="K288" i="4"/>
  <c r="J288" i="4"/>
  <c r="I288" i="4"/>
  <c r="X287" i="4"/>
  <c r="U287" i="4"/>
  <c r="T287" i="4"/>
  <c r="W287" i="4" s="1"/>
  <c r="S287" i="4"/>
  <c r="K287" i="4"/>
  <c r="J287" i="4"/>
  <c r="I287" i="4"/>
  <c r="X286" i="4"/>
  <c r="U286" i="4"/>
  <c r="T286" i="4"/>
  <c r="S286" i="4"/>
  <c r="K286" i="4"/>
  <c r="J286" i="4"/>
  <c r="I286" i="4"/>
  <c r="X285" i="4"/>
  <c r="U285" i="4"/>
  <c r="T285" i="4"/>
  <c r="W285" i="4" s="1"/>
  <c r="S285" i="4"/>
  <c r="K285" i="4"/>
  <c r="J285" i="4"/>
  <c r="I285" i="4"/>
  <c r="X284" i="4"/>
  <c r="U284" i="4"/>
  <c r="T284" i="4"/>
  <c r="S284" i="4"/>
  <c r="K284" i="4"/>
  <c r="J284" i="4"/>
  <c r="I284" i="4"/>
  <c r="X283" i="4"/>
  <c r="U283" i="4"/>
  <c r="T283" i="4"/>
  <c r="W283" i="4" s="1"/>
  <c r="S283" i="4"/>
  <c r="K283" i="4"/>
  <c r="J283" i="4"/>
  <c r="I283" i="4"/>
  <c r="X282" i="4"/>
  <c r="U282" i="4"/>
  <c r="T282" i="4"/>
  <c r="S282" i="4"/>
  <c r="K282" i="4"/>
  <c r="J282" i="4"/>
  <c r="I282" i="4"/>
  <c r="X281" i="4"/>
  <c r="U281" i="4"/>
  <c r="T281" i="4"/>
  <c r="W281" i="4" s="1"/>
  <c r="S281" i="4"/>
  <c r="K281" i="4"/>
  <c r="J281" i="4"/>
  <c r="I281" i="4"/>
  <c r="X280" i="4"/>
  <c r="U280" i="4"/>
  <c r="T280" i="4"/>
  <c r="S280" i="4"/>
  <c r="K280" i="4"/>
  <c r="J280" i="4"/>
  <c r="I280" i="4"/>
  <c r="X279" i="4"/>
  <c r="U279" i="4"/>
  <c r="T279" i="4"/>
  <c r="W279" i="4" s="1"/>
  <c r="S279" i="4"/>
  <c r="K279" i="4"/>
  <c r="J279" i="4"/>
  <c r="I279" i="4"/>
  <c r="X278" i="4"/>
  <c r="U278" i="4"/>
  <c r="T278" i="4"/>
  <c r="S278" i="4"/>
  <c r="K278" i="4"/>
  <c r="J278" i="4"/>
  <c r="I278" i="4"/>
  <c r="X277" i="4"/>
  <c r="U277" i="4"/>
  <c r="T277" i="4"/>
  <c r="W277" i="4" s="1"/>
  <c r="S277" i="4"/>
  <c r="K277" i="4"/>
  <c r="J277" i="4"/>
  <c r="I277" i="4"/>
  <c r="X276" i="4"/>
  <c r="U276" i="4"/>
  <c r="T276" i="4"/>
  <c r="S276" i="4"/>
  <c r="K276" i="4"/>
  <c r="J276" i="4"/>
  <c r="I276" i="4"/>
  <c r="X275" i="4"/>
  <c r="U275" i="4"/>
  <c r="T275" i="4"/>
  <c r="W275" i="4" s="1"/>
  <c r="S275" i="4"/>
  <c r="K275" i="4"/>
  <c r="J275" i="4"/>
  <c r="I275" i="4"/>
  <c r="X274" i="4"/>
  <c r="U274" i="4"/>
  <c r="T274" i="4"/>
  <c r="S274" i="4"/>
  <c r="K274" i="4"/>
  <c r="J274" i="4"/>
  <c r="I274" i="4"/>
  <c r="X273" i="4"/>
  <c r="U273" i="4"/>
  <c r="T273" i="4"/>
  <c r="W273" i="4" s="1"/>
  <c r="S273" i="4"/>
  <c r="K273" i="4"/>
  <c r="J273" i="4"/>
  <c r="I273" i="4"/>
  <c r="X272" i="4"/>
  <c r="U272" i="4"/>
  <c r="T272" i="4"/>
  <c r="S272" i="4"/>
  <c r="K272" i="4"/>
  <c r="J272" i="4"/>
  <c r="I272" i="4"/>
  <c r="X271" i="4"/>
  <c r="U271" i="4"/>
  <c r="T271" i="4"/>
  <c r="W271" i="4" s="1"/>
  <c r="S271" i="4"/>
  <c r="K271" i="4"/>
  <c r="J271" i="4"/>
  <c r="I271" i="4"/>
  <c r="X270" i="4"/>
  <c r="U270" i="4"/>
  <c r="T270" i="4"/>
  <c r="S270" i="4"/>
  <c r="K270" i="4"/>
  <c r="J270" i="4"/>
  <c r="I270" i="4"/>
  <c r="X269" i="4"/>
  <c r="U269" i="4"/>
  <c r="T269" i="4"/>
  <c r="W269" i="4" s="1"/>
  <c r="S269" i="4"/>
  <c r="K269" i="4"/>
  <c r="J269" i="4"/>
  <c r="I269" i="4"/>
  <c r="X268" i="4"/>
  <c r="U268" i="4"/>
  <c r="T268" i="4"/>
  <c r="S268" i="4"/>
  <c r="K268" i="4"/>
  <c r="J268" i="4"/>
  <c r="I268" i="4"/>
  <c r="X267" i="4"/>
  <c r="U267" i="4"/>
  <c r="T267" i="4"/>
  <c r="W267" i="4" s="1"/>
  <c r="S267" i="4"/>
  <c r="K267" i="4"/>
  <c r="J267" i="4"/>
  <c r="I267" i="4"/>
  <c r="X266" i="4"/>
  <c r="U266" i="4"/>
  <c r="T266" i="4"/>
  <c r="S266" i="4"/>
  <c r="K266" i="4"/>
  <c r="J266" i="4"/>
  <c r="I266" i="4"/>
  <c r="X265" i="4"/>
  <c r="U265" i="4"/>
  <c r="T265" i="4"/>
  <c r="W265" i="4" s="1"/>
  <c r="S265" i="4"/>
  <c r="K265" i="4"/>
  <c r="J265" i="4"/>
  <c r="I265" i="4"/>
  <c r="X264" i="4"/>
  <c r="U264" i="4"/>
  <c r="T264" i="4"/>
  <c r="S264" i="4"/>
  <c r="K264" i="4"/>
  <c r="J264" i="4"/>
  <c r="I264" i="4"/>
  <c r="X263" i="4"/>
  <c r="U263" i="4"/>
  <c r="T263" i="4"/>
  <c r="W263" i="4" s="1"/>
  <c r="S263" i="4"/>
  <c r="K263" i="4"/>
  <c r="J263" i="4"/>
  <c r="I263" i="4"/>
  <c r="X262" i="4"/>
  <c r="U262" i="4"/>
  <c r="T262" i="4"/>
  <c r="S262" i="4"/>
  <c r="K262" i="4"/>
  <c r="J262" i="4"/>
  <c r="I262" i="4"/>
  <c r="X261" i="4"/>
  <c r="U261" i="4"/>
  <c r="T261" i="4"/>
  <c r="W261" i="4" s="1"/>
  <c r="S261" i="4"/>
  <c r="K261" i="4"/>
  <c r="J261" i="4"/>
  <c r="I261" i="4"/>
  <c r="X260" i="4"/>
  <c r="U260" i="4"/>
  <c r="T260" i="4"/>
  <c r="S260" i="4"/>
  <c r="K260" i="4"/>
  <c r="J260" i="4"/>
  <c r="I260" i="4"/>
  <c r="X259" i="4"/>
  <c r="U259" i="4"/>
  <c r="T259" i="4"/>
  <c r="W259" i="4" s="1"/>
  <c r="S259" i="4"/>
  <c r="K259" i="4"/>
  <c r="J259" i="4"/>
  <c r="I259" i="4"/>
  <c r="X258" i="4"/>
  <c r="U258" i="4"/>
  <c r="T258" i="4"/>
  <c r="S258" i="4"/>
  <c r="K258" i="4"/>
  <c r="J258" i="4"/>
  <c r="I258" i="4"/>
  <c r="X257" i="4"/>
  <c r="U257" i="4"/>
  <c r="T257" i="4"/>
  <c r="W257" i="4" s="1"/>
  <c r="S257" i="4"/>
  <c r="K257" i="4"/>
  <c r="J257" i="4"/>
  <c r="I257" i="4"/>
  <c r="X256" i="4"/>
  <c r="U256" i="4"/>
  <c r="T256" i="4"/>
  <c r="S256" i="4"/>
  <c r="K256" i="4"/>
  <c r="J256" i="4"/>
  <c r="I256" i="4"/>
  <c r="X255" i="4"/>
  <c r="U255" i="4"/>
  <c r="T255" i="4"/>
  <c r="W255" i="4" s="1"/>
  <c r="S255" i="4"/>
  <c r="K255" i="4"/>
  <c r="J255" i="4"/>
  <c r="I255" i="4"/>
  <c r="X254" i="4"/>
  <c r="U254" i="4"/>
  <c r="T254" i="4"/>
  <c r="S254" i="4"/>
  <c r="K254" i="4"/>
  <c r="J254" i="4"/>
  <c r="I254" i="4"/>
  <c r="A254" i="4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651" i="4" s="1"/>
  <c r="A652" i="4" s="1"/>
  <c r="A653" i="4" s="1"/>
  <c r="A654" i="4" s="1"/>
  <c r="A655" i="4" s="1"/>
  <c r="A656" i="4" s="1"/>
  <c r="A657" i="4" s="1"/>
  <c r="A658" i="4" s="1"/>
  <c r="A659" i="4" s="1"/>
  <c r="A660" i="4" s="1"/>
  <c r="A661" i="4" s="1"/>
  <c r="A662" i="4" s="1"/>
  <c r="A663" i="4" s="1"/>
  <c r="A664" i="4" s="1"/>
  <c r="A665" i="4" s="1"/>
  <c r="A666" i="4" s="1"/>
  <c r="A667" i="4" s="1"/>
  <c r="A668" i="4" s="1"/>
  <c r="A669" i="4" s="1"/>
  <c r="A670" i="4" s="1"/>
  <c r="A671" i="4" s="1"/>
  <c r="A672" i="4" s="1"/>
  <c r="A673" i="4" s="1"/>
  <c r="A674" i="4" s="1"/>
  <c r="A675" i="4" s="1"/>
  <c r="A676" i="4" s="1"/>
  <c r="A677" i="4" s="1"/>
  <c r="A678" i="4" s="1"/>
  <c r="A679" i="4" s="1"/>
  <c r="A680" i="4" s="1"/>
  <c r="A681" i="4" s="1"/>
  <c r="A682" i="4" s="1"/>
  <c r="A683" i="4" s="1"/>
  <c r="A684" i="4" s="1"/>
  <c r="A685" i="4" s="1"/>
  <c r="A686" i="4" s="1"/>
  <c r="A687" i="4" s="1"/>
  <c r="A688" i="4" s="1"/>
  <c r="A689" i="4" s="1"/>
  <c r="A690" i="4" s="1"/>
  <c r="A691" i="4" s="1"/>
  <c r="A692" i="4" s="1"/>
  <c r="A693" i="4" s="1"/>
  <c r="A694" i="4" s="1"/>
  <c r="A695" i="4" s="1"/>
  <c r="A696" i="4" s="1"/>
  <c r="A697" i="4" s="1"/>
  <c r="A698" i="4" s="1"/>
  <c r="A699" i="4" s="1"/>
  <c r="A700" i="4" s="1"/>
  <c r="A701" i="4" s="1"/>
  <c r="A702" i="4" s="1"/>
  <c r="A703" i="4" s="1"/>
  <c r="A704" i="4" s="1"/>
  <c r="A705" i="4" s="1"/>
  <c r="A706" i="4" s="1"/>
  <c r="A707" i="4" s="1"/>
  <c r="A708" i="4" s="1"/>
  <c r="A709" i="4" s="1"/>
  <c r="A710" i="4" s="1"/>
  <c r="A711" i="4" s="1"/>
  <c r="A712" i="4" s="1"/>
  <c r="A713" i="4" s="1"/>
  <c r="A714" i="4" s="1"/>
  <c r="A715" i="4" s="1"/>
  <c r="A716" i="4" s="1"/>
  <c r="A717" i="4" s="1"/>
  <c r="A718" i="4" s="1"/>
  <c r="A719" i="4" s="1"/>
  <c r="A720" i="4" s="1"/>
  <c r="A721" i="4" s="1"/>
  <c r="A722" i="4" s="1"/>
  <c r="A723" i="4" s="1"/>
  <c r="A724" i="4" s="1"/>
  <c r="A725" i="4" s="1"/>
  <c r="A726" i="4" s="1"/>
  <c r="A727" i="4" s="1"/>
  <c r="A728" i="4" s="1"/>
  <c r="A729" i="4" s="1"/>
  <c r="A730" i="4" s="1"/>
  <c r="A731" i="4" s="1"/>
  <c r="A732" i="4" s="1"/>
  <c r="A733" i="4" s="1"/>
  <c r="A734" i="4" s="1"/>
  <c r="A735" i="4" s="1"/>
  <c r="A736" i="4" s="1"/>
  <c r="A737" i="4" s="1"/>
  <c r="A738" i="4" s="1"/>
  <c r="A739" i="4" s="1"/>
  <c r="A740" i="4" s="1"/>
  <c r="A741" i="4" s="1"/>
  <c r="A742" i="4" s="1"/>
  <c r="A743" i="4" s="1"/>
  <c r="A744" i="4" s="1"/>
  <c r="A745" i="4" s="1"/>
  <c r="A746" i="4" s="1"/>
  <c r="A747" i="4" s="1"/>
  <c r="A748" i="4" s="1"/>
  <c r="A749" i="4" s="1"/>
  <c r="A750" i="4" s="1"/>
  <c r="A751" i="4" s="1"/>
  <c r="A752" i="4" s="1"/>
  <c r="A753" i="4" s="1"/>
  <c r="A754" i="4" s="1"/>
  <c r="A755" i="4" s="1"/>
  <c r="A756" i="4" s="1"/>
  <c r="A757" i="4" s="1"/>
  <c r="A758" i="4" s="1"/>
  <c r="A759" i="4" s="1"/>
  <c r="A760" i="4" s="1"/>
  <c r="A761" i="4" s="1"/>
  <c r="A762" i="4" s="1"/>
  <c r="A763" i="4" s="1"/>
  <c r="A764" i="4" s="1"/>
  <c r="A765" i="4" s="1"/>
  <c r="A766" i="4" s="1"/>
  <c r="A767" i="4" s="1"/>
  <c r="A768" i="4" s="1"/>
  <c r="A769" i="4" s="1"/>
  <c r="A770" i="4" s="1"/>
  <c r="A771" i="4" s="1"/>
  <c r="A772" i="4" s="1"/>
  <c r="A773" i="4" s="1"/>
  <c r="A774" i="4" s="1"/>
  <c r="A775" i="4" s="1"/>
  <c r="A776" i="4" s="1"/>
  <c r="A777" i="4" s="1"/>
  <c r="A778" i="4" s="1"/>
  <c r="A779" i="4" s="1"/>
  <c r="A780" i="4" s="1"/>
  <c r="A781" i="4" s="1"/>
  <c r="A782" i="4" s="1"/>
  <c r="A783" i="4" s="1"/>
  <c r="A784" i="4" s="1"/>
  <c r="A785" i="4" s="1"/>
  <c r="A786" i="4" s="1"/>
  <c r="A787" i="4" s="1"/>
  <c r="A788" i="4" s="1"/>
  <c r="A789" i="4" s="1"/>
  <c r="A790" i="4" s="1"/>
  <c r="A791" i="4" s="1"/>
  <c r="A792" i="4" s="1"/>
  <c r="A793" i="4" s="1"/>
  <c r="A794" i="4" s="1"/>
  <c r="A795" i="4" s="1"/>
  <c r="A796" i="4" s="1"/>
  <c r="A797" i="4" s="1"/>
  <c r="A798" i="4" s="1"/>
  <c r="A799" i="4" s="1"/>
  <c r="A800" i="4" s="1"/>
  <c r="A801" i="4" s="1"/>
  <c r="A802" i="4" s="1"/>
  <c r="A803" i="4" s="1"/>
  <c r="A804" i="4" s="1"/>
  <c r="A805" i="4" s="1"/>
  <c r="A806" i="4" s="1"/>
  <c r="A807" i="4" s="1"/>
  <c r="A808" i="4" s="1"/>
  <c r="A809" i="4" s="1"/>
  <c r="A810" i="4" s="1"/>
  <c r="A811" i="4" s="1"/>
  <c r="A812" i="4" s="1"/>
  <c r="A813" i="4" s="1"/>
  <c r="A814" i="4" s="1"/>
  <c r="A815" i="4" s="1"/>
  <c r="A816" i="4" s="1"/>
  <c r="A817" i="4" s="1"/>
  <c r="A818" i="4" s="1"/>
  <c r="A819" i="4" s="1"/>
  <c r="A820" i="4" s="1"/>
  <c r="A821" i="4" s="1"/>
  <c r="A822" i="4" s="1"/>
  <c r="A823" i="4" s="1"/>
  <c r="A824" i="4" s="1"/>
  <c r="A825" i="4" s="1"/>
  <c r="A826" i="4" s="1"/>
  <c r="A827" i="4" s="1"/>
  <c r="A828" i="4" s="1"/>
  <c r="A829" i="4" s="1"/>
  <c r="A830" i="4" s="1"/>
  <c r="A831" i="4" s="1"/>
  <c r="A832" i="4" s="1"/>
  <c r="A833" i="4" s="1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U253" i="4"/>
  <c r="T253" i="4"/>
  <c r="W253" i="4" s="1"/>
  <c r="H253" i="4" s="1"/>
  <c r="S253" i="4"/>
  <c r="J253" i="4"/>
  <c r="I253" i="4"/>
  <c r="U252" i="4"/>
  <c r="P252" i="4"/>
  <c r="O252" i="4"/>
  <c r="N252" i="4"/>
  <c r="M252" i="4"/>
  <c r="L252" i="4"/>
  <c r="G252" i="4"/>
  <c r="T252" i="4" s="1"/>
  <c r="W252" i="4" s="1"/>
  <c r="F252" i="4"/>
  <c r="X251" i="4"/>
  <c r="U251" i="4"/>
  <c r="T251" i="4"/>
  <c r="W251" i="4" s="1"/>
  <c r="S251" i="4"/>
  <c r="K251" i="4"/>
  <c r="J251" i="4"/>
  <c r="I251" i="4"/>
  <c r="X250" i="4"/>
  <c r="U250" i="4"/>
  <c r="T250" i="4"/>
  <c r="S250" i="4"/>
  <c r="K250" i="4"/>
  <c r="J250" i="4"/>
  <c r="I250" i="4"/>
  <c r="X249" i="4"/>
  <c r="U249" i="4"/>
  <c r="T249" i="4"/>
  <c r="W249" i="4" s="1"/>
  <c r="S249" i="4"/>
  <c r="K249" i="4"/>
  <c r="J249" i="4"/>
  <c r="I249" i="4"/>
  <c r="L249" i="4" s="1"/>
  <c r="N249" i="4" s="1"/>
  <c r="X248" i="4"/>
  <c r="U248" i="4"/>
  <c r="T248" i="4"/>
  <c r="S248" i="4"/>
  <c r="K248" i="4"/>
  <c r="J248" i="4"/>
  <c r="I248" i="4"/>
  <c r="X247" i="4"/>
  <c r="U247" i="4"/>
  <c r="T247" i="4"/>
  <c r="W247" i="4" s="1"/>
  <c r="S247" i="4"/>
  <c r="K247" i="4"/>
  <c r="J247" i="4"/>
  <c r="I247" i="4"/>
  <c r="U246" i="4"/>
  <c r="T246" i="4"/>
  <c r="W246" i="4" s="1"/>
  <c r="H246" i="4" s="1"/>
  <c r="K246" i="4" s="1"/>
  <c r="S246" i="4"/>
  <c r="J246" i="4"/>
  <c r="I246" i="4"/>
  <c r="U245" i="4"/>
  <c r="T245" i="4"/>
  <c r="S245" i="4"/>
  <c r="J245" i="4"/>
  <c r="I245" i="4"/>
  <c r="U244" i="4"/>
  <c r="T244" i="4"/>
  <c r="W244" i="4" s="1"/>
  <c r="H244" i="4" s="1"/>
  <c r="K244" i="4" s="1"/>
  <c r="S244" i="4"/>
  <c r="J244" i="4"/>
  <c r="I244" i="4"/>
  <c r="X243" i="4"/>
  <c r="U243" i="4"/>
  <c r="T243" i="4"/>
  <c r="W243" i="4" s="1"/>
  <c r="S243" i="4"/>
  <c r="K243" i="4"/>
  <c r="J243" i="4"/>
  <c r="I243" i="4"/>
  <c r="X242" i="4"/>
  <c r="U242" i="4"/>
  <c r="T242" i="4"/>
  <c r="S242" i="4"/>
  <c r="K242" i="4"/>
  <c r="J242" i="4"/>
  <c r="I242" i="4"/>
  <c r="U241" i="4"/>
  <c r="T241" i="4"/>
  <c r="S241" i="4"/>
  <c r="I241" i="4"/>
  <c r="X240" i="4"/>
  <c r="U240" i="4"/>
  <c r="T240" i="4"/>
  <c r="W240" i="4" s="1"/>
  <c r="S240" i="4"/>
  <c r="K240" i="4"/>
  <c r="I240" i="4"/>
  <c r="G240" i="4"/>
  <c r="J240" i="4" s="1"/>
  <c r="X239" i="4"/>
  <c r="U239" i="4"/>
  <c r="T239" i="4"/>
  <c r="S239" i="4"/>
  <c r="K239" i="4"/>
  <c r="J239" i="4"/>
  <c r="I239" i="4"/>
  <c r="X238" i="4"/>
  <c r="U238" i="4"/>
  <c r="T238" i="4"/>
  <c r="W238" i="4" s="1"/>
  <c r="S238" i="4"/>
  <c r="K238" i="4"/>
  <c r="J238" i="4"/>
  <c r="I238" i="4"/>
  <c r="X237" i="4"/>
  <c r="U237" i="4"/>
  <c r="T237" i="4"/>
  <c r="S237" i="4"/>
  <c r="K237" i="4"/>
  <c r="J237" i="4"/>
  <c r="I237" i="4"/>
  <c r="X236" i="4"/>
  <c r="U236" i="4"/>
  <c r="T236" i="4"/>
  <c r="W236" i="4" s="1"/>
  <c r="S236" i="4"/>
  <c r="K236" i="4"/>
  <c r="J236" i="4"/>
  <c r="I236" i="4"/>
  <c r="X235" i="4"/>
  <c r="U235" i="4"/>
  <c r="T235" i="4"/>
  <c r="S235" i="4"/>
  <c r="K235" i="4"/>
  <c r="J235" i="4"/>
  <c r="I235" i="4"/>
  <c r="X234" i="4"/>
  <c r="U234" i="4"/>
  <c r="T234" i="4"/>
  <c r="W234" i="4" s="1"/>
  <c r="S234" i="4"/>
  <c r="K234" i="4"/>
  <c r="J234" i="4"/>
  <c r="I234" i="4"/>
  <c r="X233" i="4"/>
  <c r="U233" i="4"/>
  <c r="T233" i="4"/>
  <c r="S233" i="4"/>
  <c r="K233" i="4"/>
  <c r="J233" i="4"/>
  <c r="I233" i="4"/>
  <c r="X232" i="4"/>
  <c r="U232" i="4"/>
  <c r="T232" i="4"/>
  <c r="W232" i="4" s="1"/>
  <c r="S232" i="4"/>
  <c r="K232" i="4"/>
  <c r="J232" i="4"/>
  <c r="I232" i="4"/>
  <c r="X231" i="4"/>
  <c r="U231" i="4"/>
  <c r="T231" i="4"/>
  <c r="S231" i="4"/>
  <c r="K231" i="4"/>
  <c r="J231" i="4"/>
  <c r="I231" i="4"/>
  <c r="X230" i="4"/>
  <c r="U230" i="4"/>
  <c r="T230" i="4"/>
  <c r="W230" i="4" s="1"/>
  <c r="S230" i="4"/>
  <c r="K230" i="4"/>
  <c r="J230" i="4"/>
  <c r="I230" i="4"/>
  <c r="X229" i="4"/>
  <c r="U229" i="4"/>
  <c r="T229" i="4"/>
  <c r="S229" i="4"/>
  <c r="K229" i="4"/>
  <c r="J229" i="4"/>
  <c r="I229" i="4"/>
  <c r="X228" i="4"/>
  <c r="U228" i="4"/>
  <c r="T228" i="4"/>
  <c r="W228" i="4" s="1"/>
  <c r="S228" i="4"/>
  <c r="K228" i="4"/>
  <c r="J228" i="4"/>
  <c r="I228" i="4"/>
  <c r="X227" i="4"/>
  <c r="U227" i="4"/>
  <c r="T227" i="4"/>
  <c r="S227" i="4"/>
  <c r="K227" i="4"/>
  <c r="J227" i="4"/>
  <c r="I227" i="4"/>
  <c r="X226" i="4"/>
  <c r="U226" i="4"/>
  <c r="T226" i="4"/>
  <c r="W226" i="4" s="1"/>
  <c r="S226" i="4"/>
  <c r="K226" i="4"/>
  <c r="J226" i="4"/>
  <c r="I226" i="4"/>
  <c r="X225" i="4"/>
  <c r="U225" i="4"/>
  <c r="T225" i="4"/>
  <c r="S225" i="4"/>
  <c r="K225" i="4"/>
  <c r="J225" i="4"/>
  <c r="I225" i="4"/>
  <c r="U224" i="4"/>
  <c r="T224" i="4"/>
  <c r="S224" i="4"/>
  <c r="J224" i="4"/>
  <c r="I224" i="4"/>
  <c r="X223" i="4"/>
  <c r="U223" i="4"/>
  <c r="T223" i="4"/>
  <c r="S223" i="4"/>
  <c r="K223" i="4"/>
  <c r="J223" i="4"/>
  <c r="I223" i="4"/>
  <c r="X222" i="4"/>
  <c r="U222" i="4"/>
  <c r="T222" i="4"/>
  <c r="W222" i="4" s="1"/>
  <c r="S222" i="4"/>
  <c r="K222" i="4"/>
  <c r="J222" i="4"/>
  <c r="I222" i="4"/>
  <c r="X221" i="4"/>
  <c r="U221" i="4"/>
  <c r="T221" i="4"/>
  <c r="S221" i="4"/>
  <c r="K221" i="4"/>
  <c r="J221" i="4"/>
  <c r="I221" i="4"/>
  <c r="X220" i="4"/>
  <c r="U220" i="4"/>
  <c r="T220" i="4"/>
  <c r="W220" i="4" s="1"/>
  <c r="S220" i="4"/>
  <c r="K220" i="4"/>
  <c r="J220" i="4"/>
  <c r="I220" i="4"/>
  <c r="X219" i="4"/>
  <c r="U219" i="4"/>
  <c r="T219" i="4"/>
  <c r="S219" i="4"/>
  <c r="K219" i="4"/>
  <c r="J219" i="4"/>
  <c r="I219" i="4"/>
  <c r="X218" i="4"/>
  <c r="U218" i="4"/>
  <c r="T218" i="4"/>
  <c r="W218" i="4" s="1"/>
  <c r="S218" i="4"/>
  <c r="K218" i="4"/>
  <c r="J218" i="4"/>
  <c r="I218" i="4"/>
  <c r="U217" i="4"/>
  <c r="T217" i="4"/>
  <c r="W217" i="4" s="1"/>
  <c r="H217" i="4" s="1"/>
  <c r="K217" i="4" s="1"/>
  <c r="S217" i="4"/>
  <c r="J217" i="4"/>
  <c r="I217" i="4"/>
  <c r="U216" i="4"/>
  <c r="T216" i="4"/>
  <c r="S216" i="4"/>
  <c r="I216" i="4"/>
  <c r="U215" i="4"/>
  <c r="T215" i="4"/>
  <c r="S215" i="4"/>
  <c r="I215" i="4"/>
  <c r="X214" i="4"/>
  <c r="U214" i="4"/>
  <c r="T214" i="4"/>
  <c r="W214" i="4" s="1"/>
  <c r="S214" i="4"/>
  <c r="K214" i="4"/>
  <c r="J214" i="4"/>
  <c r="I214" i="4"/>
  <c r="X213" i="4"/>
  <c r="U213" i="4"/>
  <c r="T213" i="4"/>
  <c r="S213" i="4"/>
  <c r="K213" i="4"/>
  <c r="J213" i="4"/>
  <c r="I213" i="4"/>
  <c r="X212" i="4"/>
  <c r="U212" i="4"/>
  <c r="T212" i="4"/>
  <c r="W212" i="4" s="1"/>
  <c r="S212" i="4"/>
  <c r="K212" i="4"/>
  <c r="J212" i="4"/>
  <c r="I212" i="4"/>
  <c r="X211" i="4"/>
  <c r="U211" i="4"/>
  <c r="T211" i="4"/>
  <c r="S211" i="4"/>
  <c r="K211" i="4"/>
  <c r="J211" i="4"/>
  <c r="I211" i="4"/>
  <c r="X210" i="4"/>
  <c r="U210" i="4"/>
  <c r="T210" i="4"/>
  <c r="W210" i="4" s="1"/>
  <c r="S210" i="4"/>
  <c r="K210" i="4"/>
  <c r="J210" i="4"/>
  <c r="I210" i="4"/>
  <c r="U209" i="4"/>
  <c r="T209" i="4"/>
  <c r="W209" i="4" s="1"/>
  <c r="H209" i="4" s="1"/>
  <c r="K209" i="4" s="1"/>
  <c r="S209" i="4"/>
  <c r="J209" i="4"/>
  <c r="I209" i="4"/>
  <c r="U208" i="4"/>
  <c r="T208" i="4"/>
  <c r="S208" i="4"/>
  <c r="J208" i="4"/>
  <c r="I208" i="4"/>
  <c r="X207" i="4"/>
  <c r="U207" i="4"/>
  <c r="T207" i="4"/>
  <c r="S207" i="4"/>
  <c r="K207" i="4"/>
  <c r="J207" i="4"/>
  <c r="I207" i="4"/>
  <c r="X206" i="4"/>
  <c r="U206" i="4"/>
  <c r="T206" i="4"/>
  <c r="W206" i="4" s="1"/>
  <c r="S206" i="4"/>
  <c r="K206" i="4"/>
  <c r="J206" i="4"/>
  <c r="I206" i="4"/>
  <c r="U205" i="4"/>
  <c r="T205" i="4"/>
  <c r="W205" i="4" s="1"/>
  <c r="H205" i="4" s="1"/>
  <c r="K205" i="4" s="1"/>
  <c r="S205" i="4"/>
  <c r="I205" i="4"/>
  <c r="U204" i="4"/>
  <c r="T204" i="4"/>
  <c r="W204" i="4" s="1"/>
  <c r="H204" i="4" s="1"/>
  <c r="K204" i="4" s="1"/>
  <c r="S204" i="4"/>
  <c r="J204" i="4"/>
  <c r="I204" i="4"/>
  <c r="U203" i="4"/>
  <c r="T203" i="4"/>
  <c r="S203" i="4"/>
  <c r="J203" i="4"/>
  <c r="I203" i="4"/>
  <c r="X202" i="4"/>
  <c r="U202" i="4"/>
  <c r="T202" i="4"/>
  <c r="S202" i="4"/>
  <c r="K202" i="4"/>
  <c r="J202" i="4"/>
  <c r="I202" i="4"/>
  <c r="X201" i="4"/>
  <c r="U201" i="4"/>
  <c r="T201" i="4"/>
  <c r="W201" i="4" s="1"/>
  <c r="S201" i="4"/>
  <c r="K201" i="4"/>
  <c r="J201" i="4"/>
  <c r="I201" i="4"/>
  <c r="X200" i="4"/>
  <c r="U200" i="4"/>
  <c r="T200" i="4"/>
  <c r="S200" i="4"/>
  <c r="K200" i="4"/>
  <c r="J200" i="4"/>
  <c r="I200" i="4"/>
  <c r="X199" i="4"/>
  <c r="U199" i="4"/>
  <c r="T199" i="4"/>
  <c r="W199" i="4" s="1"/>
  <c r="S199" i="4"/>
  <c r="K199" i="4"/>
  <c r="J199" i="4"/>
  <c r="I199" i="4"/>
  <c r="X198" i="4"/>
  <c r="U198" i="4"/>
  <c r="T198" i="4"/>
  <c r="S198" i="4"/>
  <c r="K198" i="4"/>
  <c r="J198" i="4"/>
  <c r="I198" i="4"/>
  <c r="X197" i="4"/>
  <c r="U197" i="4"/>
  <c r="T197" i="4"/>
  <c r="W197" i="4" s="1"/>
  <c r="S197" i="4"/>
  <c r="K197" i="4"/>
  <c r="J197" i="4"/>
  <c r="I197" i="4"/>
  <c r="X196" i="4"/>
  <c r="U196" i="4"/>
  <c r="T196" i="4"/>
  <c r="S196" i="4"/>
  <c r="K196" i="4"/>
  <c r="J196" i="4"/>
  <c r="I196" i="4"/>
  <c r="X195" i="4"/>
  <c r="U195" i="4"/>
  <c r="T195" i="4"/>
  <c r="W195" i="4" s="1"/>
  <c r="S195" i="4"/>
  <c r="K195" i="4"/>
  <c r="J195" i="4"/>
  <c r="I195" i="4"/>
  <c r="X194" i="4"/>
  <c r="U194" i="4"/>
  <c r="T194" i="4"/>
  <c r="S194" i="4"/>
  <c r="K194" i="4"/>
  <c r="J194" i="4"/>
  <c r="I194" i="4"/>
  <c r="X193" i="4"/>
  <c r="U193" i="4"/>
  <c r="T193" i="4"/>
  <c r="W193" i="4" s="1"/>
  <c r="S193" i="4"/>
  <c r="K193" i="4"/>
  <c r="J193" i="4"/>
  <c r="I193" i="4"/>
  <c r="X192" i="4"/>
  <c r="U192" i="4"/>
  <c r="T192" i="4"/>
  <c r="S192" i="4"/>
  <c r="K192" i="4"/>
  <c r="J192" i="4"/>
  <c r="I192" i="4"/>
  <c r="U191" i="4"/>
  <c r="T191" i="4"/>
  <c r="S191" i="4"/>
  <c r="J191" i="4"/>
  <c r="I191" i="4"/>
  <c r="U190" i="4"/>
  <c r="T190" i="4"/>
  <c r="W190" i="4" s="1"/>
  <c r="H190" i="4" s="1"/>
  <c r="K190" i="4" s="1"/>
  <c r="S190" i="4"/>
  <c r="J190" i="4"/>
  <c r="I190" i="4"/>
  <c r="U189" i="4"/>
  <c r="T189" i="4"/>
  <c r="S189" i="4"/>
  <c r="J189" i="4"/>
  <c r="I189" i="4"/>
  <c r="U188" i="4"/>
  <c r="T188" i="4"/>
  <c r="W188" i="4" s="1"/>
  <c r="H188" i="4" s="1"/>
  <c r="S188" i="4"/>
  <c r="J188" i="4"/>
  <c r="I188" i="4"/>
  <c r="U187" i="4"/>
  <c r="T187" i="4"/>
  <c r="S187" i="4"/>
  <c r="J187" i="4"/>
  <c r="I187" i="4"/>
  <c r="U186" i="4"/>
  <c r="T186" i="4"/>
  <c r="W186" i="4" s="1"/>
  <c r="H186" i="4" s="1"/>
  <c r="K186" i="4" s="1"/>
  <c r="S186" i="4"/>
  <c r="J186" i="4"/>
  <c r="I186" i="4"/>
  <c r="X185" i="4"/>
  <c r="U185" i="4"/>
  <c r="T185" i="4"/>
  <c r="W185" i="4" s="1"/>
  <c r="S185" i="4"/>
  <c r="K185" i="4"/>
  <c r="J185" i="4"/>
  <c r="I185" i="4"/>
  <c r="X184" i="4"/>
  <c r="U184" i="4"/>
  <c r="T184" i="4"/>
  <c r="S184" i="4"/>
  <c r="K184" i="4"/>
  <c r="J184" i="4"/>
  <c r="I184" i="4"/>
  <c r="U183" i="4"/>
  <c r="T183" i="4"/>
  <c r="S183" i="4"/>
  <c r="J183" i="4"/>
  <c r="I183" i="4"/>
  <c r="U182" i="4"/>
  <c r="T182" i="4"/>
  <c r="W182" i="4" s="1"/>
  <c r="H182" i="4" s="1"/>
  <c r="K182" i="4" s="1"/>
  <c r="S182" i="4"/>
  <c r="J182" i="4"/>
  <c r="I182" i="4"/>
  <c r="U181" i="4"/>
  <c r="T181" i="4"/>
  <c r="S181" i="4"/>
  <c r="J181" i="4"/>
  <c r="I181" i="4"/>
  <c r="U180" i="4"/>
  <c r="T180" i="4"/>
  <c r="W180" i="4" s="1"/>
  <c r="H180" i="4" s="1"/>
  <c r="K180" i="4" s="1"/>
  <c r="S180" i="4"/>
  <c r="J180" i="4"/>
  <c r="I180" i="4"/>
  <c r="U179" i="4"/>
  <c r="T179" i="4"/>
  <c r="S179" i="4"/>
  <c r="J179" i="4"/>
  <c r="I179" i="4"/>
  <c r="X178" i="4"/>
  <c r="U178" i="4"/>
  <c r="T178" i="4"/>
  <c r="S178" i="4"/>
  <c r="K178" i="4"/>
  <c r="J178" i="4"/>
  <c r="I178" i="4"/>
  <c r="U177" i="4"/>
  <c r="T177" i="4"/>
  <c r="S177" i="4"/>
  <c r="J177" i="4"/>
  <c r="I177" i="4"/>
  <c r="X176" i="4"/>
  <c r="U176" i="4"/>
  <c r="T176" i="4"/>
  <c r="S176" i="4"/>
  <c r="K176" i="4"/>
  <c r="J176" i="4"/>
  <c r="I176" i="4"/>
  <c r="X175" i="4"/>
  <c r="U175" i="4"/>
  <c r="T175" i="4"/>
  <c r="W175" i="4" s="1"/>
  <c r="S175" i="4"/>
  <c r="K175" i="4"/>
  <c r="J175" i="4"/>
  <c r="I175" i="4"/>
  <c r="X174" i="4"/>
  <c r="U174" i="4"/>
  <c r="T174" i="4"/>
  <c r="S174" i="4"/>
  <c r="K174" i="4"/>
  <c r="J174" i="4"/>
  <c r="I174" i="4"/>
  <c r="X173" i="4"/>
  <c r="U173" i="4"/>
  <c r="T173" i="4"/>
  <c r="W173" i="4" s="1"/>
  <c r="S173" i="4"/>
  <c r="K173" i="4"/>
  <c r="J173" i="4"/>
  <c r="I173" i="4"/>
  <c r="X172" i="4"/>
  <c r="U172" i="4"/>
  <c r="T172" i="4"/>
  <c r="S172" i="4"/>
  <c r="K172" i="4"/>
  <c r="J172" i="4"/>
  <c r="I172" i="4"/>
  <c r="X171" i="4"/>
  <c r="U171" i="4"/>
  <c r="T171" i="4"/>
  <c r="W171" i="4" s="1"/>
  <c r="S171" i="4"/>
  <c r="K171" i="4"/>
  <c r="J171" i="4"/>
  <c r="I171" i="4"/>
  <c r="X170" i="4"/>
  <c r="U170" i="4"/>
  <c r="T170" i="4"/>
  <c r="S170" i="4"/>
  <c r="K170" i="4"/>
  <c r="J170" i="4"/>
  <c r="I170" i="4"/>
  <c r="X169" i="4"/>
  <c r="U169" i="4"/>
  <c r="T169" i="4"/>
  <c r="W169" i="4" s="1"/>
  <c r="S169" i="4"/>
  <c r="K169" i="4"/>
  <c r="J169" i="4"/>
  <c r="I169" i="4"/>
  <c r="X168" i="4"/>
  <c r="U168" i="4"/>
  <c r="T168" i="4"/>
  <c r="S168" i="4"/>
  <c r="K168" i="4"/>
  <c r="J168" i="4"/>
  <c r="I168" i="4"/>
  <c r="X167" i="4"/>
  <c r="U167" i="4"/>
  <c r="T167" i="4"/>
  <c r="W167" i="4" s="1"/>
  <c r="S167" i="4"/>
  <c r="K167" i="4"/>
  <c r="J167" i="4"/>
  <c r="I167" i="4"/>
  <c r="U166" i="4"/>
  <c r="T166" i="4"/>
  <c r="W166" i="4" s="1"/>
  <c r="H166" i="4" s="1"/>
  <c r="K166" i="4" s="1"/>
  <c r="S166" i="4"/>
  <c r="J166" i="4"/>
  <c r="I166" i="4"/>
  <c r="U165" i="4"/>
  <c r="T165" i="4"/>
  <c r="S165" i="4"/>
  <c r="J165" i="4"/>
  <c r="I165" i="4"/>
  <c r="U164" i="4"/>
  <c r="T164" i="4"/>
  <c r="W164" i="4" s="1"/>
  <c r="H164" i="4" s="1"/>
  <c r="K164" i="4" s="1"/>
  <c r="S164" i="4"/>
  <c r="J164" i="4"/>
  <c r="I164" i="4"/>
  <c r="U163" i="4"/>
  <c r="T163" i="4"/>
  <c r="S163" i="4"/>
  <c r="J163" i="4"/>
  <c r="I163" i="4"/>
  <c r="X162" i="4"/>
  <c r="U162" i="4"/>
  <c r="T162" i="4"/>
  <c r="S162" i="4"/>
  <c r="K162" i="4"/>
  <c r="J162" i="4"/>
  <c r="I162" i="4"/>
  <c r="X161" i="4"/>
  <c r="U161" i="4"/>
  <c r="T161" i="4"/>
  <c r="W161" i="4" s="1"/>
  <c r="S161" i="4"/>
  <c r="K161" i="4"/>
  <c r="J161" i="4"/>
  <c r="I161" i="4"/>
  <c r="X160" i="4"/>
  <c r="U160" i="4"/>
  <c r="T160" i="4"/>
  <c r="S160" i="4"/>
  <c r="K160" i="4"/>
  <c r="J160" i="4"/>
  <c r="I160" i="4"/>
  <c r="X159" i="4"/>
  <c r="U159" i="4"/>
  <c r="T159" i="4"/>
  <c r="W159" i="4" s="1"/>
  <c r="S159" i="4"/>
  <c r="K159" i="4"/>
  <c r="J159" i="4"/>
  <c r="I159" i="4"/>
  <c r="X158" i="4"/>
  <c r="U158" i="4"/>
  <c r="T158" i="4"/>
  <c r="S158" i="4"/>
  <c r="K158" i="4"/>
  <c r="J158" i="4"/>
  <c r="I158" i="4"/>
  <c r="X157" i="4"/>
  <c r="U157" i="4"/>
  <c r="T157" i="4"/>
  <c r="W157" i="4" s="1"/>
  <c r="S157" i="4"/>
  <c r="K157" i="4"/>
  <c r="J157" i="4"/>
  <c r="I157" i="4"/>
  <c r="X156" i="4"/>
  <c r="U156" i="4"/>
  <c r="T156" i="4"/>
  <c r="S156" i="4"/>
  <c r="K156" i="4"/>
  <c r="J156" i="4"/>
  <c r="I156" i="4"/>
  <c r="X155" i="4"/>
  <c r="U155" i="4"/>
  <c r="T155" i="4"/>
  <c r="W155" i="4" s="1"/>
  <c r="S155" i="4"/>
  <c r="K155" i="4"/>
  <c r="J155" i="4"/>
  <c r="I155" i="4"/>
  <c r="X154" i="4"/>
  <c r="U154" i="4"/>
  <c r="T154" i="4"/>
  <c r="S154" i="4"/>
  <c r="K154" i="4"/>
  <c r="J154" i="4"/>
  <c r="I154" i="4"/>
  <c r="X153" i="4"/>
  <c r="U153" i="4"/>
  <c r="T153" i="4"/>
  <c r="W153" i="4" s="1"/>
  <c r="S153" i="4"/>
  <c r="K153" i="4"/>
  <c r="J153" i="4"/>
  <c r="I153" i="4"/>
  <c r="X152" i="4"/>
  <c r="U152" i="4"/>
  <c r="T152" i="4"/>
  <c r="S152" i="4"/>
  <c r="K152" i="4"/>
  <c r="J152" i="4"/>
  <c r="I152" i="4"/>
  <c r="X151" i="4"/>
  <c r="U151" i="4"/>
  <c r="T151" i="4"/>
  <c r="W151" i="4" s="1"/>
  <c r="S151" i="4"/>
  <c r="K151" i="4"/>
  <c r="J151" i="4"/>
  <c r="I151" i="4"/>
  <c r="X150" i="4"/>
  <c r="U150" i="4"/>
  <c r="T150" i="4"/>
  <c r="S150" i="4"/>
  <c r="K150" i="4"/>
  <c r="J150" i="4"/>
  <c r="I150" i="4"/>
  <c r="X149" i="4"/>
  <c r="U149" i="4"/>
  <c r="T149" i="4"/>
  <c r="W149" i="4" s="1"/>
  <c r="S149" i="4"/>
  <c r="K149" i="4"/>
  <c r="J149" i="4"/>
  <c r="I149" i="4"/>
  <c r="X148" i="4"/>
  <c r="U148" i="4"/>
  <c r="T148" i="4"/>
  <c r="S148" i="4"/>
  <c r="K148" i="4"/>
  <c r="J148" i="4"/>
  <c r="I148" i="4"/>
  <c r="X147" i="4"/>
  <c r="U147" i="4"/>
  <c r="T147" i="4"/>
  <c r="W147" i="4" s="1"/>
  <c r="S147" i="4"/>
  <c r="K147" i="4"/>
  <c r="J147" i="4"/>
  <c r="I147" i="4"/>
  <c r="X146" i="4"/>
  <c r="U146" i="4"/>
  <c r="T146" i="4"/>
  <c r="S146" i="4"/>
  <c r="K146" i="4"/>
  <c r="J146" i="4"/>
  <c r="I146" i="4"/>
  <c r="X145" i="4"/>
  <c r="U145" i="4"/>
  <c r="T145" i="4"/>
  <c r="W145" i="4" s="1"/>
  <c r="S145" i="4"/>
  <c r="K145" i="4"/>
  <c r="J145" i="4"/>
  <c r="I145" i="4"/>
  <c r="X144" i="4"/>
  <c r="U144" i="4"/>
  <c r="T144" i="4"/>
  <c r="S144" i="4"/>
  <c r="K144" i="4"/>
  <c r="J144" i="4"/>
  <c r="I144" i="4"/>
  <c r="X143" i="4"/>
  <c r="U143" i="4"/>
  <c r="T143" i="4"/>
  <c r="W143" i="4" s="1"/>
  <c r="S143" i="4"/>
  <c r="K143" i="4"/>
  <c r="J143" i="4"/>
  <c r="I143" i="4"/>
  <c r="X142" i="4"/>
  <c r="U142" i="4"/>
  <c r="T142" i="4"/>
  <c r="S142" i="4"/>
  <c r="K142" i="4"/>
  <c r="J142" i="4"/>
  <c r="I142" i="4"/>
  <c r="U141" i="4"/>
  <c r="T141" i="4"/>
  <c r="S141" i="4"/>
  <c r="I141" i="4"/>
  <c r="U140" i="4"/>
  <c r="T140" i="4"/>
  <c r="S140" i="4"/>
  <c r="I140" i="4"/>
  <c r="U139" i="4"/>
  <c r="T139" i="4"/>
  <c r="S139" i="4"/>
  <c r="J139" i="4"/>
  <c r="I139" i="4"/>
  <c r="U138" i="4"/>
  <c r="T138" i="4"/>
  <c r="W138" i="4" s="1"/>
  <c r="H138" i="4" s="1"/>
  <c r="K138" i="4" s="1"/>
  <c r="S138" i="4"/>
  <c r="J138" i="4"/>
  <c r="I138" i="4"/>
  <c r="X137" i="4"/>
  <c r="U137" i="4"/>
  <c r="T137" i="4"/>
  <c r="W137" i="4" s="1"/>
  <c r="S137" i="4"/>
  <c r="K137" i="4"/>
  <c r="J137" i="4"/>
  <c r="I137" i="4"/>
  <c r="U136" i="4"/>
  <c r="T136" i="4"/>
  <c r="W136" i="4" s="1"/>
  <c r="H136" i="4" s="1"/>
  <c r="K136" i="4" s="1"/>
  <c r="S136" i="4"/>
  <c r="J136" i="4"/>
  <c r="I136" i="4"/>
  <c r="U135" i="4"/>
  <c r="T135" i="4"/>
  <c r="S135" i="4"/>
  <c r="J135" i="4"/>
  <c r="I135" i="4"/>
  <c r="U134" i="4"/>
  <c r="T134" i="4"/>
  <c r="W134" i="4" s="1"/>
  <c r="H134" i="4" s="1"/>
  <c r="K134" i="4" s="1"/>
  <c r="S134" i="4"/>
  <c r="J134" i="4"/>
  <c r="I134" i="4"/>
  <c r="U133" i="4"/>
  <c r="T133" i="4"/>
  <c r="S133" i="4"/>
  <c r="J133" i="4"/>
  <c r="I133" i="4"/>
  <c r="U132" i="4"/>
  <c r="T132" i="4"/>
  <c r="W132" i="4" s="1"/>
  <c r="H132" i="4" s="1"/>
  <c r="K132" i="4" s="1"/>
  <c r="S132" i="4"/>
  <c r="J132" i="4"/>
  <c r="I132" i="4"/>
  <c r="U131" i="4"/>
  <c r="T131" i="4"/>
  <c r="S131" i="4"/>
  <c r="I131" i="4"/>
  <c r="U130" i="4"/>
  <c r="T130" i="4"/>
  <c r="S130" i="4"/>
  <c r="I130" i="4"/>
  <c r="U129" i="4"/>
  <c r="T129" i="4"/>
  <c r="S129" i="4"/>
  <c r="I129" i="4"/>
  <c r="X128" i="4"/>
  <c r="U128" i="4"/>
  <c r="T128" i="4"/>
  <c r="W128" i="4" s="1"/>
  <c r="S128" i="4"/>
  <c r="K128" i="4"/>
  <c r="J128" i="4"/>
  <c r="I128" i="4"/>
  <c r="X127" i="4"/>
  <c r="U127" i="4"/>
  <c r="T127" i="4"/>
  <c r="S127" i="4"/>
  <c r="K127" i="4"/>
  <c r="J127" i="4"/>
  <c r="I127" i="4"/>
  <c r="X126" i="4"/>
  <c r="U126" i="4"/>
  <c r="T126" i="4"/>
  <c r="W126" i="4" s="1"/>
  <c r="S126" i="4"/>
  <c r="K126" i="4"/>
  <c r="J126" i="4"/>
  <c r="I126" i="4"/>
  <c r="X125" i="4"/>
  <c r="U125" i="4"/>
  <c r="T125" i="4"/>
  <c r="S125" i="4"/>
  <c r="K125" i="4"/>
  <c r="J125" i="4"/>
  <c r="I125" i="4"/>
  <c r="X124" i="4"/>
  <c r="U124" i="4"/>
  <c r="T124" i="4"/>
  <c r="W124" i="4" s="1"/>
  <c r="S124" i="4"/>
  <c r="K124" i="4"/>
  <c r="J124" i="4"/>
  <c r="I124" i="4"/>
  <c r="X123" i="4"/>
  <c r="U123" i="4"/>
  <c r="T123" i="4"/>
  <c r="S123" i="4"/>
  <c r="K123" i="4"/>
  <c r="J123" i="4"/>
  <c r="I123" i="4"/>
  <c r="X122" i="4"/>
  <c r="U122" i="4"/>
  <c r="T122" i="4"/>
  <c r="W122" i="4" s="1"/>
  <c r="S122" i="4"/>
  <c r="K122" i="4"/>
  <c r="J122" i="4"/>
  <c r="I122" i="4"/>
  <c r="X121" i="4"/>
  <c r="U121" i="4"/>
  <c r="T121" i="4"/>
  <c r="S121" i="4"/>
  <c r="K121" i="4"/>
  <c r="J121" i="4"/>
  <c r="I121" i="4"/>
  <c r="X120" i="4"/>
  <c r="U120" i="4"/>
  <c r="T120" i="4"/>
  <c r="W120" i="4" s="1"/>
  <c r="S120" i="4"/>
  <c r="K120" i="4"/>
  <c r="J120" i="4"/>
  <c r="I120" i="4"/>
  <c r="X119" i="4"/>
  <c r="U119" i="4"/>
  <c r="T119" i="4"/>
  <c r="S119" i="4"/>
  <c r="K119" i="4"/>
  <c r="J119" i="4"/>
  <c r="I119" i="4"/>
  <c r="X118" i="4"/>
  <c r="U118" i="4"/>
  <c r="T118" i="4"/>
  <c r="W118" i="4" s="1"/>
  <c r="S118" i="4"/>
  <c r="K118" i="4"/>
  <c r="J118" i="4"/>
  <c r="I118" i="4"/>
  <c r="X117" i="4"/>
  <c r="U117" i="4"/>
  <c r="T117" i="4"/>
  <c r="S117" i="4"/>
  <c r="K117" i="4"/>
  <c r="J117" i="4"/>
  <c r="I117" i="4"/>
  <c r="X116" i="4"/>
  <c r="U116" i="4"/>
  <c r="T116" i="4"/>
  <c r="W116" i="4" s="1"/>
  <c r="S116" i="4"/>
  <c r="K116" i="4"/>
  <c r="J116" i="4"/>
  <c r="I116" i="4"/>
  <c r="X115" i="4"/>
  <c r="U115" i="4"/>
  <c r="T115" i="4"/>
  <c r="S115" i="4"/>
  <c r="K115" i="4"/>
  <c r="J115" i="4"/>
  <c r="I115" i="4"/>
  <c r="X114" i="4"/>
  <c r="U114" i="4"/>
  <c r="T114" i="4"/>
  <c r="W114" i="4" s="1"/>
  <c r="S114" i="4"/>
  <c r="K114" i="4"/>
  <c r="J114" i="4"/>
  <c r="I114" i="4"/>
  <c r="X113" i="4"/>
  <c r="U113" i="4"/>
  <c r="T113" i="4"/>
  <c r="S113" i="4"/>
  <c r="K113" i="4"/>
  <c r="J113" i="4"/>
  <c r="I113" i="4"/>
  <c r="X112" i="4"/>
  <c r="U112" i="4"/>
  <c r="T112" i="4"/>
  <c r="W112" i="4" s="1"/>
  <c r="S112" i="4"/>
  <c r="K112" i="4"/>
  <c r="J112" i="4"/>
  <c r="I112" i="4"/>
  <c r="X111" i="4"/>
  <c r="U111" i="4"/>
  <c r="T111" i="4"/>
  <c r="S111" i="4"/>
  <c r="K111" i="4"/>
  <c r="J111" i="4"/>
  <c r="I111" i="4"/>
  <c r="X110" i="4"/>
  <c r="U110" i="4"/>
  <c r="T110" i="4"/>
  <c r="W110" i="4" s="1"/>
  <c r="S110" i="4"/>
  <c r="K110" i="4"/>
  <c r="J110" i="4"/>
  <c r="I110" i="4"/>
  <c r="X109" i="4"/>
  <c r="U109" i="4"/>
  <c r="T109" i="4"/>
  <c r="S109" i="4"/>
  <c r="K109" i="4"/>
  <c r="J109" i="4"/>
  <c r="I109" i="4"/>
  <c r="X108" i="4"/>
  <c r="U108" i="4"/>
  <c r="T108" i="4"/>
  <c r="W108" i="4" s="1"/>
  <c r="S108" i="4"/>
  <c r="K108" i="4"/>
  <c r="J108" i="4"/>
  <c r="I108" i="4"/>
  <c r="X107" i="4"/>
  <c r="U107" i="4"/>
  <c r="T107" i="4"/>
  <c r="S107" i="4"/>
  <c r="K107" i="4"/>
  <c r="J107" i="4"/>
  <c r="I107" i="4"/>
  <c r="X106" i="4"/>
  <c r="U106" i="4"/>
  <c r="T106" i="4"/>
  <c r="W106" i="4" s="1"/>
  <c r="S106" i="4"/>
  <c r="K106" i="4"/>
  <c r="J106" i="4"/>
  <c r="I106" i="4"/>
  <c r="X105" i="4"/>
  <c r="U105" i="4"/>
  <c r="T105" i="4"/>
  <c r="S105" i="4"/>
  <c r="K105" i="4"/>
  <c r="J105" i="4"/>
  <c r="I105" i="4"/>
  <c r="X104" i="4"/>
  <c r="U104" i="4"/>
  <c r="T104" i="4"/>
  <c r="W104" i="4" s="1"/>
  <c r="S104" i="4"/>
  <c r="K104" i="4"/>
  <c r="J104" i="4"/>
  <c r="I104" i="4"/>
  <c r="X103" i="4"/>
  <c r="U103" i="4"/>
  <c r="T103" i="4"/>
  <c r="S103" i="4"/>
  <c r="K103" i="4"/>
  <c r="J103" i="4"/>
  <c r="I103" i="4"/>
  <c r="X102" i="4"/>
  <c r="U102" i="4"/>
  <c r="T102" i="4"/>
  <c r="W102" i="4" s="1"/>
  <c r="S102" i="4"/>
  <c r="K102" i="4"/>
  <c r="J102" i="4"/>
  <c r="I102" i="4"/>
  <c r="X101" i="4"/>
  <c r="U101" i="4"/>
  <c r="T101" i="4"/>
  <c r="S101" i="4"/>
  <c r="K101" i="4"/>
  <c r="J101" i="4"/>
  <c r="I101" i="4"/>
  <c r="X100" i="4"/>
  <c r="U100" i="4"/>
  <c r="T100" i="4"/>
  <c r="W100" i="4" s="1"/>
  <c r="S100" i="4"/>
  <c r="K100" i="4"/>
  <c r="J100" i="4"/>
  <c r="I100" i="4"/>
  <c r="X99" i="4"/>
  <c r="U99" i="4"/>
  <c r="T99" i="4"/>
  <c r="S99" i="4"/>
  <c r="K99" i="4"/>
  <c r="J99" i="4"/>
  <c r="I99" i="4"/>
  <c r="U98" i="4"/>
  <c r="T98" i="4"/>
  <c r="S98" i="4"/>
  <c r="J98" i="4"/>
  <c r="I98" i="4"/>
  <c r="U97" i="4"/>
  <c r="T97" i="4"/>
  <c r="W97" i="4" s="1"/>
  <c r="H97" i="4" s="1"/>
  <c r="K97" i="4" s="1"/>
  <c r="S97" i="4"/>
  <c r="J97" i="4"/>
  <c r="I97" i="4"/>
  <c r="U96" i="4"/>
  <c r="T96" i="4"/>
  <c r="S96" i="4"/>
  <c r="J96" i="4"/>
  <c r="I96" i="4"/>
  <c r="X95" i="4"/>
  <c r="U95" i="4"/>
  <c r="T95" i="4"/>
  <c r="S95" i="4"/>
  <c r="K95" i="4"/>
  <c r="J95" i="4"/>
  <c r="I95" i="4"/>
  <c r="U94" i="4"/>
  <c r="T94" i="4"/>
  <c r="S94" i="4"/>
  <c r="J94" i="4"/>
  <c r="I94" i="4"/>
  <c r="U93" i="4"/>
  <c r="T93" i="4"/>
  <c r="W93" i="4" s="1"/>
  <c r="H93" i="4" s="1"/>
  <c r="K93" i="4" s="1"/>
  <c r="S93" i="4"/>
  <c r="J93" i="4"/>
  <c r="I93" i="4"/>
  <c r="U92" i="4"/>
  <c r="T92" i="4"/>
  <c r="S92" i="4"/>
  <c r="J92" i="4"/>
  <c r="I92" i="4"/>
  <c r="X91" i="4"/>
  <c r="U91" i="4"/>
  <c r="T91" i="4"/>
  <c r="S91" i="4"/>
  <c r="K91" i="4"/>
  <c r="J91" i="4"/>
  <c r="I91" i="4"/>
  <c r="U90" i="4"/>
  <c r="T90" i="4"/>
  <c r="S90" i="4"/>
  <c r="J90" i="4"/>
  <c r="I90" i="4"/>
  <c r="X89" i="4"/>
  <c r="U89" i="4"/>
  <c r="T89" i="4"/>
  <c r="S89" i="4"/>
  <c r="K89" i="4"/>
  <c r="J89" i="4"/>
  <c r="I89" i="4"/>
  <c r="X88" i="4"/>
  <c r="U88" i="4"/>
  <c r="T88" i="4"/>
  <c r="W88" i="4" s="1"/>
  <c r="S88" i="4"/>
  <c r="K88" i="4"/>
  <c r="J88" i="4"/>
  <c r="I88" i="4"/>
  <c r="X87" i="4"/>
  <c r="U87" i="4"/>
  <c r="T87" i="4"/>
  <c r="S87" i="4"/>
  <c r="K87" i="4"/>
  <c r="J87" i="4"/>
  <c r="I87" i="4"/>
  <c r="X86" i="4"/>
  <c r="U86" i="4"/>
  <c r="T86" i="4"/>
  <c r="W86" i="4" s="1"/>
  <c r="S86" i="4"/>
  <c r="K86" i="4"/>
  <c r="J86" i="4"/>
  <c r="I86" i="4"/>
  <c r="X85" i="4"/>
  <c r="U85" i="4"/>
  <c r="T85" i="4"/>
  <c r="S85" i="4"/>
  <c r="K85" i="4"/>
  <c r="J85" i="4"/>
  <c r="I85" i="4"/>
  <c r="X84" i="4"/>
  <c r="U84" i="4"/>
  <c r="T84" i="4"/>
  <c r="W84" i="4" s="1"/>
  <c r="S84" i="4"/>
  <c r="K84" i="4"/>
  <c r="J84" i="4"/>
  <c r="I84" i="4"/>
  <c r="X83" i="4"/>
  <c r="U83" i="4"/>
  <c r="T83" i="4"/>
  <c r="S83" i="4"/>
  <c r="K83" i="4"/>
  <c r="J83" i="4"/>
  <c r="I83" i="4"/>
  <c r="X82" i="4"/>
  <c r="U82" i="4"/>
  <c r="T82" i="4"/>
  <c r="W82" i="4" s="1"/>
  <c r="S82" i="4"/>
  <c r="K82" i="4"/>
  <c r="J82" i="4"/>
  <c r="I82" i="4"/>
  <c r="X81" i="4"/>
  <c r="U81" i="4"/>
  <c r="T81" i="4"/>
  <c r="S81" i="4"/>
  <c r="K81" i="4"/>
  <c r="J81" i="4"/>
  <c r="I81" i="4"/>
  <c r="X80" i="4"/>
  <c r="U80" i="4"/>
  <c r="T80" i="4"/>
  <c r="W80" i="4" s="1"/>
  <c r="S80" i="4"/>
  <c r="K80" i="4"/>
  <c r="J80" i="4"/>
  <c r="I80" i="4"/>
  <c r="X79" i="4"/>
  <c r="U79" i="4"/>
  <c r="T79" i="4"/>
  <c r="S79" i="4"/>
  <c r="K79" i="4"/>
  <c r="J79" i="4"/>
  <c r="I79" i="4"/>
  <c r="U78" i="4"/>
  <c r="T78" i="4"/>
  <c r="S78" i="4"/>
  <c r="J78" i="4"/>
  <c r="I78" i="4"/>
  <c r="X77" i="4"/>
  <c r="U77" i="4"/>
  <c r="T77" i="4"/>
  <c r="S77" i="4"/>
  <c r="K77" i="4"/>
  <c r="J77" i="4"/>
  <c r="I77" i="4"/>
  <c r="U76" i="4"/>
  <c r="T76" i="4"/>
  <c r="S76" i="4"/>
  <c r="I76" i="4"/>
  <c r="X75" i="4"/>
  <c r="U75" i="4"/>
  <c r="T75" i="4"/>
  <c r="W75" i="4" s="1"/>
  <c r="S75" i="4"/>
  <c r="K75" i="4"/>
  <c r="J75" i="4"/>
  <c r="I75" i="4"/>
  <c r="X74" i="4"/>
  <c r="U74" i="4"/>
  <c r="T74" i="4"/>
  <c r="S74" i="4"/>
  <c r="K74" i="4"/>
  <c r="J74" i="4"/>
  <c r="I74" i="4"/>
  <c r="X73" i="4"/>
  <c r="U73" i="4"/>
  <c r="T73" i="4"/>
  <c r="W73" i="4" s="1"/>
  <c r="S73" i="4"/>
  <c r="K73" i="4"/>
  <c r="J73" i="4"/>
  <c r="I73" i="4"/>
  <c r="U72" i="4"/>
  <c r="T72" i="4"/>
  <c r="W72" i="4" s="1"/>
  <c r="H72" i="4" s="1"/>
  <c r="K72" i="4" s="1"/>
  <c r="S72" i="4"/>
  <c r="J72" i="4"/>
  <c r="I72" i="4"/>
  <c r="X71" i="4"/>
  <c r="U71" i="4"/>
  <c r="T71" i="4"/>
  <c r="W71" i="4" s="1"/>
  <c r="S71" i="4"/>
  <c r="K71" i="4"/>
  <c r="J71" i="4"/>
  <c r="I71" i="4"/>
  <c r="X70" i="4"/>
  <c r="U70" i="4"/>
  <c r="T70" i="4"/>
  <c r="S70" i="4"/>
  <c r="K70" i="4"/>
  <c r="J70" i="4"/>
  <c r="I70" i="4"/>
  <c r="U69" i="4"/>
  <c r="T69" i="4"/>
  <c r="S69" i="4"/>
  <c r="J69" i="4"/>
  <c r="I69" i="4"/>
  <c r="U68" i="4"/>
  <c r="T68" i="4"/>
  <c r="W68" i="4" s="1"/>
  <c r="H68" i="4" s="1"/>
  <c r="K68" i="4" s="1"/>
  <c r="S68" i="4"/>
  <c r="I68" i="4"/>
  <c r="U67" i="4"/>
  <c r="T67" i="4"/>
  <c r="W67" i="4" s="1"/>
  <c r="H67" i="4" s="1"/>
  <c r="K67" i="4" s="1"/>
  <c r="S67" i="4"/>
  <c r="J67" i="4"/>
  <c r="I67" i="4"/>
  <c r="X66" i="4"/>
  <c r="U66" i="4"/>
  <c r="T66" i="4"/>
  <c r="W66" i="4" s="1"/>
  <c r="S66" i="4"/>
  <c r="K66" i="4"/>
  <c r="J66" i="4"/>
  <c r="I66" i="4"/>
  <c r="X65" i="4"/>
  <c r="U65" i="4"/>
  <c r="T65" i="4"/>
  <c r="S65" i="4"/>
  <c r="K65" i="4"/>
  <c r="J65" i="4"/>
  <c r="I65" i="4"/>
  <c r="X64" i="4"/>
  <c r="U64" i="4"/>
  <c r="T64" i="4"/>
  <c r="W64" i="4" s="1"/>
  <c r="S64" i="4"/>
  <c r="K64" i="4"/>
  <c r="J64" i="4"/>
  <c r="I64" i="4"/>
  <c r="X63" i="4"/>
  <c r="U63" i="4"/>
  <c r="T63" i="4"/>
  <c r="S63" i="4"/>
  <c r="K63" i="4"/>
  <c r="J63" i="4"/>
  <c r="I63" i="4"/>
  <c r="X62" i="4"/>
  <c r="U62" i="4"/>
  <c r="T62" i="4"/>
  <c r="W62" i="4" s="1"/>
  <c r="S62" i="4"/>
  <c r="K62" i="4"/>
  <c r="J62" i="4"/>
  <c r="I62" i="4"/>
  <c r="X61" i="4"/>
  <c r="U61" i="4"/>
  <c r="T61" i="4"/>
  <c r="S61" i="4"/>
  <c r="K61" i="4"/>
  <c r="J61" i="4"/>
  <c r="I61" i="4"/>
  <c r="X60" i="4"/>
  <c r="U60" i="4"/>
  <c r="T60" i="4"/>
  <c r="W60" i="4" s="1"/>
  <c r="S60" i="4"/>
  <c r="K60" i="4"/>
  <c r="J60" i="4"/>
  <c r="I60" i="4"/>
  <c r="X59" i="4"/>
  <c r="U59" i="4"/>
  <c r="T59" i="4"/>
  <c r="S59" i="4"/>
  <c r="K59" i="4"/>
  <c r="J59" i="4"/>
  <c r="I59" i="4"/>
  <c r="X58" i="4"/>
  <c r="U58" i="4"/>
  <c r="T58" i="4"/>
  <c r="W58" i="4" s="1"/>
  <c r="S58" i="4"/>
  <c r="K58" i="4"/>
  <c r="J58" i="4"/>
  <c r="I58" i="4"/>
  <c r="X57" i="4"/>
  <c r="U57" i="4"/>
  <c r="T57" i="4"/>
  <c r="S57" i="4"/>
  <c r="K57" i="4"/>
  <c r="J57" i="4"/>
  <c r="I57" i="4"/>
  <c r="X56" i="4"/>
  <c r="U56" i="4"/>
  <c r="T56" i="4"/>
  <c r="W56" i="4" s="1"/>
  <c r="S56" i="4"/>
  <c r="K56" i="4"/>
  <c r="J56" i="4"/>
  <c r="I56" i="4"/>
  <c r="X55" i="4"/>
  <c r="U55" i="4"/>
  <c r="T55" i="4"/>
  <c r="S55" i="4"/>
  <c r="K55" i="4"/>
  <c r="J55" i="4"/>
  <c r="I55" i="4"/>
  <c r="X54" i="4"/>
  <c r="U54" i="4"/>
  <c r="T54" i="4"/>
  <c r="W54" i="4" s="1"/>
  <c r="S54" i="4"/>
  <c r="K54" i="4"/>
  <c r="J54" i="4"/>
  <c r="I54" i="4"/>
  <c r="U53" i="4"/>
  <c r="T53" i="4"/>
  <c r="W53" i="4" s="1"/>
  <c r="H53" i="4" s="1"/>
  <c r="K53" i="4" s="1"/>
  <c r="S53" i="4"/>
  <c r="I53" i="4"/>
  <c r="U52" i="4"/>
  <c r="T52" i="4"/>
  <c r="W52" i="4" s="1"/>
  <c r="H52" i="4" s="1"/>
  <c r="K52" i="4" s="1"/>
  <c r="S52" i="4"/>
  <c r="I52" i="4"/>
  <c r="X51" i="4"/>
  <c r="U51" i="4"/>
  <c r="T51" i="4"/>
  <c r="S51" i="4"/>
  <c r="K51" i="4"/>
  <c r="J51" i="4"/>
  <c r="I51" i="4"/>
  <c r="X50" i="4"/>
  <c r="U50" i="4"/>
  <c r="T50" i="4"/>
  <c r="W50" i="4" s="1"/>
  <c r="S50" i="4"/>
  <c r="K50" i="4"/>
  <c r="J50" i="4"/>
  <c r="I50" i="4"/>
  <c r="X49" i="4"/>
  <c r="U49" i="4"/>
  <c r="T49" i="4"/>
  <c r="S49" i="4"/>
  <c r="K49" i="4"/>
  <c r="J49" i="4"/>
  <c r="I49" i="4"/>
  <c r="X48" i="4"/>
  <c r="U48" i="4"/>
  <c r="T48" i="4"/>
  <c r="W48" i="4" s="1"/>
  <c r="S48" i="4"/>
  <c r="K48" i="4"/>
  <c r="J48" i="4"/>
  <c r="I48" i="4"/>
  <c r="X47" i="4"/>
  <c r="U47" i="4"/>
  <c r="T47" i="4"/>
  <c r="S47" i="4"/>
  <c r="K47" i="4"/>
  <c r="J47" i="4"/>
  <c r="I47" i="4"/>
  <c r="X46" i="4"/>
  <c r="U46" i="4"/>
  <c r="T46" i="4"/>
  <c r="W46" i="4" s="1"/>
  <c r="S46" i="4"/>
  <c r="K46" i="4"/>
  <c r="J46" i="4"/>
  <c r="I46" i="4"/>
  <c r="X45" i="4"/>
  <c r="U45" i="4"/>
  <c r="T45" i="4"/>
  <c r="S45" i="4"/>
  <c r="K45" i="4"/>
  <c r="J45" i="4"/>
  <c r="I45" i="4"/>
  <c r="U44" i="4"/>
  <c r="T44" i="4"/>
  <c r="S44" i="4"/>
  <c r="J44" i="4"/>
  <c r="I44" i="4"/>
  <c r="X43" i="4"/>
  <c r="U43" i="4"/>
  <c r="T43" i="4"/>
  <c r="S43" i="4"/>
  <c r="K43" i="4"/>
  <c r="J43" i="4"/>
  <c r="I43" i="4"/>
  <c r="X42" i="4"/>
  <c r="U42" i="4"/>
  <c r="T42" i="4"/>
  <c r="W42" i="4" s="1"/>
  <c r="S42" i="4"/>
  <c r="K42" i="4"/>
  <c r="J42" i="4"/>
  <c r="I42" i="4"/>
  <c r="X41" i="4"/>
  <c r="U41" i="4"/>
  <c r="T41" i="4"/>
  <c r="S41" i="4"/>
  <c r="K41" i="4"/>
  <c r="J41" i="4"/>
  <c r="I41" i="4"/>
  <c r="X40" i="4"/>
  <c r="U40" i="4"/>
  <c r="T40" i="4"/>
  <c r="W40" i="4" s="1"/>
  <c r="S40" i="4"/>
  <c r="K40" i="4"/>
  <c r="J40" i="4"/>
  <c r="I40" i="4"/>
  <c r="X39" i="4"/>
  <c r="U39" i="4"/>
  <c r="T39" i="4"/>
  <c r="S39" i="4"/>
  <c r="K39" i="4"/>
  <c r="J39" i="4"/>
  <c r="I39" i="4"/>
  <c r="X38" i="4"/>
  <c r="U38" i="4"/>
  <c r="T38" i="4"/>
  <c r="W38" i="4" s="1"/>
  <c r="S38" i="4"/>
  <c r="K38" i="4"/>
  <c r="J38" i="4"/>
  <c r="I38" i="4"/>
  <c r="X37" i="4"/>
  <c r="U37" i="4"/>
  <c r="T37" i="4"/>
  <c r="S37" i="4"/>
  <c r="K37" i="4"/>
  <c r="J37" i="4"/>
  <c r="I37" i="4"/>
  <c r="U36" i="4"/>
  <c r="T36" i="4"/>
  <c r="S36" i="4"/>
  <c r="I36" i="4"/>
  <c r="X35" i="4"/>
  <c r="U35" i="4"/>
  <c r="T35" i="4"/>
  <c r="W35" i="4" s="1"/>
  <c r="S35" i="4"/>
  <c r="K35" i="4"/>
  <c r="J35" i="4"/>
  <c r="I35" i="4"/>
  <c r="X34" i="4"/>
  <c r="U34" i="4"/>
  <c r="T34" i="4"/>
  <c r="S34" i="4"/>
  <c r="K34" i="4"/>
  <c r="J34" i="4"/>
  <c r="I34" i="4"/>
  <c r="X33" i="4"/>
  <c r="U33" i="4"/>
  <c r="T33" i="4"/>
  <c r="W33" i="4" s="1"/>
  <c r="S33" i="4"/>
  <c r="K33" i="4"/>
  <c r="J33" i="4"/>
  <c r="I33" i="4"/>
  <c r="X32" i="4"/>
  <c r="U32" i="4"/>
  <c r="T32" i="4"/>
  <c r="S32" i="4"/>
  <c r="K32" i="4"/>
  <c r="J32" i="4"/>
  <c r="I32" i="4"/>
  <c r="X31" i="4"/>
  <c r="U31" i="4"/>
  <c r="T31" i="4"/>
  <c r="W31" i="4" s="1"/>
  <c r="S31" i="4"/>
  <c r="K31" i="4"/>
  <c r="J31" i="4"/>
  <c r="I31" i="4"/>
  <c r="X30" i="4"/>
  <c r="U30" i="4"/>
  <c r="T30" i="4"/>
  <c r="S30" i="4"/>
  <c r="K30" i="4"/>
  <c r="J30" i="4"/>
  <c r="I30" i="4"/>
  <c r="X29" i="4"/>
  <c r="U29" i="4"/>
  <c r="T29" i="4"/>
  <c r="W29" i="4" s="1"/>
  <c r="S29" i="4"/>
  <c r="K29" i="4"/>
  <c r="J29" i="4"/>
  <c r="I29" i="4"/>
  <c r="X28" i="4"/>
  <c r="U28" i="4"/>
  <c r="T28" i="4"/>
  <c r="S28" i="4"/>
  <c r="K28" i="4"/>
  <c r="J28" i="4"/>
  <c r="I28" i="4"/>
  <c r="U27" i="4"/>
  <c r="T27" i="4"/>
  <c r="S27" i="4"/>
  <c r="J27" i="4"/>
  <c r="I27" i="4"/>
  <c r="U26" i="4"/>
  <c r="T26" i="4"/>
  <c r="W26" i="4" s="1"/>
  <c r="H26" i="4" s="1"/>
  <c r="S26" i="4"/>
  <c r="I26" i="4"/>
  <c r="X25" i="4"/>
  <c r="U25" i="4"/>
  <c r="T25" i="4"/>
  <c r="S25" i="4"/>
  <c r="K25" i="4"/>
  <c r="J25" i="4"/>
  <c r="I25" i="4"/>
  <c r="X24" i="4"/>
  <c r="U24" i="4"/>
  <c r="T24" i="4"/>
  <c r="W24" i="4" s="1"/>
  <c r="S24" i="4"/>
  <c r="K24" i="4"/>
  <c r="J24" i="4"/>
  <c r="I24" i="4"/>
  <c r="X23" i="4"/>
  <c r="U23" i="4"/>
  <c r="T23" i="4"/>
  <c r="W23" i="4" s="1"/>
  <c r="S23" i="4"/>
  <c r="K23" i="4"/>
  <c r="J23" i="4"/>
  <c r="I23" i="4"/>
  <c r="A23" i="4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X22" i="4"/>
  <c r="U22" i="4"/>
  <c r="T22" i="4"/>
  <c r="W22" i="4" s="1"/>
  <c r="S22" i="4"/>
  <c r="K22" i="4"/>
  <c r="J22" i="4"/>
  <c r="I22" i="4"/>
  <c r="I21" i="4" s="1"/>
  <c r="G21" i="4"/>
  <c r="F21" i="4"/>
  <c r="G20" i="4"/>
  <c r="T1018" i="4" l="1"/>
  <c r="W1018" i="4" s="1"/>
  <c r="W1053" i="4"/>
  <c r="J21" i="4"/>
  <c r="W25" i="4"/>
  <c r="W27" i="4"/>
  <c r="H27" i="4" s="1"/>
  <c r="K27" i="4" s="1"/>
  <c r="W28" i="4"/>
  <c r="W30" i="4"/>
  <c r="W32" i="4"/>
  <c r="W34" i="4"/>
  <c r="W36" i="4"/>
  <c r="H36" i="4" s="1"/>
  <c r="K36" i="4" s="1"/>
  <c r="W37" i="4"/>
  <c r="W39" i="4"/>
  <c r="W41" i="4"/>
  <c r="W43" i="4"/>
  <c r="W44" i="4"/>
  <c r="H44" i="4" s="1"/>
  <c r="K44" i="4" s="1"/>
  <c r="W45" i="4"/>
  <c r="W47" i="4"/>
  <c r="W49" i="4"/>
  <c r="W51" i="4"/>
  <c r="W55" i="4"/>
  <c r="W57" i="4"/>
  <c r="W59" i="4"/>
  <c r="W61" i="4"/>
  <c r="W63" i="4"/>
  <c r="W65" i="4"/>
  <c r="W69" i="4"/>
  <c r="H69" i="4" s="1"/>
  <c r="K69" i="4" s="1"/>
  <c r="W70" i="4"/>
  <c r="W74" i="4"/>
  <c r="W76" i="4"/>
  <c r="H76" i="4" s="1"/>
  <c r="K76" i="4" s="1"/>
  <c r="W77" i="4"/>
  <c r="W78" i="4"/>
  <c r="H78" i="4" s="1"/>
  <c r="K78" i="4" s="1"/>
  <c r="W79" i="4"/>
  <c r="W81" i="4"/>
  <c r="W83" i="4"/>
  <c r="W85" i="4"/>
  <c r="W87" i="4"/>
  <c r="W89" i="4"/>
  <c r="W90" i="4"/>
  <c r="H90" i="4" s="1"/>
  <c r="W91" i="4"/>
  <c r="W92" i="4"/>
  <c r="H92" i="4" s="1"/>
  <c r="W94" i="4"/>
  <c r="H94" i="4" s="1"/>
  <c r="K94" i="4" s="1"/>
  <c r="W95" i="4"/>
  <c r="W96" i="4"/>
  <c r="H96" i="4" s="1"/>
  <c r="K96" i="4" s="1"/>
  <c r="W98" i="4"/>
  <c r="H98" i="4" s="1"/>
  <c r="K98" i="4" s="1"/>
  <c r="W99" i="4"/>
  <c r="W101" i="4"/>
  <c r="W103" i="4"/>
  <c r="W105" i="4"/>
  <c r="W107" i="4"/>
  <c r="W109" i="4"/>
  <c r="W111" i="4"/>
  <c r="W113" i="4"/>
  <c r="W115" i="4"/>
  <c r="W117" i="4"/>
  <c r="W119" i="4"/>
  <c r="W121" i="4"/>
  <c r="W123" i="4"/>
  <c r="W125" i="4"/>
  <c r="W127" i="4"/>
  <c r="W129" i="4"/>
  <c r="H129" i="4" s="1"/>
  <c r="K129" i="4" s="1"/>
  <c r="W130" i="4"/>
  <c r="H130" i="4" s="1"/>
  <c r="K130" i="4" s="1"/>
  <c r="W131" i="4"/>
  <c r="H131" i="4" s="1"/>
  <c r="K131" i="4" s="1"/>
  <c r="W133" i="4"/>
  <c r="H133" i="4" s="1"/>
  <c r="K133" i="4" s="1"/>
  <c r="W135" i="4"/>
  <c r="H135" i="4" s="1"/>
  <c r="K135" i="4" s="1"/>
  <c r="W139" i="4"/>
  <c r="H139" i="4" s="1"/>
  <c r="K139" i="4" s="1"/>
  <c r="W140" i="4"/>
  <c r="H140" i="4" s="1"/>
  <c r="K140" i="4" s="1"/>
  <c r="W141" i="4"/>
  <c r="H141" i="4" s="1"/>
  <c r="K141" i="4" s="1"/>
  <c r="W142" i="4"/>
  <c r="W144" i="4"/>
  <c r="W146" i="4"/>
  <c r="W148" i="4"/>
  <c r="W150" i="4"/>
  <c r="W152" i="4"/>
  <c r="W154" i="4"/>
  <c r="W156" i="4"/>
  <c r="W158" i="4"/>
  <c r="W160" i="4"/>
  <c r="W162" i="4"/>
  <c r="W163" i="4"/>
  <c r="H163" i="4" s="1"/>
  <c r="K163" i="4" s="1"/>
  <c r="W165" i="4"/>
  <c r="H165" i="4" s="1"/>
  <c r="K165" i="4" s="1"/>
  <c r="W168" i="4"/>
  <c r="W170" i="4"/>
  <c r="W172" i="4"/>
  <c r="W174" i="4"/>
  <c r="W176" i="4"/>
  <c r="W177" i="4"/>
  <c r="H177" i="4" s="1"/>
  <c r="W178" i="4"/>
  <c r="W179" i="4"/>
  <c r="H179" i="4" s="1"/>
  <c r="K179" i="4" s="1"/>
  <c r="W181" i="4"/>
  <c r="H181" i="4" s="1"/>
  <c r="K181" i="4" s="1"/>
  <c r="W183" i="4"/>
  <c r="H183" i="4" s="1"/>
  <c r="K183" i="4" s="1"/>
  <c r="W184" i="4"/>
  <c r="W187" i="4"/>
  <c r="H187" i="4" s="1"/>
  <c r="K187" i="4" s="1"/>
  <c r="W189" i="4"/>
  <c r="H189" i="4" s="1"/>
  <c r="K189" i="4" s="1"/>
  <c r="W191" i="4"/>
  <c r="H191" i="4" s="1"/>
  <c r="K191" i="4" s="1"/>
  <c r="W192" i="4"/>
  <c r="W194" i="4"/>
  <c r="W196" i="4"/>
  <c r="W198" i="4"/>
  <c r="W200" i="4"/>
  <c r="W202" i="4"/>
  <c r="W203" i="4"/>
  <c r="H203" i="4" s="1"/>
  <c r="K203" i="4" s="1"/>
  <c r="W207" i="4"/>
  <c r="W208" i="4"/>
  <c r="H208" i="4" s="1"/>
  <c r="K208" i="4" s="1"/>
  <c r="W211" i="4"/>
  <c r="W213" i="4"/>
  <c r="W215" i="4"/>
  <c r="H215" i="4" s="1"/>
  <c r="K215" i="4" s="1"/>
  <c r="W216" i="4"/>
  <c r="H216" i="4" s="1"/>
  <c r="K216" i="4" s="1"/>
  <c r="W219" i="4"/>
  <c r="W221" i="4"/>
  <c r="W223" i="4"/>
  <c r="W224" i="4"/>
  <c r="H224" i="4" s="1"/>
  <c r="K224" i="4" s="1"/>
  <c r="W225" i="4"/>
  <c r="W227" i="4"/>
  <c r="W229" i="4"/>
  <c r="W231" i="4"/>
  <c r="W233" i="4"/>
  <c r="W235" i="4"/>
  <c r="W237" i="4"/>
  <c r="W239" i="4"/>
  <c r="W241" i="4"/>
  <c r="H241" i="4" s="1"/>
  <c r="K241" i="4" s="1"/>
  <c r="W242" i="4"/>
  <c r="W245" i="4"/>
  <c r="H245" i="4" s="1"/>
  <c r="K245" i="4" s="1"/>
  <c r="W248" i="4"/>
  <c r="W250" i="4"/>
  <c r="I252" i="4"/>
  <c r="I20" i="4" s="1"/>
  <c r="W254" i="4"/>
  <c r="W256" i="4"/>
  <c r="W258" i="4"/>
  <c r="T975" i="4"/>
  <c r="W975" i="4" s="1"/>
  <c r="W260" i="4"/>
  <c r="W262" i="4"/>
  <c r="W264" i="4"/>
  <c r="W266" i="4"/>
  <c r="W268" i="4"/>
  <c r="W270" i="4"/>
  <c r="W272" i="4"/>
  <c r="W274" i="4"/>
  <c r="W276" i="4"/>
  <c r="W278" i="4"/>
  <c r="W280" i="4"/>
  <c r="W282" i="4"/>
  <c r="W284" i="4"/>
  <c r="W286" i="4"/>
  <c r="W288" i="4"/>
  <c r="W290" i="4"/>
  <c r="W292" i="4"/>
  <c r="W294" i="4"/>
  <c r="W296" i="4"/>
  <c r="W298" i="4"/>
  <c r="W300" i="4"/>
  <c r="W302" i="4"/>
  <c r="W304" i="4"/>
  <c r="W306" i="4"/>
  <c r="W308" i="4"/>
  <c r="W310" i="4"/>
  <c r="W312" i="4"/>
  <c r="W314" i="4"/>
  <c r="W316" i="4"/>
  <c r="W318" i="4"/>
  <c r="W320" i="4"/>
  <c r="W322" i="4"/>
  <c r="W324" i="4"/>
  <c r="W326" i="4"/>
  <c r="W328" i="4"/>
  <c r="W330" i="4"/>
  <c r="W332" i="4"/>
  <c r="W334" i="4"/>
  <c r="W336" i="4"/>
  <c r="W338" i="4"/>
  <c r="W340" i="4"/>
  <c r="W342" i="4"/>
  <c r="W344" i="4"/>
  <c r="W346" i="4"/>
  <c r="W348" i="4"/>
  <c r="W350" i="4"/>
  <c r="W352" i="4"/>
  <c r="W354" i="4"/>
  <c r="W356" i="4"/>
  <c r="W358" i="4"/>
  <c r="W360" i="4"/>
  <c r="W362" i="4"/>
  <c r="W364" i="4"/>
  <c r="W366" i="4"/>
  <c r="W368" i="4"/>
  <c r="W370" i="4"/>
  <c r="W372" i="4"/>
  <c r="W374" i="4"/>
  <c r="W376" i="4"/>
  <c r="W378" i="4"/>
  <c r="W380" i="4"/>
  <c r="W382" i="4"/>
  <c r="W384" i="4"/>
  <c r="W386" i="4"/>
  <c r="W388" i="4"/>
  <c r="W390" i="4"/>
  <c r="W392" i="4"/>
  <c r="W394" i="4"/>
  <c r="W396" i="4"/>
  <c r="W398" i="4"/>
  <c r="W400" i="4"/>
  <c r="W402" i="4"/>
  <c r="W404" i="4"/>
  <c r="W406" i="4"/>
  <c r="W408" i="4"/>
  <c r="W410" i="4"/>
  <c r="W412" i="4"/>
  <c r="W414" i="4"/>
  <c r="W416" i="4"/>
  <c r="W418" i="4"/>
  <c r="W420" i="4"/>
  <c r="W422" i="4"/>
  <c r="W424" i="4"/>
  <c r="W426" i="4"/>
  <c r="W428" i="4"/>
  <c r="W430" i="4"/>
  <c r="W432" i="4"/>
  <c r="W434" i="4"/>
  <c r="W436" i="4"/>
  <c r="W438" i="4"/>
  <c r="W440" i="4"/>
  <c r="W442" i="4"/>
  <c r="W444" i="4"/>
  <c r="W446" i="4"/>
  <c r="W448" i="4"/>
  <c r="W450" i="4"/>
  <c r="W452" i="4"/>
  <c r="W454" i="4"/>
  <c r="W456" i="4"/>
  <c r="W458" i="4"/>
  <c r="W460" i="4"/>
  <c r="W462" i="4"/>
  <c r="W464" i="4"/>
  <c r="W466" i="4"/>
  <c r="W468" i="4"/>
  <c r="W470" i="4"/>
  <c r="W472" i="4"/>
  <c r="W474" i="4"/>
  <c r="W476" i="4"/>
  <c r="W478" i="4"/>
  <c r="W480" i="4"/>
  <c r="W482" i="4"/>
  <c r="W484" i="4"/>
  <c r="W486" i="4"/>
  <c r="W488" i="4"/>
  <c r="W490" i="4"/>
  <c r="W492" i="4"/>
  <c r="W494" i="4"/>
  <c r="W496" i="4"/>
  <c r="W498" i="4"/>
  <c r="W500" i="4"/>
  <c r="W502" i="4"/>
  <c r="W504" i="4"/>
  <c r="W506" i="4"/>
  <c r="W508" i="4"/>
  <c r="W510" i="4"/>
  <c r="W512" i="4"/>
  <c r="W514" i="4"/>
  <c r="W516" i="4"/>
  <c r="W518" i="4"/>
  <c r="W520" i="4"/>
  <c r="W522" i="4"/>
  <c r="W524" i="4"/>
  <c r="W526" i="4"/>
  <c r="W528" i="4"/>
  <c r="W530" i="4"/>
  <c r="W532" i="4"/>
  <c r="W534" i="4"/>
  <c r="W536" i="4"/>
  <c r="W538" i="4"/>
  <c r="W540" i="4"/>
  <c r="W542" i="4"/>
  <c r="W544" i="4"/>
  <c r="W546" i="4"/>
  <c r="W548" i="4"/>
  <c r="W550" i="4"/>
  <c r="W552" i="4"/>
  <c r="W554" i="4"/>
  <c r="W556" i="4"/>
  <c r="W558" i="4"/>
  <c r="W560" i="4"/>
  <c r="W562" i="4"/>
  <c r="W564" i="4"/>
  <c r="W566" i="4"/>
  <c r="W568" i="4"/>
  <c r="W570" i="4"/>
  <c r="W572" i="4"/>
  <c r="W574" i="4"/>
  <c r="W576" i="4"/>
  <c r="W578" i="4"/>
  <c r="W580" i="4"/>
  <c r="W582" i="4"/>
  <c r="W584" i="4"/>
  <c r="W586" i="4"/>
  <c r="W588" i="4"/>
  <c r="W590" i="4"/>
  <c r="W592" i="4"/>
  <c r="W594" i="4"/>
  <c r="W596" i="4"/>
  <c r="W598" i="4"/>
  <c r="W600" i="4"/>
  <c r="W602" i="4"/>
  <c r="W604" i="4"/>
  <c r="W606" i="4"/>
  <c r="W608" i="4"/>
  <c r="W610" i="4"/>
  <c r="W612" i="4"/>
  <c r="W614" i="4"/>
  <c r="W616" i="4"/>
  <c r="W618" i="4"/>
  <c r="W620" i="4"/>
  <c r="W622" i="4"/>
  <c r="W624" i="4"/>
  <c r="W626" i="4"/>
  <c r="W628" i="4"/>
  <c r="W630" i="4"/>
  <c r="W632" i="4"/>
  <c r="W634" i="4"/>
  <c r="W636" i="4"/>
  <c r="W638" i="4"/>
  <c r="W640" i="4"/>
  <c r="W641" i="4"/>
  <c r="W642" i="4"/>
  <c r="W643" i="4"/>
  <c r="W644" i="4"/>
  <c r="W645" i="4"/>
  <c r="W646" i="4"/>
  <c r="W647" i="4"/>
  <c r="W648" i="4"/>
  <c r="W649" i="4"/>
  <c r="W650" i="4"/>
  <c r="W651" i="4"/>
  <c r="W652" i="4"/>
  <c r="W653" i="4"/>
  <c r="W654" i="4"/>
  <c r="W655" i="4"/>
  <c r="W656" i="4"/>
  <c r="W657" i="4"/>
  <c r="W658" i="4"/>
  <c r="W659" i="4"/>
  <c r="W660" i="4"/>
  <c r="W661" i="4"/>
  <c r="W662" i="4"/>
  <c r="W663" i="4"/>
  <c r="W664" i="4"/>
  <c r="W665" i="4"/>
  <c r="W666" i="4"/>
  <c r="W667" i="4"/>
  <c r="W668" i="4"/>
  <c r="W669" i="4"/>
  <c r="W670" i="4"/>
  <c r="W671" i="4"/>
  <c r="W672" i="4"/>
  <c r="W673" i="4"/>
  <c r="W674" i="4"/>
  <c r="W675" i="4"/>
  <c r="W676" i="4"/>
  <c r="W677" i="4"/>
  <c r="W678" i="4"/>
  <c r="W679" i="4"/>
  <c r="W680" i="4"/>
  <c r="W681" i="4"/>
  <c r="W682" i="4"/>
  <c r="W683" i="4"/>
  <c r="W684" i="4"/>
  <c r="W685" i="4"/>
  <c r="W686" i="4"/>
  <c r="W687" i="4"/>
  <c r="W688" i="4"/>
  <c r="W689" i="4"/>
  <c r="W690" i="4"/>
  <c r="W691" i="4"/>
  <c r="W692" i="4"/>
  <c r="W693" i="4"/>
  <c r="W694" i="4"/>
  <c r="W695" i="4"/>
  <c r="W696" i="4"/>
  <c r="W697" i="4"/>
  <c r="W698" i="4"/>
  <c r="W699" i="4"/>
  <c r="W700" i="4"/>
  <c r="W701" i="4"/>
  <c r="W702" i="4"/>
  <c r="W703" i="4"/>
  <c r="W704" i="4"/>
  <c r="W705" i="4"/>
  <c r="W706" i="4"/>
  <c r="W707" i="4"/>
  <c r="W708" i="4"/>
  <c r="W709" i="4"/>
  <c r="W710" i="4"/>
  <c r="W711" i="4"/>
  <c r="W712" i="4"/>
  <c r="W713" i="4"/>
  <c r="W714" i="4"/>
  <c r="W716" i="4"/>
  <c r="H716" i="4" s="1"/>
  <c r="K716" i="4" s="1"/>
  <c r="W718" i="4"/>
  <c r="H718" i="4" s="1"/>
  <c r="K718" i="4" s="1"/>
  <c r="W720" i="4"/>
  <c r="H720" i="4" s="1"/>
  <c r="K720" i="4" s="1"/>
  <c r="W722" i="4"/>
  <c r="H722" i="4" s="1"/>
  <c r="K722" i="4" s="1"/>
  <c r="W724" i="4"/>
  <c r="H724" i="4" s="1"/>
  <c r="K724" i="4" s="1"/>
  <c r="W726" i="4"/>
  <c r="H726" i="4" s="1"/>
  <c r="K726" i="4" s="1"/>
  <c r="W728" i="4"/>
  <c r="H728" i="4" s="1"/>
  <c r="K728" i="4" s="1"/>
  <c r="W730" i="4"/>
  <c r="H730" i="4" s="1"/>
  <c r="K730" i="4" s="1"/>
  <c r="W732" i="4"/>
  <c r="H732" i="4" s="1"/>
  <c r="K732" i="4" s="1"/>
  <c r="W734" i="4"/>
  <c r="H734" i="4" s="1"/>
  <c r="K734" i="4" s="1"/>
  <c r="W736" i="4"/>
  <c r="H736" i="4" s="1"/>
  <c r="K736" i="4" s="1"/>
  <c r="W738" i="4"/>
  <c r="H738" i="4" s="1"/>
  <c r="K738" i="4" s="1"/>
  <c r="W740" i="4"/>
  <c r="H740" i="4" s="1"/>
  <c r="K740" i="4" s="1"/>
  <c r="W742" i="4"/>
  <c r="H742" i="4" s="1"/>
  <c r="K742" i="4" s="1"/>
  <c r="W744" i="4"/>
  <c r="H744" i="4" s="1"/>
  <c r="K744" i="4" s="1"/>
  <c r="W746" i="4"/>
  <c r="H746" i="4" s="1"/>
  <c r="K746" i="4" s="1"/>
  <c r="W748" i="4"/>
  <c r="H748" i="4" s="1"/>
  <c r="K748" i="4" s="1"/>
  <c r="W750" i="4"/>
  <c r="H750" i="4" s="1"/>
  <c r="K750" i="4" s="1"/>
  <c r="W752" i="4"/>
  <c r="H752" i="4" s="1"/>
  <c r="K752" i="4" s="1"/>
  <c r="W754" i="4"/>
  <c r="H754" i="4" s="1"/>
  <c r="K754" i="4" s="1"/>
  <c r="W756" i="4"/>
  <c r="H756" i="4" s="1"/>
  <c r="K756" i="4" s="1"/>
  <c r="W758" i="4"/>
  <c r="H758" i="4" s="1"/>
  <c r="K758" i="4" s="1"/>
  <c r="W760" i="4"/>
  <c r="H760" i="4" s="1"/>
  <c r="K760" i="4" s="1"/>
  <c r="W762" i="4"/>
  <c r="H762" i="4" s="1"/>
  <c r="K762" i="4" s="1"/>
  <c r="W764" i="4"/>
  <c r="H764" i="4" s="1"/>
  <c r="K764" i="4" s="1"/>
  <c r="W766" i="4"/>
  <c r="H766" i="4" s="1"/>
  <c r="K766" i="4" s="1"/>
  <c r="W768" i="4"/>
  <c r="H768" i="4" s="1"/>
  <c r="K768" i="4" s="1"/>
  <c r="W770" i="4"/>
  <c r="H770" i="4" s="1"/>
  <c r="K770" i="4" s="1"/>
  <c r="W772" i="4"/>
  <c r="H772" i="4" s="1"/>
  <c r="K772" i="4" s="1"/>
  <c r="W774" i="4"/>
  <c r="H774" i="4" s="1"/>
  <c r="K774" i="4" s="1"/>
  <c r="W776" i="4"/>
  <c r="H776" i="4" s="1"/>
  <c r="K776" i="4" s="1"/>
  <c r="W778" i="4"/>
  <c r="H778" i="4" s="1"/>
  <c r="K778" i="4" s="1"/>
  <c r="W780" i="4"/>
  <c r="H780" i="4" s="1"/>
  <c r="K780" i="4" s="1"/>
  <c r="W782" i="4"/>
  <c r="H782" i="4" s="1"/>
  <c r="K782" i="4" s="1"/>
  <c r="W784" i="4"/>
  <c r="H784" i="4" s="1"/>
  <c r="K784" i="4" s="1"/>
  <c r="W786" i="4"/>
  <c r="H786" i="4" s="1"/>
  <c r="K786" i="4" s="1"/>
  <c r="W788" i="4"/>
  <c r="H788" i="4" s="1"/>
  <c r="K788" i="4" s="1"/>
  <c r="W790" i="4"/>
  <c r="H790" i="4" s="1"/>
  <c r="K790" i="4" s="1"/>
  <c r="W791" i="4"/>
  <c r="W793" i="4"/>
  <c r="W795" i="4"/>
  <c r="W797" i="4"/>
  <c r="W799" i="4"/>
  <c r="W801" i="4"/>
  <c r="W803" i="4"/>
  <c r="W805" i="4"/>
  <c r="W807" i="4"/>
  <c r="W809" i="4"/>
  <c r="W811" i="4"/>
  <c r="W813" i="4"/>
  <c r="W815" i="4"/>
  <c r="W817" i="4"/>
  <c r="W819" i="4"/>
  <c r="W821" i="4"/>
  <c r="W823" i="4"/>
  <c r="W825" i="4"/>
  <c r="W827" i="4"/>
  <c r="W829" i="4"/>
  <c r="W831" i="4"/>
  <c r="W833" i="4"/>
  <c r="W835" i="4"/>
  <c r="W836" i="4"/>
  <c r="H836" i="4" s="1"/>
  <c r="K836" i="4" s="1"/>
  <c r="W838" i="4"/>
  <c r="H838" i="4" s="1"/>
  <c r="K838" i="4" s="1"/>
  <c r="W840" i="4"/>
  <c r="H840" i="4" s="1"/>
  <c r="K840" i="4" s="1"/>
  <c r="W842" i="4"/>
  <c r="H842" i="4" s="1"/>
  <c r="K842" i="4" s="1"/>
  <c r="W844" i="4"/>
  <c r="H844" i="4" s="1"/>
  <c r="K844" i="4" s="1"/>
  <c r="W846" i="4"/>
  <c r="H846" i="4" s="1"/>
  <c r="K846" i="4" s="1"/>
  <c r="W848" i="4"/>
  <c r="H848" i="4" s="1"/>
  <c r="K848" i="4" s="1"/>
  <c r="W850" i="4"/>
  <c r="H850" i="4" s="1"/>
  <c r="K850" i="4" s="1"/>
  <c r="W852" i="4"/>
  <c r="H852" i="4" s="1"/>
  <c r="K852" i="4" s="1"/>
  <c r="W854" i="4"/>
  <c r="H854" i="4" s="1"/>
  <c r="K854" i="4" s="1"/>
  <c r="W856" i="4"/>
  <c r="H856" i="4" s="1"/>
  <c r="K856" i="4" s="1"/>
  <c r="W858" i="4"/>
  <c r="H858" i="4" s="1"/>
  <c r="K858" i="4" s="1"/>
  <c r="W860" i="4"/>
  <c r="H860" i="4" s="1"/>
  <c r="K860" i="4" s="1"/>
  <c r="T973" i="4"/>
  <c r="W973" i="4" s="1"/>
  <c r="T1006" i="4"/>
  <c r="W1006" i="4" s="1"/>
  <c r="W861" i="4"/>
  <c r="H861" i="4" s="1"/>
  <c r="K861" i="4" s="1"/>
  <c r="W863" i="4"/>
  <c r="H863" i="4" s="1"/>
  <c r="K863" i="4" s="1"/>
  <c r="W865" i="4"/>
  <c r="H865" i="4" s="1"/>
  <c r="K865" i="4" s="1"/>
  <c r="W867" i="4"/>
  <c r="H867" i="4" s="1"/>
  <c r="K867" i="4" s="1"/>
  <c r="W869" i="4"/>
  <c r="H869" i="4" s="1"/>
  <c r="K869" i="4" s="1"/>
  <c r="W871" i="4"/>
  <c r="H871" i="4" s="1"/>
  <c r="K871" i="4" s="1"/>
  <c r="W872" i="4"/>
  <c r="W874" i="4"/>
  <c r="W876" i="4"/>
  <c r="W878" i="4"/>
  <c r="W880" i="4"/>
  <c r="W882" i="4"/>
  <c r="W884" i="4"/>
  <c r="W886" i="4"/>
  <c r="W888" i="4"/>
  <c r="W890" i="4"/>
  <c r="W892" i="4"/>
  <c r="W894" i="4"/>
  <c r="W896" i="4"/>
  <c r="W898" i="4"/>
  <c r="W900" i="4"/>
  <c r="W902" i="4"/>
  <c r="W904" i="4"/>
  <c r="W906" i="4"/>
  <c r="W908" i="4"/>
  <c r="W910" i="4"/>
  <c r="W912" i="4"/>
  <c r="W914" i="4"/>
  <c r="W916" i="4"/>
  <c r="W918" i="4"/>
  <c r="W920" i="4"/>
  <c r="W922" i="4"/>
  <c r="W924" i="4"/>
  <c r="W926" i="4"/>
  <c r="W928" i="4"/>
  <c r="W930" i="4"/>
  <c r="W932" i="4"/>
  <c r="W934" i="4"/>
  <c r="W936" i="4"/>
  <c r="W938" i="4"/>
  <c r="W940" i="4"/>
  <c r="W942" i="4"/>
  <c r="W944" i="4"/>
  <c r="W946" i="4"/>
  <c r="W948" i="4"/>
  <c r="W950" i="4"/>
  <c r="W952" i="4"/>
  <c r="W954" i="4"/>
  <c r="W956" i="4"/>
  <c r="W958" i="4"/>
  <c r="W960" i="4"/>
  <c r="W962" i="4"/>
  <c r="W964" i="4"/>
  <c r="W966" i="4"/>
  <c r="W968" i="4"/>
  <c r="W970" i="4"/>
  <c r="W972" i="4"/>
  <c r="T974" i="4"/>
  <c r="W974" i="4" s="1"/>
  <c r="W976" i="4"/>
  <c r="W978" i="4"/>
  <c r="W980" i="4"/>
  <c r="W982" i="4"/>
  <c r="W984" i="4"/>
  <c r="T986" i="4"/>
  <c r="W986" i="4" s="1"/>
  <c r="W988" i="4"/>
  <c r="W990" i="4"/>
  <c r="W992" i="4"/>
  <c r="W994" i="4"/>
  <c r="W996" i="4"/>
  <c r="W998" i="4"/>
  <c r="W1000" i="4"/>
  <c r="W1002" i="4"/>
  <c r="W1005" i="4"/>
  <c r="T1007" i="4"/>
  <c r="W1007" i="4" s="1"/>
  <c r="W1009" i="4"/>
  <c r="W1011" i="4"/>
  <c r="W1013" i="4"/>
  <c r="W1015" i="4"/>
  <c r="W1017" i="4"/>
  <c r="W1019" i="4"/>
  <c r="W1021" i="4"/>
  <c r="W1023" i="4"/>
  <c r="W1025" i="4"/>
  <c r="W1027" i="4"/>
  <c r="W1028" i="4"/>
  <c r="H1028" i="4" s="1"/>
  <c r="K1028" i="4" s="1"/>
  <c r="W1029" i="4"/>
  <c r="W1031" i="4"/>
  <c r="W1033" i="4"/>
  <c r="W1035" i="4"/>
  <c r="W1037" i="4"/>
  <c r="W1039" i="4"/>
  <c r="W1041" i="4"/>
  <c r="W1044" i="4"/>
  <c r="H1044" i="4" s="1"/>
  <c r="K1044" i="4" s="1"/>
  <c r="W1045" i="4"/>
  <c r="W1047" i="4"/>
  <c r="W1052" i="4"/>
  <c r="H1052" i="4" s="1"/>
  <c r="W1054" i="4"/>
  <c r="H1054" i="4" s="1"/>
  <c r="W1055" i="4"/>
  <c r="W1056" i="4"/>
  <c r="W1057" i="4"/>
  <c r="W1058" i="4"/>
  <c r="W1059" i="4"/>
  <c r="W1060" i="4"/>
  <c r="W1061" i="4"/>
  <c r="W1062" i="4"/>
  <c r="W1063" i="4"/>
  <c r="W1064" i="4"/>
  <c r="W1066" i="4"/>
  <c r="W1067" i="4"/>
  <c r="W1068" i="4"/>
  <c r="W1069" i="4"/>
  <c r="W1071" i="4"/>
  <c r="W1072" i="4"/>
  <c r="W1073" i="4"/>
  <c r="W1075" i="4"/>
  <c r="W1076" i="4"/>
  <c r="W1077" i="4"/>
  <c r="W1078" i="4"/>
  <c r="W1090" i="4"/>
  <c r="W1091" i="4"/>
  <c r="W1092" i="4"/>
  <c r="W1093" i="4"/>
  <c r="W1094" i="4"/>
  <c r="W1095" i="4"/>
  <c r="W1096" i="4"/>
  <c r="W1097" i="4"/>
  <c r="W1101" i="4"/>
  <c r="W1102" i="4"/>
  <c r="W1103" i="4"/>
  <c r="W1104" i="4"/>
  <c r="H1104" i="4" s="1"/>
  <c r="K1104" i="4" s="1"/>
  <c r="W1106" i="4"/>
  <c r="H1106" i="4" s="1"/>
  <c r="K1106" i="4" s="1"/>
  <c r="W1136" i="4"/>
  <c r="H1136" i="4" s="1"/>
  <c r="W1137" i="4"/>
  <c r="H1137" i="4" s="1"/>
  <c r="W1138" i="4"/>
  <c r="H1138" i="4" s="1"/>
  <c r="W1139" i="4"/>
  <c r="H1139" i="4" s="1"/>
  <c r="W1140" i="4"/>
  <c r="H1140" i="4" s="1"/>
  <c r="W1141" i="4"/>
  <c r="H1141" i="4" s="1"/>
  <c r="W1142" i="4"/>
  <c r="H1142" i="4" s="1"/>
  <c r="W1143" i="4"/>
  <c r="H1143" i="4" s="1"/>
  <c r="W1144" i="4"/>
  <c r="H1144" i="4" s="1"/>
  <c r="W1160" i="4"/>
  <c r="H1160" i="4" s="1"/>
  <c r="W1169" i="4"/>
  <c r="W1170" i="4"/>
  <c r="W1171" i="4"/>
  <c r="W1172" i="4"/>
  <c r="W1174" i="4"/>
  <c r="W1175" i="4"/>
  <c r="W1179" i="4"/>
  <c r="W1180" i="4"/>
  <c r="W1190" i="4"/>
  <c r="W1195" i="4"/>
  <c r="H1195" i="4" s="1"/>
  <c r="W1196" i="4"/>
  <c r="H1196" i="4" s="1"/>
  <c r="W1201" i="4"/>
  <c r="H1201" i="4" s="1"/>
  <c r="W1202" i="4"/>
  <c r="H1202" i="4" s="1"/>
  <c r="W1203" i="4"/>
  <c r="H1203" i="4" s="1"/>
  <c r="W1204" i="4"/>
  <c r="H1204" i="4" s="1"/>
  <c r="W1205" i="4"/>
  <c r="H1205" i="4" s="1"/>
  <c r="W1215" i="4"/>
  <c r="H1215" i="4" s="1"/>
  <c r="W1216" i="4"/>
  <c r="H1216" i="4" s="1"/>
  <c r="W1217" i="4"/>
  <c r="H1217" i="4" s="1"/>
  <c r="W1219" i="4"/>
  <c r="H1219" i="4" s="1"/>
  <c r="W1220" i="4"/>
  <c r="H1220" i="4" s="1"/>
  <c r="W1221" i="4"/>
  <c r="H1221" i="4" s="1"/>
  <c r="W1222" i="4"/>
  <c r="H1222" i="4" s="1"/>
  <c r="W1224" i="4"/>
  <c r="H1224" i="4" s="1"/>
  <c r="W1225" i="4"/>
  <c r="H1225" i="4" s="1"/>
  <c r="W1226" i="4"/>
  <c r="H1226" i="4" s="1"/>
  <c r="W1227" i="4"/>
  <c r="H1227" i="4" s="1"/>
  <c r="W1228" i="4"/>
  <c r="H1228" i="4" s="1"/>
  <c r="W1229" i="4"/>
  <c r="H1229" i="4" s="1"/>
  <c r="W1230" i="4"/>
  <c r="W1231" i="4"/>
  <c r="W1234" i="4"/>
  <c r="W1235" i="4"/>
  <c r="W1236" i="4"/>
  <c r="W1237" i="4"/>
  <c r="W1238" i="4"/>
  <c r="W1239" i="4"/>
  <c r="W1240" i="4"/>
  <c r="W1241" i="4"/>
  <c r="W1242" i="4"/>
  <c r="W1243" i="4"/>
  <c r="W1244" i="4"/>
  <c r="W1247" i="4"/>
  <c r="H1247" i="4" s="1"/>
  <c r="W1262" i="4"/>
  <c r="H1262" i="4" s="1"/>
  <c r="W1268" i="4"/>
  <c r="H1268" i="4" s="1"/>
  <c r="W1269" i="4"/>
  <c r="H1269" i="4" s="1"/>
  <c r="W1270" i="4"/>
  <c r="H1270" i="4" s="1"/>
  <c r="W1271" i="4"/>
  <c r="H1271" i="4" s="1"/>
  <c r="W1272" i="4"/>
  <c r="H1272" i="4" s="1"/>
  <c r="W1276" i="4"/>
  <c r="H1276" i="4" s="1"/>
  <c r="K1276" i="4" s="1"/>
  <c r="W1277" i="4"/>
  <c r="H1277" i="4" s="1"/>
  <c r="W1278" i="4"/>
  <c r="H1278" i="4" s="1"/>
  <c r="W1279" i="4"/>
  <c r="H1279" i="4" s="1"/>
  <c r="W1280" i="4"/>
  <c r="H1280" i="4" s="1"/>
  <c r="W1285" i="4"/>
  <c r="H1285" i="4" s="1"/>
  <c r="W1288" i="4"/>
  <c r="H1288" i="4" s="1"/>
  <c r="W1290" i="4"/>
  <c r="W1291" i="4"/>
  <c r="W1293" i="4"/>
  <c r="W1295" i="4"/>
  <c r="W1297" i="4"/>
  <c r="W1299" i="4"/>
  <c r="W1301" i="4"/>
  <c r="W1303" i="4"/>
  <c r="W1305" i="4"/>
  <c r="W1307" i="4"/>
  <c r="W1309" i="4"/>
  <c r="W1311" i="4"/>
  <c r="W1313" i="4"/>
  <c r="W1315" i="4"/>
  <c r="W1317" i="4"/>
  <c r="W1319" i="4"/>
  <c r="W1321" i="4"/>
  <c r="W1323" i="4"/>
  <c r="W1325" i="4"/>
  <c r="W1327" i="4"/>
  <c r="W1329" i="4"/>
  <c r="W1331" i="4"/>
  <c r="W1333" i="4"/>
  <c r="W1335" i="4"/>
  <c r="W1337" i="4"/>
  <c r="W1339" i="4"/>
  <c r="W1342" i="4"/>
  <c r="H1342" i="4" s="1"/>
  <c r="K1342" i="4" s="1"/>
  <c r="W1343" i="4"/>
  <c r="H1343" i="4" s="1"/>
  <c r="K1343" i="4" s="1"/>
  <c r="W1344" i="4"/>
  <c r="W1346" i="4"/>
  <c r="W1348" i="4"/>
  <c r="W1350" i="4"/>
  <c r="W1352" i="4"/>
  <c r="W1354" i="4"/>
  <c r="W1356" i="4"/>
  <c r="W1358" i="4"/>
  <c r="W1360" i="4"/>
  <c r="W1362" i="4"/>
  <c r="W1364" i="4"/>
  <c r="W1366" i="4"/>
  <c r="W1368" i="4"/>
  <c r="W1369" i="4"/>
  <c r="H1369" i="4" s="1"/>
  <c r="W1371" i="4"/>
  <c r="H1371" i="4" s="1"/>
  <c r="W1372" i="4"/>
  <c r="W1374" i="4"/>
  <c r="W1378" i="4"/>
  <c r="W1380" i="4"/>
  <c r="W1382" i="4"/>
  <c r="J2055" i="4"/>
  <c r="W2083" i="4"/>
  <c r="H2083" i="4" s="1"/>
  <c r="K2083" i="4" s="1"/>
  <c r="W2085" i="4"/>
  <c r="H2085" i="4" s="1"/>
  <c r="K2085" i="4" s="1"/>
  <c r="W1383" i="4"/>
  <c r="W1385" i="4"/>
  <c r="W1387" i="4"/>
  <c r="W1392" i="4"/>
  <c r="H1392" i="4" s="1"/>
  <c r="W1394" i="4"/>
  <c r="H1394" i="4" s="1"/>
  <c r="W1399" i="4"/>
  <c r="W1401" i="4"/>
  <c r="W1403" i="4"/>
  <c r="W1406" i="4"/>
  <c r="W1408" i="4"/>
  <c r="W1410" i="4"/>
  <c r="W1412" i="4"/>
  <c r="W1414" i="4"/>
  <c r="W1416" i="4"/>
  <c r="W1418" i="4"/>
  <c r="W1420" i="4"/>
  <c r="W1424" i="4"/>
  <c r="W1426" i="4"/>
  <c r="W1428" i="4"/>
  <c r="W1429" i="4"/>
  <c r="H1429" i="4" s="1"/>
  <c r="W1431" i="4"/>
  <c r="H1431" i="4" s="1"/>
  <c r="W1433" i="4"/>
  <c r="H1433" i="4" s="1"/>
  <c r="W1435" i="4"/>
  <c r="H1435" i="4" s="1"/>
  <c r="W1437" i="4"/>
  <c r="H1437" i="4" s="1"/>
  <c r="W1440" i="4"/>
  <c r="W1442" i="4"/>
  <c r="W1443" i="4"/>
  <c r="H1443" i="4" s="1"/>
  <c r="W1445" i="4"/>
  <c r="H1445" i="4" s="1"/>
  <c r="W1447" i="4"/>
  <c r="H1447" i="4" s="1"/>
  <c r="W1449" i="4"/>
  <c r="H1449" i="4" s="1"/>
  <c r="W1451" i="4"/>
  <c r="H1451" i="4" s="1"/>
  <c r="W1453" i="4"/>
  <c r="H1453" i="4" s="1"/>
  <c r="W1455" i="4"/>
  <c r="H1455" i="4" s="1"/>
  <c r="W1456" i="4"/>
  <c r="W1459" i="4"/>
  <c r="H1459" i="4" s="1"/>
  <c r="W1462" i="4"/>
  <c r="W1464" i="4"/>
  <c r="W1465" i="4"/>
  <c r="H1465" i="4" s="1"/>
  <c r="W1467" i="4"/>
  <c r="H1467" i="4" s="1"/>
  <c r="W1469" i="4"/>
  <c r="H1469" i="4" s="1"/>
  <c r="W1471" i="4"/>
  <c r="H1471" i="4" s="1"/>
  <c r="W1472" i="4"/>
  <c r="W1473" i="4"/>
  <c r="H1473" i="4" s="1"/>
  <c r="W1475" i="4"/>
  <c r="H1475" i="4" s="1"/>
  <c r="W1477" i="4"/>
  <c r="H1477" i="4" s="1"/>
  <c r="W1478" i="4"/>
  <c r="W1480" i="4"/>
  <c r="W1482" i="4"/>
  <c r="W1485" i="4"/>
  <c r="H1485" i="4" s="1"/>
  <c r="W1487" i="4"/>
  <c r="H1487" i="4" s="1"/>
  <c r="W1489" i="4"/>
  <c r="H1489" i="4" s="1"/>
  <c r="W1491" i="4"/>
  <c r="H1491" i="4" s="1"/>
  <c r="W1493" i="4"/>
  <c r="H1493" i="4" s="1"/>
  <c r="W1498" i="4"/>
  <c r="W1500" i="4"/>
  <c r="W1503" i="4"/>
  <c r="W1505" i="4"/>
  <c r="W1508" i="4"/>
  <c r="W1510" i="4"/>
  <c r="W1512" i="4"/>
  <c r="W1514" i="4"/>
  <c r="W1517" i="4"/>
  <c r="W1521" i="4"/>
  <c r="W1526" i="4"/>
  <c r="H1526" i="4" s="1"/>
  <c r="W1528" i="4"/>
  <c r="H1528" i="4" s="1"/>
  <c r="W1530" i="4"/>
  <c r="H1530" i="4" s="1"/>
  <c r="W1532" i="4"/>
  <c r="H1532" i="4" s="1"/>
  <c r="W1534" i="4"/>
  <c r="H1534" i="4" s="1"/>
  <c r="W1536" i="4"/>
  <c r="H1536" i="4" s="1"/>
  <c r="W1540" i="4"/>
  <c r="H1540" i="4" s="1"/>
  <c r="W1544" i="4"/>
  <c r="H1544" i="4" s="1"/>
  <c r="W1546" i="4"/>
  <c r="H1546" i="4" s="1"/>
  <c r="W1548" i="4"/>
  <c r="H1548" i="4" s="1"/>
  <c r="W1550" i="4"/>
  <c r="H1550" i="4" s="1"/>
  <c r="W1552" i="4"/>
  <c r="H1552" i="4" s="1"/>
  <c r="W1554" i="4"/>
  <c r="H1554" i="4" s="1"/>
  <c r="W1556" i="4"/>
  <c r="H1556" i="4" s="1"/>
  <c r="W1558" i="4"/>
  <c r="H1558" i="4" s="1"/>
  <c r="W1560" i="4"/>
  <c r="H1560" i="4" s="1"/>
  <c r="W1562" i="4"/>
  <c r="H1562" i="4" s="1"/>
  <c r="W1564" i="4"/>
  <c r="H1564" i="4" s="1"/>
  <c r="W1566" i="4"/>
  <c r="H1566" i="4" s="1"/>
  <c r="W1568" i="4"/>
  <c r="H1568" i="4" s="1"/>
  <c r="W1569" i="4"/>
  <c r="W1571" i="4"/>
  <c r="W1573" i="4"/>
  <c r="W1575" i="4"/>
  <c r="W1577" i="4"/>
  <c r="W1579" i="4"/>
  <c r="W1581" i="4"/>
  <c r="W1584" i="4"/>
  <c r="H1584" i="4" s="1"/>
  <c r="W1586" i="4"/>
  <c r="H1586" i="4" s="1"/>
  <c r="W1588" i="4"/>
  <c r="H1588" i="4" s="1"/>
  <c r="W1590" i="4"/>
  <c r="H1590" i="4" s="1"/>
  <c r="W1592" i="4"/>
  <c r="H1592" i="4" s="1"/>
  <c r="W1594" i="4"/>
  <c r="H1594" i="4" s="1"/>
  <c r="W1596" i="4"/>
  <c r="H1596" i="4" s="1"/>
  <c r="W1598" i="4"/>
  <c r="H1598" i="4" s="1"/>
  <c r="W1600" i="4"/>
  <c r="H1600" i="4" s="1"/>
  <c r="W1602" i="4"/>
  <c r="H1602" i="4" s="1"/>
  <c r="W1604" i="4"/>
  <c r="H1604" i="4" s="1"/>
  <c r="W1606" i="4"/>
  <c r="H1606" i="4" s="1"/>
  <c r="W1608" i="4"/>
  <c r="H1608" i="4" s="1"/>
  <c r="W1610" i="4"/>
  <c r="H1610" i="4" s="1"/>
  <c r="W1612" i="4"/>
  <c r="H1612" i="4" s="1"/>
  <c r="W1614" i="4"/>
  <c r="H1614" i="4" s="1"/>
  <c r="W1616" i="4"/>
  <c r="H1616" i="4" s="1"/>
  <c r="W1618" i="4"/>
  <c r="H1618" i="4" s="1"/>
  <c r="W1620" i="4"/>
  <c r="H1620" i="4" s="1"/>
  <c r="W1622" i="4"/>
  <c r="H1622" i="4" s="1"/>
  <c r="W1624" i="4"/>
  <c r="H1624" i="4" s="1"/>
  <c r="W1626" i="4"/>
  <c r="H1626" i="4" s="1"/>
  <c r="W1628" i="4"/>
  <c r="H1628" i="4" s="1"/>
  <c r="W1630" i="4"/>
  <c r="H1630" i="4" s="1"/>
  <c r="W1632" i="4"/>
  <c r="H1632" i="4" s="1"/>
  <c r="W1634" i="4"/>
  <c r="H1634" i="4" s="1"/>
  <c r="W1636" i="4"/>
  <c r="H1636" i="4" s="1"/>
  <c r="W1638" i="4"/>
  <c r="H1638" i="4" s="1"/>
  <c r="W1640" i="4"/>
  <c r="H1640" i="4" s="1"/>
  <c r="W1642" i="4"/>
  <c r="H1642" i="4" s="1"/>
  <c r="W1644" i="4"/>
  <c r="H1644" i="4" s="1"/>
  <c r="W1646" i="4"/>
  <c r="H1646" i="4" s="1"/>
  <c r="W1648" i="4"/>
  <c r="H1648" i="4" s="1"/>
  <c r="W1650" i="4"/>
  <c r="H1650" i="4" s="1"/>
  <c r="W1652" i="4"/>
  <c r="H1652" i="4" s="1"/>
  <c r="W1654" i="4"/>
  <c r="H1654" i="4" s="1"/>
  <c r="W1656" i="4"/>
  <c r="H1656" i="4" s="1"/>
  <c r="W1658" i="4"/>
  <c r="H1658" i="4" s="1"/>
  <c r="W1660" i="4"/>
  <c r="H1660" i="4" s="1"/>
  <c r="W1662" i="4"/>
  <c r="H1662" i="4" s="1"/>
  <c r="W1664" i="4"/>
  <c r="H1664" i="4" s="1"/>
  <c r="W1666" i="4"/>
  <c r="H1666" i="4" s="1"/>
  <c r="W1668" i="4"/>
  <c r="H1668" i="4" s="1"/>
  <c r="W1670" i="4"/>
  <c r="H1670" i="4" s="1"/>
  <c r="W1672" i="4"/>
  <c r="H1672" i="4" s="1"/>
  <c r="W1674" i="4"/>
  <c r="H1674" i="4" s="1"/>
  <c r="W1676" i="4"/>
  <c r="H1676" i="4" s="1"/>
  <c r="W1678" i="4"/>
  <c r="H1678" i="4" s="1"/>
  <c r="W1680" i="4"/>
  <c r="H1680" i="4" s="1"/>
  <c r="W1682" i="4"/>
  <c r="H1682" i="4" s="1"/>
  <c r="W1684" i="4"/>
  <c r="H1684" i="4" s="1"/>
  <c r="W1686" i="4"/>
  <c r="H1686" i="4" s="1"/>
  <c r="W1688" i="4"/>
  <c r="H1688" i="4" s="1"/>
  <c r="W1690" i="4"/>
  <c r="H1690" i="4" s="1"/>
  <c r="W1692" i="4"/>
  <c r="H1692" i="4" s="1"/>
  <c r="W1694" i="4"/>
  <c r="H1694" i="4" s="1"/>
  <c r="W1696" i="4"/>
  <c r="H1696" i="4" s="1"/>
  <c r="W1698" i="4"/>
  <c r="H1698" i="4" s="1"/>
  <c r="W1700" i="4"/>
  <c r="H1700" i="4" s="1"/>
  <c r="W1702" i="4"/>
  <c r="H1702" i="4" s="1"/>
  <c r="W1704" i="4"/>
  <c r="H1704" i="4" s="1"/>
  <c r="W1706" i="4"/>
  <c r="H1706" i="4" s="1"/>
  <c r="W1708" i="4"/>
  <c r="H1708" i="4" s="1"/>
  <c r="W1710" i="4"/>
  <c r="H1710" i="4" s="1"/>
  <c r="W1712" i="4"/>
  <c r="H1712" i="4" s="1"/>
  <c r="W1714" i="4"/>
  <c r="H1714" i="4" s="1"/>
  <c r="W1718" i="4"/>
  <c r="H1718" i="4" s="1"/>
  <c r="W1720" i="4"/>
  <c r="H1720" i="4" s="1"/>
  <c r="W1722" i="4"/>
  <c r="H1722" i="4" s="1"/>
  <c r="W1724" i="4"/>
  <c r="H1724" i="4" s="1"/>
  <c r="W1726" i="4"/>
  <c r="H1726" i="4" s="1"/>
  <c r="W1728" i="4"/>
  <c r="H1728" i="4" s="1"/>
  <c r="W1730" i="4"/>
  <c r="H1730" i="4" s="1"/>
  <c r="W1732" i="4"/>
  <c r="H1732" i="4" s="1"/>
  <c r="W1734" i="4"/>
  <c r="H1734" i="4" s="1"/>
  <c r="W1736" i="4"/>
  <c r="H1736" i="4" s="1"/>
  <c r="W1738" i="4"/>
  <c r="H1738" i="4" s="1"/>
  <c r="W1740" i="4"/>
  <c r="H1740" i="4" s="1"/>
  <c r="W1742" i="4"/>
  <c r="H1742" i="4" s="1"/>
  <c r="W1744" i="4"/>
  <c r="H1744" i="4" s="1"/>
  <c r="W1746" i="4"/>
  <c r="H1746" i="4" s="1"/>
  <c r="W1748" i="4"/>
  <c r="H1748" i="4" s="1"/>
  <c r="W1750" i="4"/>
  <c r="H1750" i="4" s="1"/>
  <c r="W1752" i="4"/>
  <c r="H1752" i="4" s="1"/>
  <c r="W1754" i="4"/>
  <c r="H1754" i="4" s="1"/>
  <c r="W1756" i="4"/>
  <c r="H1756" i="4" s="1"/>
  <c r="W1758" i="4"/>
  <c r="H1758" i="4" s="1"/>
  <c r="W1760" i="4"/>
  <c r="H1760" i="4" s="1"/>
  <c r="W1762" i="4"/>
  <c r="H1762" i="4" s="1"/>
  <c r="W1764" i="4"/>
  <c r="H1764" i="4" s="1"/>
  <c r="W1766" i="4"/>
  <c r="H1766" i="4" s="1"/>
  <c r="W1768" i="4"/>
  <c r="H1768" i="4" s="1"/>
  <c r="W1770" i="4"/>
  <c r="H1770" i="4" s="1"/>
  <c r="W1772" i="4"/>
  <c r="H1772" i="4" s="1"/>
  <c r="W1774" i="4"/>
  <c r="H1774" i="4" s="1"/>
  <c r="W1776" i="4"/>
  <c r="H1776" i="4" s="1"/>
  <c r="W1778" i="4"/>
  <c r="H1778" i="4" s="1"/>
  <c r="W1780" i="4"/>
  <c r="H1780" i="4" s="1"/>
  <c r="W1782" i="4"/>
  <c r="H1782" i="4" s="1"/>
  <c r="W1784" i="4"/>
  <c r="H1784" i="4" s="1"/>
  <c r="W1786" i="4"/>
  <c r="H1786" i="4" s="1"/>
  <c r="W1788" i="4"/>
  <c r="H1788" i="4" s="1"/>
  <c r="W1790" i="4"/>
  <c r="H1790" i="4" s="1"/>
  <c r="W1792" i="4"/>
  <c r="H1792" i="4" s="1"/>
  <c r="W1794" i="4"/>
  <c r="H1794" i="4" s="1"/>
  <c r="W1796" i="4"/>
  <c r="H1796" i="4" s="1"/>
  <c r="W1798" i="4"/>
  <c r="H1798" i="4" s="1"/>
  <c r="W1800" i="4"/>
  <c r="H1800" i="4" s="1"/>
  <c r="W1802" i="4"/>
  <c r="H1802" i="4" s="1"/>
  <c r="W1804" i="4"/>
  <c r="H1804" i="4" s="1"/>
  <c r="W1806" i="4"/>
  <c r="H1806" i="4" s="1"/>
  <c r="W1808" i="4"/>
  <c r="H1808" i="4" s="1"/>
  <c r="W1810" i="4"/>
  <c r="H1810" i="4" s="1"/>
  <c r="W1812" i="4"/>
  <c r="H1812" i="4" s="1"/>
  <c r="W1814" i="4"/>
  <c r="H1814" i="4" s="1"/>
  <c r="W1816" i="4"/>
  <c r="H1816" i="4" s="1"/>
  <c r="W1818" i="4"/>
  <c r="H1818" i="4" s="1"/>
  <c r="W1820" i="4"/>
  <c r="H1820" i="4" s="1"/>
  <c r="W1822" i="4"/>
  <c r="H1822" i="4" s="1"/>
  <c r="W1824" i="4"/>
  <c r="H1824" i="4" s="1"/>
  <c r="W1826" i="4"/>
  <c r="H1826" i="4" s="1"/>
  <c r="W1828" i="4"/>
  <c r="H1828" i="4" s="1"/>
  <c r="W1830" i="4"/>
  <c r="H1830" i="4" s="1"/>
  <c r="W1832" i="4"/>
  <c r="H1832" i="4" s="1"/>
  <c r="W1834" i="4"/>
  <c r="H1834" i="4" s="1"/>
  <c r="W1836" i="4"/>
  <c r="H1836" i="4" s="1"/>
  <c r="W1838" i="4"/>
  <c r="H1838" i="4" s="1"/>
  <c r="W1840" i="4"/>
  <c r="H1840" i="4" s="1"/>
  <c r="W1842" i="4"/>
  <c r="H1842" i="4" s="1"/>
  <c r="W1844" i="4"/>
  <c r="H1844" i="4" s="1"/>
  <c r="W1846" i="4"/>
  <c r="H1846" i="4" s="1"/>
  <c r="W1848" i="4"/>
  <c r="H1848" i="4" s="1"/>
  <c r="W1850" i="4"/>
  <c r="H1850" i="4" s="1"/>
  <c r="W1852" i="4"/>
  <c r="H1852" i="4" s="1"/>
  <c r="W1854" i="4"/>
  <c r="H1854" i="4" s="1"/>
  <c r="W1856" i="4"/>
  <c r="H1856" i="4" s="1"/>
  <c r="W1858" i="4"/>
  <c r="H1858" i="4" s="1"/>
  <c r="W1860" i="4"/>
  <c r="H1860" i="4" s="1"/>
  <c r="W1865" i="4"/>
  <c r="W1867" i="4"/>
  <c r="W1869" i="4"/>
  <c r="W1871" i="4"/>
  <c r="W1872" i="4"/>
  <c r="H1872" i="4" s="1"/>
  <c r="W1874" i="4"/>
  <c r="H1874" i="4" s="1"/>
  <c r="W1876" i="4"/>
  <c r="H1876" i="4" s="1"/>
  <c r="W1878" i="4"/>
  <c r="H1878" i="4" s="1"/>
  <c r="W1880" i="4"/>
  <c r="H1880" i="4" s="1"/>
  <c r="W1882" i="4"/>
  <c r="H1882" i="4" s="1"/>
  <c r="W1884" i="4"/>
  <c r="H1884" i="4" s="1"/>
  <c r="W1886" i="4"/>
  <c r="H1886" i="4" s="1"/>
  <c r="W1888" i="4"/>
  <c r="H1888" i="4" s="1"/>
  <c r="W1889" i="4"/>
  <c r="W1892" i="4"/>
  <c r="H1892" i="4" s="1"/>
  <c r="W1894" i="4"/>
  <c r="H1894" i="4" s="1"/>
  <c r="W1896" i="4"/>
  <c r="H1896" i="4" s="1"/>
  <c r="W1898" i="4"/>
  <c r="H1898" i="4" s="1"/>
  <c r="W1900" i="4"/>
  <c r="H1900" i="4" s="1"/>
  <c r="W1902" i="4"/>
  <c r="H1902" i="4" s="1"/>
  <c r="W1905" i="4"/>
  <c r="W1908" i="4"/>
  <c r="H1908" i="4" s="1"/>
  <c r="W1910" i="4"/>
  <c r="H1910" i="4" s="1"/>
  <c r="W1912" i="4"/>
  <c r="H1912" i="4" s="1"/>
  <c r="W1914" i="4"/>
  <c r="H1914" i="4" s="1"/>
  <c r="W1916" i="4"/>
  <c r="H1916" i="4" s="1"/>
  <c r="W1918" i="4"/>
  <c r="H1918" i="4" s="1"/>
  <c r="W1920" i="4"/>
  <c r="H1920" i="4" s="1"/>
  <c r="W1922" i="4"/>
  <c r="H1922" i="4" s="1"/>
  <c r="W1923" i="4"/>
  <c r="W1924" i="4"/>
  <c r="H1924" i="4" s="1"/>
  <c r="K1924" i="4" s="1"/>
  <c r="W1925" i="4"/>
  <c r="W1927" i="4"/>
  <c r="H1927" i="4" s="1"/>
  <c r="W1930" i="4"/>
  <c r="H1930" i="4" s="1"/>
  <c r="K1930" i="4" s="1"/>
  <c r="W1933" i="4"/>
  <c r="H1933" i="4" s="1"/>
  <c r="K1933" i="4" s="1"/>
  <c r="W1934" i="4"/>
  <c r="W1935" i="4"/>
  <c r="H1935" i="4" s="1"/>
  <c r="W1936" i="4"/>
  <c r="W1938" i="4"/>
  <c r="W1940" i="4"/>
  <c r="W1941" i="4"/>
  <c r="H1941" i="4" s="1"/>
  <c r="W1942" i="4"/>
  <c r="W1944" i="4"/>
  <c r="W1947" i="4"/>
  <c r="H1947" i="4" s="1"/>
  <c r="W1950" i="4"/>
  <c r="W1954" i="4"/>
  <c r="W1956" i="4"/>
  <c r="W1960" i="4"/>
  <c r="W1962" i="4"/>
  <c r="J2050" i="4"/>
  <c r="W2053" i="4"/>
  <c r="F2049" i="4"/>
  <c r="F2070" i="4"/>
  <c r="F2102" i="4"/>
  <c r="I2102" i="4"/>
  <c r="W2122" i="4"/>
  <c r="W2141" i="4"/>
  <c r="H2141" i="4" s="1"/>
  <c r="K2141" i="4" s="1"/>
  <c r="W2323" i="4"/>
  <c r="H2323" i="4" s="1"/>
  <c r="W2324" i="4"/>
  <c r="H2324" i="4" s="1"/>
  <c r="K2324" i="4" s="1"/>
  <c r="W2331" i="4"/>
  <c r="H2331" i="4" s="1"/>
  <c r="W2333" i="4"/>
  <c r="H2333" i="4" s="1"/>
  <c r="W2334" i="4"/>
  <c r="H2334" i="4" s="1"/>
  <c r="K2334" i="4" s="1"/>
  <c r="W2335" i="4"/>
  <c r="H2335" i="4" s="1"/>
  <c r="W2340" i="4"/>
  <c r="H2340" i="4" s="1"/>
  <c r="W2341" i="4"/>
  <c r="H2341" i="4" s="1"/>
  <c r="K2341" i="4" s="1"/>
  <c r="W2342" i="4"/>
  <c r="H2342" i="4" s="1"/>
  <c r="W2344" i="4"/>
  <c r="H2344" i="4" s="1"/>
  <c r="W2345" i="4"/>
  <c r="H2345" i="4" s="1"/>
  <c r="K2345" i="4" s="1"/>
  <c r="W2346" i="4"/>
  <c r="H2346" i="4" s="1"/>
  <c r="W2348" i="4"/>
  <c r="H2348" i="4" s="1"/>
  <c r="W2349" i="4"/>
  <c r="H2349" i="4" s="1"/>
  <c r="K2349" i="4" s="1"/>
  <c r="W2350" i="4"/>
  <c r="H2350" i="4" s="1"/>
  <c r="W2352" i="4"/>
  <c r="H2352" i="4" s="1"/>
  <c r="W2353" i="4"/>
  <c r="H2353" i="4" s="1"/>
  <c r="K2353" i="4" s="1"/>
  <c r="W2354" i="4"/>
  <c r="H2354" i="4" s="1"/>
  <c r="W2359" i="4"/>
  <c r="H2359" i="4" s="1"/>
  <c r="W2360" i="4"/>
  <c r="H2360" i="4" s="1"/>
  <c r="K2360" i="4" s="1"/>
  <c r="W2361" i="4"/>
  <c r="H2361" i="4" s="1"/>
  <c r="W2363" i="4"/>
  <c r="H2363" i="4" s="1"/>
  <c r="W2364" i="4"/>
  <c r="H2364" i="4" s="1"/>
  <c r="K2364" i="4" s="1"/>
  <c r="W2365" i="4"/>
  <c r="H2365" i="4" s="1"/>
  <c r="W2367" i="4"/>
  <c r="H2367" i="4" s="1"/>
  <c r="W2368" i="4"/>
  <c r="H2368" i="4" s="1"/>
  <c r="K2368" i="4" s="1"/>
  <c r="W2369" i="4"/>
  <c r="H2369" i="4" s="1"/>
  <c r="W2371" i="4"/>
  <c r="H2371" i="4" s="1"/>
  <c r="W2372" i="4"/>
  <c r="H2372" i="4" s="1"/>
  <c r="K2372" i="4" s="1"/>
  <c r="W2375" i="4"/>
  <c r="H2375" i="4" s="1"/>
  <c r="W2377" i="4"/>
  <c r="H2377" i="4" s="1"/>
  <c r="W2378" i="4"/>
  <c r="H2378" i="4" s="1"/>
  <c r="W2386" i="4"/>
  <c r="H2386" i="4" s="1"/>
  <c r="W2392" i="4"/>
  <c r="H2392" i="4" s="1"/>
  <c r="K2392" i="4" s="1"/>
  <c r="W2393" i="4"/>
  <c r="H2393" i="4" s="1"/>
  <c r="W2395" i="4"/>
  <c r="H2395" i="4" s="1"/>
  <c r="W2396" i="4"/>
  <c r="H2396" i="4" s="1"/>
  <c r="K2396" i="4" s="1"/>
  <c r="W2397" i="4"/>
  <c r="H2397" i="4" s="1"/>
  <c r="W2399" i="4"/>
  <c r="H2399" i="4" s="1"/>
  <c r="W2422" i="4"/>
  <c r="H2422" i="4" s="1"/>
  <c r="W2423" i="4"/>
  <c r="H2423" i="4" s="1"/>
  <c r="K2423" i="4" s="1"/>
  <c r="W2424" i="4"/>
  <c r="H2424" i="4" s="1"/>
  <c r="W2426" i="4"/>
  <c r="H2426" i="4" s="1"/>
  <c r="W2427" i="4"/>
  <c r="H2427" i="4" s="1"/>
  <c r="K2427" i="4" s="1"/>
  <c r="W2428" i="4"/>
  <c r="H2428" i="4" s="1"/>
  <c r="W1966" i="4"/>
  <c r="H1966" i="4" s="1"/>
  <c r="K1966" i="4" s="1"/>
  <c r="W1967" i="4"/>
  <c r="W1969" i="4"/>
  <c r="W1970" i="4"/>
  <c r="H1970" i="4" s="1"/>
  <c r="W1971" i="4"/>
  <c r="W1973" i="4"/>
  <c r="W1975" i="4"/>
  <c r="W1977" i="4"/>
  <c r="W1979" i="4"/>
  <c r="W1982" i="4"/>
  <c r="H1982" i="4" s="1"/>
  <c r="K1982" i="4" s="1"/>
  <c r="W1983" i="4"/>
  <c r="H1983" i="4" s="1"/>
  <c r="K1983" i="4" s="1"/>
  <c r="W1986" i="4"/>
  <c r="H1986" i="4" s="1"/>
  <c r="K1986" i="4" s="1"/>
  <c r="W1987" i="4"/>
  <c r="H1987" i="4" s="1"/>
  <c r="K1987" i="4" s="1"/>
  <c r="W1990" i="4"/>
  <c r="H1990" i="4" s="1"/>
  <c r="K1990" i="4" s="1"/>
  <c r="W1991" i="4"/>
  <c r="H1991" i="4" s="1"/>
  <c r="K1991" i="4" s="1"/>
  <c r="W1994" i="4"/>
  <c r="H1994" i="4" s="1"/>
  <c r="K1994" i="4" s="1"/>
  <c r="W1995" i="4"/>
  <c r="H1995" i="4" s="1"/>
  <c r="K1995" i="4" s="1"/>
  <c r="W1997" i="4"/>
  <c r="H1997" i="4" s="1"/>
  <c r="K1997" i="4" s="1"/>
  <c r="W2001" i="4"/>
  <c r="W2003" i="4"/>
  <c r="W2011" i="4"/>
  <c r="H2011" i="4" s="1"/>
  <c r="K2011" i="4" s="1"/>
  <c r="W2014" i="4"/>
  <c r="H2014" i="4" s="1"/>
  <c r="W2016" i="4"/>
  <c r="H2016" i="4" s="1"/>
  <c r="W2018" i="4"/>
  <c r="H2018" i="4" s="1"/>
  <c r="W2020" i="4"/>
  <c r="H2020" i="4" s="1"/>
  <c r="W2023" i="4"/>
  <c r="W2025" i="4"/>
  <c r="H2025" i="4" s="1"/>
  <c r="K2025" i="4" s="1"/>
  <c r="W2027" i="4"/>
  <c r="H2027" i="4" s="1"/>
  <c r="W2028" i="4"/>
  <c r="W2031" i="4"/>
  <c r="H2031" i="4" s="1"/>
  <c r="K2031" i="4" s="1"/>
  <c r="W2034" i="4"/>
  <c r="H2034" i="4" s="1"/>
  <c r="K2034" i="4" s="1"/>
  <c r="W2035" i="4"/>
  <c r="H2035" i="4" s="1"/>
  <c r="K2035" i="4" s="1"/>
  <c r="W2038" i="4"/>
  <c r="H2038" i="4" s="1"/>
  <c r="K2038" i="4" s="1"/>
  <c r="W2039" i="4"/>
  <c r="H2039" i="4" s="1"/>
  <c r="K2039" i="4" s="1"/>
  <c r="W2042" i="4"/>
  <c r="H2042" i="4" s="1"/>
  <c r="K2042" i="4" s="1"/>
  <c r="W2043" i="4"/>
  <c r="H2043" i="4" s="1"/>
  <c r="K2043" i="4" s="1"/>
  <c r="W2046" i="4"/>
  <c r="H2046" i="4" s="1"/>
  <c r="K2046" i="4" s="1"/>
  <c r="W2047" i="4"/>
  <c r="H2047" i="4" s="1"/>
  <c r="K2047" i="4" s="1"/>
  <c r="L2049" i="4"/>
  <c r="N2049" i="4"/>
  <c r="P2049" i="4"/>
  <c r="W2056" i="4"/>
  <c r="W2058" i="4"/>
  <c r="W2060" i="4"/>
  <c r="W2062" i="4"/>
  <c r="W2064" i="4"/>
  <c r="H2064" i="4" s="1"/>
  <c r="K2064" i="4" s="1"/>
  <c r="W2067" i="4"/>
  <c r="W2069" i="4"/>
  <c r="J2071" i="4"/>
  <c r="J2070" i="4" s="1"/>
  <c r="W2072" i="4"/>
  <c r="H2072" i="4" s="1"/>
  <c r="W2074" i="4"/>
  <c r="H2074" i="4" s="1"/>
  <c r="K2074" i="4" s="1"/>
  <c r="W2075" i="4"/>
  <c r="W2076" i="4"/>
  <c r="W2077" i="4"/>
  <c r="H2077" i="4" s="1"/>
  <c r="K2077" i="4" s="1"/>
  <c r="W2078" i="4"/>
  <c r="W2082" i="4"/>
  <c r="H2082" i="4" s="1"/>
  <c r="K2082" i="4" s="1"/>
  <c r="W2084" i="4"/>
  <c r="H2084" i="4" s="1"/>
  <c r="K2084" i="4" s="1"/>
  <c r="W2087" i="4"/>
  <c r="W2091" i="4"/>
  <c r="H2091" i="4" s="1"/>
  <c r="K2091" i="4" s="1"/>
  <c r="W2092" i="4"/>
  <c r="H2092" i="4" s="1"/>
  <c r="K2092" i="4" s="1"/>
  <c r="W2093" i="4"/>
  <c r="H2093" i="4" s="1"/>
  <c r="W2094" i="4"/>
  <c r="H2094" i="4" s="1"/>
  <c r="K2094" i="4" s="1"/>
  <c r="W2097" i="4"/>
  <c r="W2100" i="4"/>
  <c r="W2106" i="4"/>
  <c r="W2108" i="4"/>
  <c r="W2110" i="4"/>
  <c r="W2112" i="4"/>
  <c r="W2113" i="4"/>
  <c r="H2113" i="4" s="1"/>
  <c r="K2113" i="4" s="1"/>
  <c r="W2117" i="4"/>
  <c r="H2117" i="4" s="1"/>
  <c r="K2117" i="4" s="1"/>
  <c r="W2118" i="4"/>
  <c r="H2118" i="4" s="1"/>
  <c r="K2118" i="4" s="1"/>
  <c r="W2119" i="4"/>
  <c r="W2121" i="4"/>
  <c r="W2124" i="4"/>
  <c r="H2124" i="4" s="1"/>
  <c r="W2126" i="4"/>
  <c r="W2127" i="4"/>
  <c r="H2127" i="4" s="1"/>
  <c r="K2127" i="4" s="1"/>
  <c r="W2129" i="4"/>
  <c r="H2129" i="4" s="1"/>
  <c r="K2129" i="4" s="1"/>
  <c r="W2130" i="4"/>
  <c r="H2130" i="4" s="1"/>
  <c r="K2130" i="4" s="1"/>
  <c r="W2133" i="4"/>
  <c r="W2134" i="4"/>
  <c r="H2134" i="4" s="1"/>
  <c r="K2134" i="4" s="1"/>
  <c r="W2136" i="4"/>
  <c r="H2136" i="4" s="1"/>
  <c r="K2136" i="4" s="1"/>
  <c r="W2137" i="4"/>
  <c r="H2137" i="4" s="1"/>
  <c r="K2137" i="4" s="1"/>
  <c r="W2138" i="4"/>
  <c r="H2138" i="4" s="1"/>
  <c r="K2138" i="4" s="1"/>
  <c r="W2144" i="4"/>
  <c r="W2145" i="4"/>
  <c r="W2146" i="4"/>
  <c r="W2147" i="4"/>
  <c r="W2148" i="4"/>
  <c r="W2150" i="4"/>
  <c r="W2164" i="4"/>
  <c r="W2166" i="4"/>
  <c r="W2167" i="4"/>
  <c r="H2167" i="4" s="1"/>
  <c r="K2167" i="4" s="1"/>
  <c r="W2169" i="4"/>
  <c r="H2169" i="4" s="1"/>
  <c r="K2169" i="4" s="1"/>
  <c r="W2170" i="4"/>
  <c r="H2170" i="4" s="1"/>
  <c r="W2171" i="4"/>
  <c r="H2171" i="4" s="1"/>
  <c r="W2172" i="4"/>
  <c r="H2172" i="4" s="1"/>
  <c r="W2198" i="4"/>
  <c r="H2198" i="4" s="1"/>
  <c r="W2199" i="4"/>
  <c r="H2199" i="4" s="1"/>
  <c r="W2200" i="4"/>
  <c r="H2200" i="4" s="1"/>
  <c r="W2201" i="4"/>
  <c r="H2201" i="4" s="1"/>
  <c r="W2202" i="4"/>
  <c r="H2202" i="4" s="1"/>
  <c r="W2203" i="4"/>
  <c r="H2203" i="4" s="1"/>
  <c r="W2204" i="4"/>
  <c r="H2204" i="4" s="1"/>
  <c r="W2205" i="4"/>
  <c r="H2205" i="4" s="1"/>
  <c r="W2206" i="4"/>
  <c r="H2206" i="4" s="1"/>
  <c r="W2207" i="4"/>
  <c r="H2207" i="4" s="1"/>
  <c r="W2208" i="4"/>
  <c r="H2208" i="4" s="1"/>
  <c r="W2209" i="4"/>
  <c r="H2209" i="4" s="1"/>
  <c r="W2210" i="4"/>
  <c r="H2210" i="4" s="1"/>
  <c r="W2211" i="4"/>
  <c r="H2211" i="4" s="1"/>
  <c r="W2212" i="4"/>
  <c r="H2212" i="4" s="1"/>
  <c r="W2213" i="4"/>
  <c r="H2213" i="4" s="1"/>
  <c r="W2214" i="4"/>
  <c r="H2214" i="4" s="1"/>
  <c r="W2215" i="4"/>
  <c r="H2215" i="4" s="1"/>
  <c r="W2216" i="4"/>
  <c r="H2216" i="4" s="1"/>
  <c r="W2217" i="4"/>
  <c r="H2217" i="4" s="1"/>
  <c r="W2218" i="4"/>
  <c r="H2218" i="4" s="1"/>
  <c r="W2219" i="4"/>
  <c r="H2219" i="4" s="1"/>
  <c r="W2220" i="4"/>
  <c r="H2220" i="4" s="1"/>
  <c r="W2221" i="4"/>
  <c r="H2221" i="4" s="1"/>
  <c r="W2222" i="4"/>
  <c r="H2222" i="4" s="1"/>
  <c r="W2223" i="4"/>
  <c r="H2223" i="4" s="1"/>
  <c r="W2224" i="4"/>
  <c r="H2224" i="4" s="1"/>
  <c r="W2225" i="4"/>
  <c r="H2225" i="4" s="1"/>
  <c r="W2226" i="4"/>
  <c r="H2226" i="4" s="1"/>
  <c r="W2227" i="4"/>
  <c r="H2227" i="4" s="1"/>
  <c r="W2228" i="4"/>
  <c r="H2228" i="4" s="1"/>
  <c r="W2229" i="4"/>
  <c r="H2229" i="4" s="1"/>
  <c r="W2230" i="4"/>
  <c r="H2230" i="4" s="1"/>
  <c r="W2232" i="4"/>
  <c r="W2246" i="4"/>
  <c r="W2254" i="4"/>
  <c r="W2269" i="4"/>
  <c r="W2270" i="4"/>
  <c r="W2697" i="4"/>
  <c r="H2697" i="4" s="1"/>
  <c r="K2697" i="4" s="1"/>
  <c r="W2462" i="4"/>
  <c r="H2462" i="4" s="1"/>
  <c r="W2472" i="4"/>
  <c r="H2472" i="4" s="1"/>
  <c r="K2472" i="4" s="1"/>
  <c r="W2473" i="4"/>
  <c r="H2473" i="4" s="1"/>
  <c r="W2475" i="4"/>
  <c r="H2475" i="4" s="1"/>
  <c r="W2476" i="4"/>
  <c r="H2476" i="4" s="1"/>
  <c r="K2476" i="4" s="1"/>
  <c r="W2477" i="4"/>
  <c r="H2477" i="4" s="1"/>
  <c r="W2479" i="4"/>
  <c r="H2479" i="4" s="1"/>
  <c r="W2480" i="4"/>
  <c r="H2480" i="4" s="1"/>
  <c r="K2480" i="4" s="1"/>
  <c r="W2481" i="4"/>
  <c r="H2481" i="4" s="1"/>
  <c r="W2483" i="4"/>
  <c r="H2483" i="4" s="1"/>
  <c r="W2484" i="4"/>
  <c r="H2484" i="4" s="1"/>
  <c r="K2484" i="4" s="1"/>
  <c r="W2485" i="4"/>
  <c r="H2485" i="4" s="1"/>
  <c r="K2485" i="4" s="1"/>
  <c r="W2486" i="4"/>
  <c r="H2486" i="4" s="1"/>
  <c r="K2486" i="4" s="1"/>
  <c r="W2490" i="4"/>
  <c r="H2490" i="4" s="1"/>
  <c r="K2490" i="4" s="1"/>
  <c r="W2494" i="4"/>
  <c r="H2494" i="4" s="1"/>
  <c r="K2494" i="4" s="1"/>
  <c r="W2498" i="4"/>
  <c r="H2498" i="4" s="1"/>
  <c r="K2498" i="4" s="1"/>
  <c r="W2581" i="4"/>
  <c r="W2582" i="4"/>
  <c r="W2583" i="4"/>
  <c r="W2584" i="4"/>
  <c r="W2585" i="4"/>
  <c r="W2597" i="4"/>
  <c r="W2599" i="4"/>
  <c r="H2599" i="4" s="1"/>
  <c r="W2601" i="4"/>
  <c r="H2601" i="4" s="1"/>
  <c r="W2602" i="4"/>
  <c r="H2602" i="4" s="1"/>
  <c r="W2604" i="4"/>
  <c r="H2604" i="4" s="1"/>
  <c r="W2605" i="4"/>
  <c r="H2605" i="4" s="1"/>
  <c r="K2605" i="4" s="1"/>
  <c r="W2606" i="4"/>
  <c r="H2606" i="4" s="1"/>
  <c r="W2608" i="4"/>
  <c r="H2608" i="4" s="1"/>
  <c r="W2609" i="4"/>
  <c r="H2609" i="4" s="1"/>
  <c r="K2609" i="4" s="1"/>
  <c r="W2610" i="4"/>
  <c r="H2610" i="4" s="1"/>
  <c r="W2612" i="4"/>
  <c r="H2612" i="4" s="1"/>
  <c r="W2613" i="4"/>
  <c r="H2613" i="4" s="1"/>
  <c r="K2613" i="4" s="1"/>
  <c r="W2614" i="4"/>
  <c r="H2614" i="4" s="1"/>
  <c r="W2616" i="4"/>
  <c r="H2616" i="4" s="1"/>
  <c r="W2617" i="4"/>
  <c r="H2617" i="4" s="1"/>
  <c r="K2617" i="4" s="1"/>
  <c r="W2618" i="4"/>
  <c r="H2618" i="4" s="1"/>
  <c r="W2620" i="4"/>
  <c r="H2620" i="4" s="1"/>
  <c r="W2621" i="4"/>
  <c r="H2621" i="4" s="1"/>
  <c r="K2621" i="4" s="1"/>
  <c r="W2622" i="4"/>
  <c r="H2622" i="4" s="1"/>
  <c r="W2624" i="4"/>
  <c r="H2624" i="4" s="1"/>
  <c r="W2625" i="4"/>
  <c r="H2625" i="4" s="1"/>
  <c r="K2625" i="4" s="1"/>
  <c r="W2626" i="4"/>
  <c r="H2626" i="4" s="1"/>
  <c r="W2633" i="4"/>
  <c r="W2637" i="4"/>
  <c r="H2637" i="4" s="1"/>
  <c r="K2637" i="4" s="1"/>
  <c r="W2638" i="4"/>
  <c r="H2638" i="4" s="1"/>
  <c r="W2643" i="4"/>
  <c r="H2643" i="4" s="1"/>
  <c r="K2643" i="4" s="1"/>
  <c r="W2645" i="4"/>
  <c r="H2645" i="4" s="1"/>
  <c r="K2645" i="4" s="1"/>
  <c r="W2648" i="4"/>
  <c r="H2648" i="4" s="1"/>
  <c r="W2649" i="4"/>
  <c r="H2649" i="4" s="1"/>
  <c r="K2649" i="4" s="1"/>
  <c r="W2650" i="4"/>
  <c r="H2650" i="4" s="1"/>
  <c r="W2652" i="4"/>
  <c r="H2652" i="4" s="1"/>
  <c r="W2653" i="4"/>
  <c r="H2653" i="4" s="1"/>
  <c r="K2653" i="4" s="1"/>
  <c r="W2656" i="4"/>
  <c r="H2656" i="4" s="1"/>
  <c r="W2657" i="4"/>
  <c r="H2657" i="4" s="1"/>
  <c r="K2657" i="4" s="1"/>
  <c r="W2658" i="4"/>
  <c r="H2658" i="4" s="1"/>
  <c r="W2662" i="4"/>
  <c r="H2662" i="4" s="1"/>
  <c r="K2662" i="4" s="1"/>
  <c r="W2663" i="4"/>
  <c r="H2663" i="4" s="1"/>
  <c r="K2663" i="4" s="1"/>
  <c r="W2666" i="4"/>
  <c r="H2666" i="4" s="1"/>
  <c r="K2666" i="4" s="1"/>
  <c r="W2667" i="4"/>
  <c r="H2667" i="4" s="1"/>
  <c r="K2667" i="4" s="1"/>
  <c r="W2673" i="4"/>
  <c r="H2673" i="4" s="1"/>
  <c r="W2675" i="4"/>
  <c r="H2675" i="4" s="1"/>
  <c r="W2676" i="4"/>
  <c r="H2676" i="4" s="1"/>
  <c r="W2677" i="4"/>
  <c r="H2677" i="4" s="1"/>
  <c r="W2678" i="4"/>
  <c r="H2678" i="4" s="1"/>
  <c r="W2679" i="4"/>
  <c r="H2679" i="4" s="1"/>
  <c r="W2680" i="4"/>
  <c r="H2680" i="4" s="1"/>
  <c r="W2681" i="4"/>
  <c r="H2681" i="4" s="1"/>
  <c r="W2682" i="4"/>
  <c r="H2682" i="4" s="1"/>
  <c r="W2683" i="4"/>
  <c r="W2686" i="4"/>
  <c r="H2686" i="4" s="1"/>
  <c r="K2686" i="4" s="1"/>
  <c r="W2688" i="4"/>
  <c r="H2688" i="4" s="1"/>
  <c r="K2688" i="4" s="1"/>
  <c r="W2690" i="4"/>
  <c r="H2690" i="4" s="1"/>
  <c r="K2690" i="4" s="1"/>
  <c r="W2692" i="4"/>
  <c r="H2692" i="4" s="1"/>
  <c r="K2692" i="4" s="1"/>
  <c r="W2694" i="4"/>
  <c r="H2694" i="4" s="1"/>
  <c r="K2694" i="4" s="1"/>
  <c r="W2696" i="4"/>
  <c r="H2696" i="4" s="1"/>
  <c r="K2696" i="4" s="1"/>
  <c r="K26" i="4"/>
  <c r="H21" i="4"/>
  <c r="X188" i="4"/>
  <c r="K188" i="4"/>
  <c r="X253" i="4"/>
  <c r="K253" i="4"/>
  <c r="H252" i="4"/>
  <c r="X252" i="4" s="1"/>
  <c r="K715" i="4"/>
  <c r="X715" i="4"/>
  <c r="X1052" i="4"/>
  <c r="H1046" i="4"/>
  <c r="X1046" i="4" s="1"/>
  <c r="K1052" i="4"/>
  <c r="K1046" i="4" s="1"/>
  <c r="K1054" i="4"/>
  <c r="X1054" i="4"/>
  <c r="X90" i="4"/>
  <c r="K90" i="4"/>
  <c r="K92" i="4"/>
  <c r="X92" i="4"/>
  <c r="X177" i="4"/>
  <c r="K177" i="4"/>
  <c r="J1004" i="4"/>
  <c r="J252" i="4" s="1"/>
  <c r="W1065" i="4"/>
  <c r="H1065" i="4" s="1"/>
  <c r="K1065" i="4" s="1"/>
  <c r="X1136" i="4"/>
  <c r="H1107" i="4"/>
  <c r="X1107" i="4" s="1"/>
  <c r="K1136" i="4"/>
  <c r="K1137" i="4"/>
  <c r="X1137" i="4"/>
  <c r="X1138" i="4"/>
  <c r="K1138" i="4"/>
  <c r="K1139" i="4"/>
  <c r="X1139" i="4"/>
  <c r="X1140" i="4"/>
  <c r="K1140" i="4"/>
  <c r="K1141" i="4"/>
  <c r="X1141" i="4"/>
  <c r="X1142" i="4"/>
  <c r="K1142" i="4"/>
  <c r="K1143" i="4"/>
  <c r="X1143" i="4"/>
  <c r="X1144" i="4"/>
  <c r="K1144" i="4"/>
  <c r="K1160" i="4"/>
  <c r="X1160" i="4"/>
  <c r="K1195" i="4"/>
  <c r="X1195" i="4"/>
  <c r="X1196" i="4"/>
  <c r="K1196" i="4"/>
  <c r="K1201" i="4"/>
  <c r="X1201" i="4"/>
  <c r="X1202" i="4"/>
  <c r="K1202" i="4"/>
  <c r="K1203" i="4"/>
  <c r="X1203" i="4"/>
  <c r="X1204" i="4"/>
  <c r="K1204" i="4"/>
  <c r="K1205" i="4"/>
  <c r="X1205" i="4"/>
  <c r="X1215" i="4"/>
  <c r="K1215" i="4"/>
  <c r="K1216" i="4"/>
  <c r="X1216" i="4"/>
  <c r="X1217" i="4"/>
  <c r="K1217" i="4"/>
  <c r="K1219" i="4"/>
  <c r="X1219" i="4"/>
  <c r="X1220" i="4"/>
  <c r="K1220" i="4"/>
  <c r="K1221" i="4"/>
  <c r="X1221" i="4"/>
  <c r="X1222" i="4"/>
  <c r="K1222" i="4"/>
  <c r="K1224" i="4"/>
  <c r="X1224" i="4"/>
  <c r="X1225" i="4"/>
  <c r="K1225" i="4"/>
  <c r="K1226" i="4"/>
  <c r="X1226" i="4"/>
  <c r="X1227" i="4"/>
  <c r="K1227" i="4"/>
  <c r="K1228" i="4"/>
  <c r="X1228" i="4"/>
  <c r="X1229" i="4"/>
  <c r="K1229" i="4"/>
  <c r="K1232" i="4"/>
  <c r="X1232" i="4"/>
  <c r="X1233" i="4"/>
  <c r="K1233" i="4"/>
  <c r="X1341" i="4"/>
  <c r="K1341" i="4"/>
  <c r="X1370" i="4"/>
  <c r="K1370" i="4"/>
  <c r="X1376" i="4"/>
  <c r="K1376" i="4"/>
  <c r="K1392" i="4"/>
  <c r="X1392" i="4"/>
  <c r="K1394" i="4"/>
  <c r="X1394" i="4"/>
  <c r="X1429" i="4"/>
  <c r="K1429" i="4"/>
  <c r="X1431" i="4"/>
  <c r="K1431" i="4"/>
  <c r="X1433" i="4"/>
  <c r="K1433" i="4"/>
  <c r="X1435" i="4"/>
  <c r="K1435" i="4"/>
  <c r="X1437" i="4"/>
  <c r="K1437" i="4"/>
  <c r="X1443" i="4"/>
  <c r="K1443" i="4"/>
  <c r="X1445" i="4"/>
  <c r="K1445" i="4"/>
  <c r="X1447" i="4"/>
  <c r="K1447" i="4"/>
  <c r="X1449" i="4"/>
  <c r="K1449" i="4"/>
  <c r="X1451" i="4"/>
  <c r="K1451" i="4"/>
  <c r="X1453" i="4"/>
  <c r="K1453" i="4"/>
  <c r="X1455" i="4"/>
  <c r="K1455" i="4"/>
  <c r="X1459" i="4"/>
  <c r="K1459" i="4"/>
  <c r="X1465" i="4"/>
  <c r="K1465" i="4"/>
  <c r="X1467" i="4"/>
  <c r="K1467" i="4"/>
  <c r="X1469" i="4"/>
  <c r="K1469" i="4"/>
  <c r="X1471" i="4"/>
  <c r="K1471" i="4"/>
  <c r="K1473" i="4"/>
  <c r="X1473" i="4"/>
  <c r="K1475" i="4"/>
  <c r="X1475" i="4"/>
  <c r="K1477" i="4"/>
  <c r="X1477" i="4"/>
  <c r="K1485" i="4"/>
  <c r="X1485" i="4"/>
  <c r="K1487" i="4"/>
  <c r="X1487" i="4"/>
  <c r="K1489" i="4"/>
  <c r="X1489" i="4"/>
  <c r="K1491" i="4"/>
  <c r="X1491" i="4"/>
  <c r="K1493" i="4"/>
  <c r="X1493" i="4"/>
  <c r="K1526" i="4"/>
  <c r="X1526" i="4"/>
  <c r="K1528" i="4"/>
  <c r="X1528" i="4"/>
  <c r="K1530" i="4"/>
  <c r="X1530" i="4"/>
  <c r="K1532" i="4"/>
  <c r="X1532" i="4"/>
  <c r="K1534" i="4"/>
  <c r="X1534" i="4"/>
  <c r="K1536" i="4"/>
  <c r="X1536" i="4"/>
  <c r="X1540" i="4"/>
  <c r="K1540" i="4"/>
  <c r="K1544" i="4"/>
  <c r="X1544" i="4"/>
  <c r="K1546" i="4"/>
  <c r="X1546" i="4"/>
  <c r="K1548" i="4"/>
  <c r="X1548" i="4"/>
  <c r="K1550" i="4"/>
  <c r="X1550" i="4"/>
  <c r="K1552" i="4"/>
  <c r="X1552" i="4"/>
  <c r="K1554" i="4"/>
  <c r="X1554" i="4"/>
  <c r="K1556" i="4"/>
  <c r="X1556" i="4"/>
  <c r="K1558" i="4"/>
  <c r="X1558" i="4"/>
  <c r="K1560" i="4"/>
  <c r="X1560" i="4"/>
  <c r="K1562" i="4"/>
  <c r="X1562" i="4"/>
  <c r="K1564" i="4"/>
  <c r="X1564" i="4"/>
  <c r="K1566" i="4"/>
  <c r="X1566" i="4"/>
  <c r="K1568" i="4"/>
  <c r="X1568" i="4"/>
  <c r="K1584" i="4"/>
  <c r="X1584" i="4"/>
  <c r="K1586" i="4"/>
  <c r="X1586" i="4"/>
  <c r="K1588" i="4"/>
  <c r="X1588" i="4"/>
  <c r="K1590" i="4"/>
  <c r="X1590" i="4"/>
  <c r="K1592" i="4"/>
  <c r="X1592" i="4"/>
  <c r="K1594" i="4"/>
  <c r="X1594" i="4"/>
  <c r="K1596" i="4"/>
  <c r="X1596" i="4"/>
  <c r="K1598" i="4"/>
  <c r="X1598" i="4"/>
  <c r="K1600" i="4"/>
  <c r="X1600" i="4"/>
  <c r="K1602" i="4"/>
  <c r="X1602" i="4"/>
  <c r="K1604" i="4"/>
  <c r="X1604" i="4"/>
  <c r="K1606" i="4"/>
  <c r="X1606" i="4"/>
  <c r="K1608" i="4"/>
  <c r="X1608" i="4"/>
  <c r="K1610" i="4"/>
  <c r="X1610" i="4"/>
  <c r="K1612" i="4"/>
  <c r="X1612" i="4"/>
  <c r="K1614" i="4"/>
  <c r="X1614" i="4"/>
  <c r="K1616" i="4"/>
  <c r="X1616" i="4"/>
  <c r="K1618" i="4"/>
  <c r="X1618" i="4"/>
  <c r="K1620" i="4"/>
  <c r="X1620" i="4"/>
  <c r="K1622" i="4"/>
  <c r="X1622" i="4"/>
  <c r="K1624" i="4"/>
  <c r="X1624" i="4"/>
  <c r="K1626" i="4"/>
  <c r="X1626" i="4"/>
  <c r="K1628" i="4"/>
  <c r="X1628" i="4"/>
  <c r="K1630" i="4"/>
  <c r="X1630" i="4"/>
  <c r="K1632" i="4"/>
  <c r="X1632" i="4"/>
  <c r="K1634" i="4"/>
  <c r="X1634" i="4"/>
  <c r="K1636" i="4"/>
  <c r="X1636" i="4"/>
  <c r="K1638" i="4"/>
  <c r="X1638" i="4"/>
  <c r="K1640" i="4"/>
  <c r="X1640" i="4"/>
  <c r="K1642" i="4"/>
  <c r="X1642" i="4"/>
  <c r="K1644" i="4"/>
  <c r="X1644" i="4"/>
  <c r="K1646" i="4"/>
  <c r="X1646" i="4"/>
  <c r="K1648" i="4"/>
  <c r="X1648" i="4"/>
  <c r="K1650" i="4"/>
  <c r="X1650" i="4"/>
  <c r="K1652" i="4"/>
  <c r="X1652" i="4"/>
  <c r="K1654" i="4"/>
  <c r="X1654" i="4"/>
  <c r="K1656" i="4"/>
  <c r="X1656" i="4"/>
  <c r="K1658" i="4"/>
  <c r="X1658" i="4"/>
  <c r="K1660" i="4"/>
  <c r="X1660" i="4"/>
  <c r="K1662" i="4"/>
  <c r="X1662" i="4"/>
  <c r="K1664" i="4"/>
  <c r="X1664" i="4"/>
  <c r="K1666" i="4"/>
  <c r="X1666" i="4"/>
  <c r="K1668" i="4"/>
  <c r="X1668" i="4"/>
  <c r="K1670" i="4"/>
  <c r="X1670" i="4"/>
  <c r="K1672" i="4"/>
  <c r="X1672" i="4"/>
  <c r="K1674" i="4"/>
  <c r="X1674" i="4"/>
  <c r="K1676" i="4"/>
  <c r="X1676" i="4"/>
  <c r="K1678" i="4"/>
  <c r="X1678" i="4"/>
  <c r="K1680" i="4"/>
  <c r="X1680" i="4"/>
  <c r="K1682" i="4"/>
  <c r="X1682" i="4"/>
  <c r="K1684" i="4"/>
  <c r="X1684" i="4"/>
  <c r="K1686" i="4"/>
  <c r="X1686" i="4"/>
  <c r="K1688" i="4"/>
  <c r="X1688" i="4"/>
  <c r="K1690" i="4"/>
  <c r="X1690" i="4"/>
  <c r="K1692" i="4"/>
  <c r="X1692" i="4"/>
  <c r="K1694" i="4"/>
  <c r="X1694" i="4"/>
  <c r="K1696" i="4"/>
  <c r="X1696" i="4"/>
  <c r="K1698" i="4"/>
  <c r="X1698" i="4"/>
  <c r="K1700" i="4"/>
  <c r="X1700" i="4"/>
  <c r="K1702" i="4"/>
  <c r="X1702" i="4"/>
  <c r="K1704" i="4"/>
  <c r="X1704" i="4"/>
  <c r="K1706" i="4"/>
  <c r="X1706" i="4"/>
  <c r="K1708" i="4"/>
  <c r="X1708" i="4"/>
  <c r="K1710" i="4"/>
  <c r="X1710" i="4"/>
  <c r="K1712" i="4"/>
  <c r="X1712" i="4"/>
  <c r="K1714" i="4"/>
  <c r="X1714" i="4"/>
  <c r="X1718" i="4"/>
  <c r="K1718" i="4"/>
  <c r="X1720" i="4"/>
  <c r="K1720" i="4"/>
  <c r="X1722" i="4"/>
  <c r="K1722" i="4"/>
  <c r="X1724" i="4"/>
  <c r="K1724" i="4"/>
  <c r="X1726" i="4"/>
  <c r="K1726" i="4"/>
  <c r="X1728" i="4"/>
  <c r="K1728" i="4"/>
  <c r="X1730" i="4"/>
  <c r="K1730" i="4"/>
  <c r="X1732" i="4"/>
  <c r="K1732" i="4"/>
  <c r="X1734" i="4"/>
  <c r="K1734" i="4"/>
  <c r="X1736" i="4"/>
  <c r="K1736" i="4"/>
  <c r="X1738" i="4"/>
  <c r="K1738" i="4"/>
  <c r="X1740" i="4"/>
  <c r="K1740" i="4"/>
  <c r="X1742" i="4"/>
  <c r="K1742" i="4"/>
  <c r="X1744" i="4"/>
  <c r="K1744" i="4"/>
  <c r="X1746" i="4"/>
  <c r="K1746" i="4"/>
  <c r="X1748" i="4"/>
  <c r="K1748" i="4"/>
  <c r="X1750" i="4"/>
  <c r="K1750" i="4"/>
  <c r="X1752" i="4"/>
  <c r="K1752" i="4"/>
  <c r="X1754" i="4"/>
  <c r="K1754" i="4"/>
  <c r="X1756" i="4"/>
  <c r="K1756" i="4"/>
  <c r="X1758" i="4"/>
  <c r="K1758" i="4"/>
  <c r="X1760" i="4"/>
  <c r="K1760" i="4"/>
  <c r="X1762" i="4"/>
  <c r="K1762" i="4"/>
  <c r="X1764" i="4"/>
  <c r="K1764" i="4"/>
  <c r="X1766" i="4"/>
  <c r="K1766" i="4"/>
  <c r="X1768" i="4"/>
  <c r="K1768" i="4"/>
  <c r="X1770" i="4"/>
  <c r="K1770" i="4"/>
  <c r="X1772" i="4"/>
  <c r="K1772" i="4"/>
  <c r="X1774" i="4"/>
  <c r="K1774" i="4"/>
  <c r="X1776" i="4"/>
  <c r="K1776" i="4"/>
  <c r="X1778" i="4"/>
  <c r="K1778" i="4"/>
  <c r="X1780" i="4"/>
  <c r="K1780" i="4"/>
  <c r="X1782" i="4"/>
  <c r="K1782" i="4"/>
  <c r="W1080" i="4"/>
  <c r="W1081" i="4"/>
  <c r="W1082" i="4"/>
  <c r="W1083" i="4"/>
  <c r="W1084" i="4"/>
  <c r="W1085" i="4"/>
  <c r="W1086" i="4"/>
  <c r="W1087" i="4"/>
  <c r="W1088" i="4"/>
  <c r="W1098" i="4"/>
  <c r="H1098" i="4" s="1"/>
  <c r="K1098" i="4" s="1"/>
  <c r="W1100" i="4"/>
  <c r="H1100" i="4" s="1"/>
  <c r="K1100" i="4" s="1"/>
  <c r="W1105" i="4"/>
  <c r="H1105" i="4" s="1"/>
  <c r="K1105" i="4" s="1"/>
  <c r="J1107" i="4"/>
  <c r="W1109" i="4"/>
  <c r="W1110" i="4"/>
  <c r="W1111" i="4"/>
  <c r="W1112" i="4"/>
  <c r="W1113" i="4"/>
  <c r="W1114" i="4"/>
  <c r="W1115" i="4"/>
  <c r="W1116" i="4"/>
  <c r="W1117" i="4"/>
  <c r="T1118" i="4"/>
  <c r="W1121" i="4"/>
  <c r="W1122" i="4"/>
  <c r="W1123" i="4"/>
  <c r="W1124" i="4"/>
  <c r="X1168" i="4"/>
  <c r="K1168" i="4"/>
  <c r="K1173" i="4"/>
  <c r="X1173" i="4"/>
  <c r="X1176" i="4"/>
  <c r="K1176" i="4"/>
  <c r="K1177" i="4"/>
  <c r="X1177" i="4"/>
  <c r="X1178" i="4"/>
  <c r="K1178" i="4"/>
  <c r="K1181" i="4"/>
  <c r="X1181" i="4"/>
  <c r="X1182" i="4"/>
  <c r="K1182" i="4"/>
  <c r="K1183" i="4"/>
  <c r="X1183" i="4"/>
  <c r="X1184" i="4"/>
  <c r="K1184" i="4"/>
  <c r="K1185" i="4"/>
  <c r="X1185" i="4"/>
  <c r="X1186" i="4"/>
  <c r="K1186" i="4"/>
  <c r="K1187" i="4"/>
  <c r="X1187" i="4"/>
  <c r="X1188" i="4"/>
  <c r="K1188" i="4"/>
  <c r="K1189" i="4"/>
  <c r="X1189" i="4"/>
  <c r="X1191" i="4"/>
  <c r="K1191" i="4"/>
  <c r="K1192" i="4"/>
  <c r="X1192" i="4"/>
  <c r="K1247" i="4"/>
  <c r="X1247" i="4"/>
  <c r="X1262" i="4"/>
  <c r="K1262" i="4"/>
  <c r="K1268" i="4"/>
  <c r="X1268" i="4"/>
  <c r="X1269" i="4"/>
  <c r="K1269" i="4"/>
  <c r="K1270" i="4"/>
  <c r="X1270" i="4"/>
  <c r="X1271" i="4"/>
  <c r="K1271" i="4"/>
  <c r="K1272" i="4"/>
  <c r="X1272" i="4"/>
  <c r="X1277" i="4"/>
  <c r="K1277" i="4"/>
  <c r="K1278" i="4"/>
  <c r="X1278" i="4"/>
  <c r="X1279" i="4"/>
  <c r="K1279" i="4"/>
  <c r="K1280" i="4"/>
  <c r="X1280" i="4"/>
  <c r="X1285" i="4"/>
  <c r="K1285" i="4"/>
  <c r="K1288" i="4"/>
  <c r="X1288" i="4"/>
  <c r="X1369" i="4"/>
  <c r="K1369" i="4"/>
  <c r="X1371" i="4"/>
  <c r="K1371" i="4"/>
  <c r="X1389" i="4"/>
  <c r="K1389" i="4"/>
  <c r="K1391" i="4"/>
  <c r="X1391" i="4"/>
  <c r="K1393" i="4"/>
  <c r="X1393" i="4"/>
  <c r="K1395" i="4"/>
  <c r="X1395" i="4"/>
  <c r="X1397" i="4"/>
  <c r="K1397" i="4"/>
  <c r="X1422" i="4"/>
  <c r="K1422" i="4"/>
  <c r="X1430" i="4"/>
  <c r="K1430" i="4"/>
  <c r="X1432" i="4"/>
  <c r="K1432" i="4"/>
  <c r="X1434" i="4"/>
  <c r="K1434" i="4"/>
  <c r="X1436" i="4"/>
  <c r="K1436" i="4"/>
  <c r="X1438" i="4"/>
  <c r="K1438" i="4"/>
  <c r="X1444" i="4"/>
  <c r="K1444" i="4"/>
  <c r="X1446" i="4"/>
  <c r="K1446" i="4"/>
  <c r="X1448" i="4"/>
  <c r="K1448" i="4"/>
  <c r="X1450" i="4"/>
  <c r="K1450" i="4"/>
  <c r="X1452" i="4"/>
  <c r="K1452" i="4"/>
  <c r="X1454" i="4"/>
  <c r="K1454" i="4"/>
  <c r="X1458" i="4"/>
  <c r="K1458" i="4"/>
  <c r="X1460" i="4"/>
  <c r="K1460" i="4"/>
  <c r="X1466" i="4"/>
  <c r="K1466" i="4"/>
  <c r="X1468" i="4"/>
  <c r="K1468" i="4"/>
  <c r="X1470" i="4"/>
  <c r="K1470" i="4"/>
  <c r="K1474" i="4"/>
  <c r="X1474" i="4"/>
  <c r="K1476" i="4"/>
  <c r="X1476" i="4"/>
  <c r="K1484" i="4"/>
  <c r="X1484" i="4"/>
  <c r="K1486" i="4"/>
  <c r="X1486" i="4"/>
  <c r="K1488" i="4"/>
  <c r="X1488" i="4"/>
  <c r="K1490" i="4"/>
  <c r="X1490" i="4"/>
  <c r="K1492" i="4"/>
  <c r="X1492" i="4"/>
  <c r="K1494" i="4"/>
  <c r="X1494" i="4"/>
  <c r="X1523" i="4"/>
  <c r="K1523" i="4"/>
  <c r="K1525" i="4"/>
  <c r="X1525" i="4"/>
  <c r="K1527" i="4"/>
  <c r="X1527" i="4"/>
  <c r="K1529" i="4"/>
  <c r="X1529" i="4"/>
  <c r="K1531" i="4"/>
  <c r="X1531" i="4"/>
  <c r="K1533" i="4"/>
  <c r="X1533" i="4"/>
  <c r="K1535" i="4"/>
  <c r="X1535" i="4"/>
  <c r="K1537" i="4"/>
  <c r="X1537" i="4"/>
  <c r="X1539" i="4"/>
  <c r="K1539" i="4"/>
  <c r="X1541" i="4"/>
  <c r="K1541" i="4"/>
  <c r="K1542" i="4"/>
  <c r="X1542" i="4"/>
  <c r="K1543" i="4"/>
  <c r="X1543" i="4"/>
  <c r="K1545" i="4"/>
  <c r="X1545" i="4"/>
  <c r="K1547" i="4"/>
  <c r="X1547" i="4"/>
  <c r="K1549" i="4"/>
  <c r="X1549" i="4"/>
  <c r="K1551" i="4"/>
  <c r="X1551" i="4"/>
  <c r="K1553" i="4"/>
  <c r="X1553" i="4"/>
  <c r="K1555" i="4"/>
  <c r="X1555" i="4"/>
  <c r="K1557" i="4"/>
  <c r="X1557" i="4"/>
  <c r="K1559" i="4"/>
  <c r="X1559" i="4"/>
  <c r="K1561" i="4"/>
  <c r="X1561" i="4"/>
  <c r="K1563" i="4"/>
  <c r="X1563" i="4"/>
  <c r="K1565" i="4"/>
  <c r="X1565" i="4"/>
  <c r="K1567" i="4"/>
  <c r="X1567" i="4"/>
  <c r="K1583" i="4"/>
  <c r="X1583" i="4"/>
  <c r="K1585" i="4"/>
  <c r="X1585" i="4"/>
  <c r="K1587" i="4"/>
  <c r="X1587" i="4"/>
  <c r="K1589" i="4"/>
  <c r="X1589" i="4"/>
  <c r="K1591" i="4"/>
  <c r="X1591" i="4"/>
  <c r="K1593" i="4"/>
  <c r="X1593" i="4"/>
  <c r="K1595" i="4"/>
  <c r="X1595" i="4"/>
  <c r="K1597" i="4"/>
  <c r="X1597" i="4"/>
  <c r="K1599" i="4"/>
  <c r="X1599" i="4"/>
  <c r="K1601" i="4"/>
  <c r="X1601" i="4"/>
  <c r="K1603" i="4"/>
  <c r="X1603" i="4"/>
  <c r="K1605" i="4"/>
  <c r="X1605" i="4"/>
  <c r="K1607" i="4"/>
  <c r="X1607" i="4"/>
  <c r="K1609" i="4"/>
  <c r="X1609" i="4"/>
  <c r="K1611" i="4"/>
  <c r="X1611" i="4"/>
  <c r="K1613" i="4"/>
  <c r="X1613" i="4"/>
  <c r="K1615" i="4"/>
  <c r="X1615" i="4"/>
  <c r="K1617" i="4"/>
  <c r="X1617" i="4"/>
  <c r="K1619" i="4"/>
  <c r="X1619" i="4"/>
  <c r="K1621" i="4"/>
  <c r="X1621" i="4"/>
  <c r="K1623" i="4"/>
  <c r="X1623" i="4"/>
  <c r="K1625" i="4"/>
  <c r="X1625" i="4"/>
  <c r="K1627" i="4"/>
  <c r="X1627" i="4"/>
  <c r="K1629" i="4"/>
  <c r="X1629" i="4"/>
  <c r="K1631" i="4"/>
  <c r="X1631" i="4"/>
  <c r="K1633" i="4"/>
  <c r="X1633" i="4"/>
  <c r="K1635" i="4"/>
  <c r="X1635" i="4"/>
  <c r="K1637" i="4"/>
  <c r="X1637" i="4"/>
  <c r="K1639" i="4"/>
  <c r="X1639" i="4"/>
  <c r="K1641" i="4"/>
  <c r="X1641" i="4"/>
  <c r="K1643" i="4"/>
  <c r="X1643" i="4"/>
  <c r="K1645" i="4"/>
  <c r="X1645" i="4"/>
  <c r="K1647" i="4"/>
  <c r="X1647" i="4"/>
  <c r="K1649" i="4"/>
  <c r="X1649" i="4"/>
  <c r="K1651" i="4"/>
  <c r="X1651" i="4"/>
  <c r="K1653" i="4"/>
  <c r="X1653" i="4"/>
  <c r="K1655" i="4"/>
  <c r="X1655" i="4"/>
  <c r="K1657" i="4"/>
  <c r="X1657" i="4"/>
  <c r="K1659" i="4"/>
  <c r="X1659" i="4"/>
  <c r="K1661" i="4"/>
  <c r="X1661" i="4"/>
  <c r="K1663" i="4"/>
  <c r="X1663" i="4"/>
  <c r="K1665" i="4"/>
  <c r="X1665" i="4"/>
  <c r="K1667" i="4"/>
  <c r="X1667" i="4"/>
  <c r="K1669" i="4"/>
  <c r="X1669" i="4"/>
  <c r="K1671" i="4"/>
  <c r="X1671" i="4"/>
  <c r="K1673" i="4"/>
  <c r="X1673" i="4"/>
  <c r="K1675" i="4"/>
  <c r="X1675" i="4"/>
  <c r="K1677" i="4"/>
  <c r="X1677" i="4"/>
  <c r="K1679" i="4"/>
  <c r="X1679" i="4"/>
  <c r="K1681" i="4"/>
  <c r="X1681" i="4"/>
  <c r="K1683" i="4"/>
  <c r="X1683" i="4"/>
  <c r="K1685" i="4"/>
  <c r="X1685" i="4"/>
  <c r="K1687" i="4"/>
  <c r="X1687" i="4"/>
  <c r="K1689" i="4"/>
  <c r="X1689" i="4"/>
  <c r="K1691" i="4"/>
  <c r="X1691" i="4"/>
  <c r="K1693" i="4"/>
  <c r="X1693" i="4"/>
  <c r="K1695" i="4"/>
  <c r="X1695" i="4"/>
  <c r="K1697" i="4"/>
  <c r="X1697" i="4"/>
  <c r="K1699" i="4"/>
  <c r="X1699" i="4"/>
  <c r="K1701" i="4"/>
  <c r="X1701" i="4"/>
  <c r="K1703" i="4"/>
  <c r="X1703" i="4"/>
  <c r="K1705" i="4"/>
  <c r="X1705" i="4"/>
  <c r="K1707" i="4"/>
  <c r="X1707" i="4"/>
  <c r="K1709" i="4"/>
  <c r="X1709" i="4"/>
  <c r="K1711" i="4"/>
  <c r="X1711" i="4"/>
  <c r="K1713" i="4"/>
  <c r="X1713" i="4"/>
  <c r="K1715" i="4"/>
  <c r="X1715" i="4"/>
  <c r="X1719" i="4"/>
  <c r="K1719" i="4"/>
  <c r="X1721" i="4"/>
  <c r="K1721" i="4"/>
  <c r="X1723" i="4"/>
  <c r="K1723" i="4"/>
  <c r="X1725" i="4"/>
  <c r="K1725" i="4"/>
  <c r="X1727" i="4"/>
  <c r="K1727" i="4"/>
  <c r="X1729" i="4"/>
  <c r="K1729" i="4"/>
  <c r="X1731" i="4"/>
  <c r="K1731" i="4"/>
  <c r="X1733" i="4"/>
  <c r="K1733" i="4"/>
  <c r="X1735" i="4"/>
  <c r="K1735" i="4"/>
  <c r="X1737" i="4"/>
  <c r="K1737" i="4"/>
  <c r="X1739" i="4"/>
  <c r="K1739" i="4"/>
  <c r="X1741" i="4"/>
  <c r="K1741" i="4"/>
  <c r="X1743" i="4"/>
  <c r="K1743" i="4"/>
  <c r="X1745" i="4"/>
  <c r="K1745" i="4"/>
  <c r="X1747" i="4"/>
  <c r="K1747" i="4"/>
  <c r="X1749" i="4"/>
  <c r="K1749" i="4"/>
  <c r="X1751" i="4"/>
  <c r="K1751" i="4"/>
  <c r="X1753" i="4"/>
  <c r="K1753" i="4"/>
  <c r="X1755" i="4"/>
  <c r="K1755" i="4"/>
  <c r="X1757" i="4"/>
  <c r="K1757" i="4"/>
  <c r="X1759" i="4"/>
  <c r="K1759" i="4"/>
  <c r="X1761" i="4"/>
  <c r="K1761" i="4"/>
  <c r="X1763" i="4"/>
  <c r="K1763" i="4"/>
  <c r="X1765" i="4"/>
  <c r="K1765" i="4"/>
  <c r="X1767" i="4"/>
  <c r="K1767" i="4"/>
  <c r="X1769" i="4"/>
  <c r="K1769" i="4"/>
  <c r="X1771" i="4"/>
  <c r="K1771" i="4"/>
  <c r="X1773" i="4"/>
  <c r="K1773" i="4"/>
  <c r="X1775" i="4"/>
  <c r="K1775" i="4"/>
  <c r="X1777" i="4"/>
  <c r="K1777" i="4"/>
  <c r="X1779" i="4"/>
  <c r="K1779" i="4"/>
  <c r="X1781" i="4"/>
  <c r="K1781" i="4"/>
  <c r="T1166" i="4"/>
  <c r="W1166" i="4" s="1"/>
  <c r="T1193" i="4"/>
  <c r="W1193" i="4" s="1"/>
  <c r="T1246" i="4"/>
  <c r="W1246" i="4" s="1"/>
  <c r="X1784" i="4"/>
  <c r="K1784" i="4"/>
  <c r="X1786" i="4"/>
  <c r="K1786" i="4"/>
  <c r="X1788" i="4"/>
  <c r="K1788" i="4"/>
  <c r="X1790" i="4"/>
  <c r="K1790" i="4"/>
  <c r="X1792" i="4"/>
  <c r="K1792" i="4"/>
  <c r="X1794" i="4"/>
  <c r="K1794" i="4"/>
  <c r="X1796" i="4"/>
  <c r="K1796" i="4"/>
  <c r="X1798" i="4"/>
  <c r="K1798" i="4"/>
  <c r="X1800" i="4"/>
  <c r="K1800" i="4"/>
  <c r="X1802" i="4"/>
  <c r="K1802" i="4"/>
  <c r="X1804" i="4"/>
  <c r="K1804" i="4"/>
  <c r="X1806" i="4"/>
  <c r="K1806" i="4"/>
  <c r="X1808" i="4"/>
  <c r="K1808" i="4"/>
  <c r="X1810" i="4"/>
  <c r="K1810" i="4"/>
  <c r="X1812" i="4"/>
  <c r="K1812" i="4"/>
  <c r="X1814" i="4"/>
  <c r="K1814" i="4"/>
  <c r="X1816" i="4"/>
  <c r="K1816" i="4"/>
  <c r="X1818" i="4"/>
  <c r="K1818" i="4"/>
  <c r="X1820" i="4"/>
  <c r="K1820" i="4"/>
  <c r="X1822" i="4"/>
  <c r="K1822" i="4"/>
  <c r="X1824" i="4"/>
  <c r="K1824" i="4"/>
  <c r="X1826" i="4"/>
  <c r="K1826" i="4"/>
  <c r="X1828" i="4"/>
  <c r="K1828" i="4"/>
  <c r="X1830" i="4"/>
  <c r="K1830" i="4"/>
  <c r="X1832" i="4"/>
  <c r="K1832" i="4"/>
  <c r="X1834" i="4"/>
  <c r="K1834" i="4"/>
  <c r="X1836" i="4"/>
  <c r="K1836" i="4"/>
  <c r="X1838" i="4"/>
  <c r="K1838" i="4"/>
  <c r="X1840" i="4"/>
  <c r="K1840" i="4"/>
  <c r="X1842" i="4"/>
  <c r="K1842" i="4"/>
  <c r="X1844" i="4"/>
  <c r="K1844" i="4"/>
  <c r="X1846" i="4"/>
  <c r="K1846" i="4"/>
  <c r="X1848" i="4"/>
  <c r="K1848" i="4"/>
  <c r="X1850" i="4"/>
  <c r="K1850" i="4"/>
  <c r="X1852" i="4"/>
  <c r="K1852" i="4"/>
  <c r="X1854" i="4"/>
  <c r="K1854" i="4"/>
  <c r="X1856" i="4"/>
  <c r="K1856" i="4"/>
  <c r="X1858" i="4"/>
  <c r="K1858" i="4"/>
  <c r="X1860" i="4"/>
  <c r="K1860" i="4"/>
  <c r="K1872" i="4"/>
  <c r="X1872" i="4"/>
  <c r="K1874" i="4"/>
  <c r="X1874" i="4"/>
  <c r="K1876" i="4"/>
  <c r="X1876" i="4"/>
  <c r="K1878" i="4"/>
  <c r="X1878" i="4"/>
  <c r="K1880" i="4"/>
  <c r="X1880" i="4"/>
  <c r="K1882" i="4"/>
  <c r="X1882" i="4"/>
  <c r="K1884" i="4"/>
  <c r="X1884" i="4"/>
  <c r="K1886" i="4"/>
  <c r="X1886" i="4"/>
  <c r="K1888" i="4"/>
  <c r="X1888" i="4"/>
  <c r="K1892" i="4"/>
  <c r="X1892" i="4"/>
  <c r="K1894" i="4"/>
  <c r="X1894" i="4"/>
  <c r="K1896" i="4"/>
  <c r="X1896" i="4"/>
  <c r="K1898" i="4"/>
  <c r="X1898" i="4"/>
  <c r="K1900" i="4"/>
  <c r="X1900" i="4"/>
  <c r="K1902" i="4"/>
  <c r="X1902" i="4"/>
  <c r="X1908" i="4"/>
  <c r="K1908" i="4"/>
  <c r="X1910" i="4"/>
  <c r="K1910" i="4"/>
  <c r="X1912" i="4"/>
  <c r="K1912" i="4"/>
  <c r="X1914" i="4"/>
  <c r="K1914" i="4"/>
  <c r="X1916" i="4"/>
  <c r="K1916" i="4"/>
  <c r="X1918" i="4"/>
  <c r="K1918" i="4"/>
  <c r="X1920" i="4"/>
  <c r="K1920" i="4"/>
  <c r="X1922" i="4"/>
  <c r="K1922" i="4"/>
  <c r="X1927" i="4"/>
  <c r="K1927" i="4"/>
  <c r="X1935" i="4"/>
  <c r="K1935" i="4"/>
  <c r="K1941" i="4"/>
  <c r="X1941" i="4"/>
  <c r="K1947" i="4"/>
  <c r="X1947" i="4"/>
  <c r="K1970" i="4"/>
  <c r="X1970" i="4"/>
  <c r="X2014" i="4"/>
  <c r="K2014" i="4"/>
  <c r="X2016" i="4"/>
  <c r="K2016" i="4"/>
  <c r="X2018" i="4"/>
  <c r="K2018" i="4"/>
  <c r="X2020" i="4"/>
  <c r="K2020" i="4"/>
  <c r="X2027" i="4"/>
  <c r="K2027" i="4"/>
  <c r="K2093" i="4"/>
  <c r="H2089" i="4"/>
  <c r="K2124" i="4"/>
  <c r="K2115" i="4" s="1"/>
  <c r="H2115" i="4"/>
  <c r="W1716" i="4"/>
  <c r="H1716" i="4" s="1"/>
  <c r="T1717" i="4"/>
  <c r="W1717" i="4" s="1"/>
  <c r="H1717" i="4" s="1"/>
  <c r="X1783" i="4"/>
  <c r="K1783" i="4"/>
  <c r="X1785" i="4"/>
  <c r="K1785" i="4"/>
  <c r="X1787" i="4"/>
  <c r="K1787" i="4"/>
  <c r="X1789" i="4"/>
  <c r="K1789" i="4"/>
  <c r="X1791" i="4"/>
  <c r="K1791" i="4"/>
  <c r="X1793" i="4"/>
  <c r="K1793" i="4"/>
  <c r="X1795" i="4"/>
  <c r="K1795" i="4"/>
  <c r="X1797" i="4"/>
  <c r="K1797" i="4"/>
  <c r="X1799" i="4"/>
  <c r="K1799" i="4"/>
  <c r="X1801" i="4"/>
  <c r="K1801" i="4"/>
  <c r="X1803" i="4"/>
  <c r="K1803" i="4"/>
  <c r="X1805" i="4"/>
  <c r="K1805" i="4"/>
  <c r="X1807" i="4"/>
  <c r="K1807" i="4"/>
  <c r="X1809" i="4"/>
  <c r="K1809" i="4"/>
  <c r="X1811" i="4"/>
  <c r="K1811" i="4"/>
  <c r="X1813" i="4"/>
  <c r="K1813" i="4"/>
  <c r="X1815" i="4"/>
  <c r="K1815" i="4"/>
  <c r="X1817" i="4"/>
  <c r="K1817" i="4"/>
  <c r="X1819" i="4"/>
  <c r="K1819" i="4"/>
  <c r="X1821" i="4"/>
  <c r="K1821" i="4"/>
  <c r="X1823" i="4"/>
  <c r="K1823" i="4"/>
  <c r="X1825" i="4"/>
  <c r="K1825" i="4"/>
  <c r="X1827" i="4"/>
  <c r="K1827" i="4"/>
  <c r="X1829" i="4"/>
  <c r="K1829" i="4"/>
  <c r="X1831" i="4"/>
  <c r="K1831" i="4"/>
  <c r="X1833" i="4"/>
  <c r="K1833" i="4"/>
  <c r="X1835" i="4"/>
  <c r="K1835" i="4"/>
  <c r="X1837" i="4"/>
  <c r="K1837" i="4"/>
  <c r="X1839" i="4"/>
  <c r="K1839" i="4"/>
  <c r="X1841" i="4"/>
  <c r="K1841" i="4"/>
  <c r="X1843" i="4"/>
  <c r="K1843" i="4"/>
  <c r="X1845" i="4"/>
  <c r="K1845" i="4"/>
  <c r="X1847" i="4"/>
  <c r="K1847" i="4"/>
  <c r="X1849" i="4"/>
  <c r="K1849" i="4"/>
  <c r="X1851" i="4"/>
  <c r="K1851" i="4"/>
  <c r="X1853" i="4"/>
  <c r="K1853" i="4"/>
  <c r="X1855" i="4"/>
  <c r="K1855" i="4"/>
  <c r="X1857" i="4"/>
  <c r="K1857" i="4"/>
  <c r="X1859" i="4"/>
  <c r="K1859" i="4"/>
  <c r="X1861" i="4"/>
  <c r="K1861" i="4"/>
  <c r="K1863" i="4"/>
  <c r="X1863" i="4"/>
  <c r="K1873" i="4"/>
  <c r="X1873" i="4"/>
  <c r="K1875" i="4"/>
  <c r="X1875" i="4"/>
  <c r="K1877" i="4"/>
  <c r="X1877" i="4"/>
  <c r="K1879" i="4"/>
  <c r="X1879" i="4"/>
  <c r="K1881" i="4"/>
  <c r="X1881" i="4"/>
  <c r="K1883" i="4"/>
  <c r="X1883" i="4"/>
  <c r="K1885" i="4"/>
  <c r="X1885" i="4"/>
  <c r="K1887" i="4"/>
  <c r="X1887" i="4"/>
  <c r="K1891" i="4"/>
  <c r="X1891" i="4"/>
  <c r="K1893" i="4"/>
  <c r="X1893" i="4"/>
  <c r="K1895" i="4"/>
  <c r="X1895" i="4"/>
  <c r="K1897" i="4"/>
  <c r="X1897" i="4"/>
  <c r="K1899" i="4"/>
  <c r="X1899" i="4"/>
  <c r="K1901" i="4"/>
  <c r="X1901" i="4"/>
  <c r="K1903" i="4"/>
  <c r="X1903" i="4"/>
  <c r="X1907" i="4"/>
  <c r="K1907" i="4"/>
  <c r="X1909" i="4"/>
  <c r="K1909" i="4"/>
  <c r="X1911" i="4"/>
  <c r="K1911" i="4"/>
  <c r="X1913" i="4"/>
  <c r="K1913" i="4"/>
  <c r="X1915" i="4"/>
  <c r="K1915" i="4"/>
  <c r="X1917" i="4"/>
  <c r="K1917" i="4"/>
  <c r="X1919" i="4"/>
  <c r="K1919" i="4"/>
  <c r="X1921" i="4"/>
  <c r="K1921" i="4"/>
  <c r="X1928" i="4"/>
  <c r="K1928" i="4"/>
  <c r="K1946" i="4"/>
  <c r="X1946" i="4"/>
  <c r="K1948" i="4"/>
  <c r="X1948" i="4"/>
  <c r="X1952" i="4"/>
  <c r="K1952" i="4"/>
  <c r="K1958" i="4"/>
  <c r="X1958" i="4"/>
  <c r="X2015" i="4"/>
  <c r="K2015" i="4"/>
  <c r="X2017" i="4"/>
  <c r="K2017" i="4"/>
  <c r="X2019" i="4"/>
  <c r="K2019" i="4"/>
  <c r="X2021" i="4"/>
  <c r="K2021" i="4"/>
  <c r="K2105" i="4"/>
  <c r="H2103" i="4"/>
  <c r="H2102" i="4" s="1"/>
  <c r="X1999" i="4"/>
  <c r="X2009" i="4"/>
  <c r="X2011" i="4"/>
  <c r="X2025" i="4"/>
  <c r="J2049" i="4"/>
  <c r="V2054" i="4"/>
  <c r="K2055" i="4"/>
  <c r="K2059" i="4"/>
  <c r="V2059" i="4"/>
  <c r="V2061" i="4"/>
  <c r="V2066" i="4"/>
  <c r="K2072" i="4"/>
  <c r="K2071" i="4" s="1"/>
  <c r="H2071" i="4"/>
  <c r="H2070" i="4" s="1"/>
  <c r="V2087" i="4"/>
  <c r="K2089" i="4"/>
  <c r="V2094" i="4"/>
  <c r="V2097" i="4"/>
  <c r="W2099" i="4"/>
  <c r="K2103" i="4"/>
  <c r="V2104" i="4"/>
  <c r="V2114" i="4"/>
  <c r="V2118" i="4"/>
  <c r="V2120" i="4"/>
  <c r="V2123" i="4"/>
  <c r="V2128" i="4"/>
  <c r="V2135" i="4"/>
  <c r="V2138" i="4"/>
  <c r="X2170" i="4"/>
  <c r="K2170" i="4"/>
  <c r="K2171" i="4"/>
  <c r="X2171" i="4"/>
  <c r="X2172" i="4"/>
  <c r="K2172" i="4"/>
  <c r="K2198" i="4"/>
  <c r="X2198" i="4"/>
  <c r="X2199" i="4"/>
  <c r="K2199" i="4"/>
  <c r="K2200" i="4"/>
  <c r="X2200" i="4"/>
  <c r="X2201" i="4"/>
  <c r="K2201" i="4"/>
  <c r="K2202" i="4"/>
  <c r="X2202" i="4"/>
  <c r="X2203" i="4"/>
  <c r="K2203" i="4"/>
  <c r="K2204" i="4"/>
  <c r="X2204" i="4"/>
  <c r="X2205" i="4"/>
  <c r="K2205" i="4"/>
  <c r="K2206" i="4"/>
  <c r="X2206" i="4"/>
  <c r="X2207" i="4"/>
  <c r="K2207" i="4"/>
  <c r="K2208" i="4"/>
  <c r="X2208" i="4"/>
  <c r="X2209" i="4"/>
  <c r="K2209" i="4"/>
  <c r="K2210" i="4"/>
  <c r="X2210" i="4"/>
  <c r="X2211" i="4"/>
  <c r="K2211" i="4"/>
  <c r="K2212" i="4"/>
  <c r="X2212" i="4"/>
  <c r="X2213" i="4"/>
  <c r="K2213" i="4"/>
  <c r="K2214" i="4"/>
  <c r="X2214" i="4"/>
  <c r="X2215" i="4"/>
  <c r="K2215" i="4"/>
  <c r="K2216" i="4"/>
  <c r="X2216" i="4"/>
  <c r="X2217" i="4"/>
  <c r="K2217" i="4"/>
  <c r="K2218" i="4"/>
  <c r="X2218" i="4"/>
  <c r="X2219" i="4"/>
  <c r="K2219" i="4"/>
  <c r="K2220" i="4"/>
  <c r="X2220" i="4"/>
  <c r="X2221" i="4"/>
  <c r="K2221" i="4"/>
  <c r="K2222" i="4"/>
  <c r="X2222" i="4"/>
  <c r="X2223" i="4"/>
  <c r="K2223" i="4"/>
  <c r="K2224" i="4"/>
  <c r="X2224" i="4"/>
  <c r="X2225" i="4"/>
  <c r="K2225" i="4"/>
  <c r="K2226" i="4"/>
  <c r="X2226" i="4"/>
  <c r="X2227" i="4"/>
  <c r="K2227" i="4"/>
  <c r="K2228" i="4"/>
  <c r="X2228" i="4"/>
  <c r="X2229" i="4"/>
  <c r="K2229" i="4"/>
  <c r="K2230" i="4"/>
  <c r="X2230" i="4"/>
  <c r="W1996" i="4"/>
  <c r="H1996" i="4" s="1"/>
  <c r="K1996" i="4" s="1"/>
  <c r="W1998" i="4"/>
  <c r="W2010" i="4"/>
  <c r="H2010" i="4" s="1"/>
  <c r="W2012" i="4"/>
  <c r="H2012" i="4" s="1"/>
  <c r="W2022" i="4"/>
  <c r="W2024" i="4"/>
  <c r="W2026" i="4"/>
  <c r="H2026" i="4" s="1"/>
  <c r="K2026" i="4" s="1"/>
  <c r="W2030" i="4"/>
  <c r="X2050" i="4"/>
  <c r="K2051" i="4"/>
  <c r="K2050" i="4" s="1"/>
  <c r="K2049" i="4" s="1"/>
  <c r="V2051" i="4"/>
  <c r="W2052" i="4"/>
  <c r="W2057" i="4"/>
  <c r="V2062" i="4"/>
  <c r="W2073" i="4"/>
  <c r="V2077" i="4"/>
  <c r="V2080" i="4"/>
  <c r="V2081" i="4"/>
  <c r="V2086" i="4"/>
  <c r="V2088" i="4"/>
  <c r="W2090" i="4"/>
  <c r="V2092" i="4"/>
  <c r="V2096" i="4"/>
  <c r="V2101" i="4"/>
  <c r="V2113" i="4"/>
  <c r="V2116" i="4"/>
  <c r="V2127" i="4"/>
  <c r="V2130" i="4"/>
  <c r="V2134" i="4"/>
  <c r="V2136" i="4"/>
  <c r="V2140" i="4"/>
  <c r="X2233" i="4"/>
  <c r="K2233" i="4"/>
  <c r="K2234" i="4"/>
  <c r="X2234" i="4"/>
  <c r="X2235" i="4"/>
  <c r="K2235" i="4"/>
  <c r="K2236" i="4"/>
  <c r="X2236" i="4"/>
  <c r="X2237" i="4"/>
  <c r="K2237" i="4"/>
  <c r="K2238" i="4"/>
  <c r="X2238" i="4"/>
  <c r="X2239" i="4"/>
  <c r="K2239" i="4"/>
  <c r="K2240" i="4"/>
  <c r="X2240" i="4"/>
  <c r="X2241" i="4"/>
  <c r="K2241" i="4"/>
  <c r="K2242" i="4"/>
  <c r="X2242" i="4"/>
  <c r="X2243" i="4"/>
  <c r="K2243" i="4"/>
  <c r="K2244" i="4"/>
  <c r="X2244" i="4"/>
  <c r="X2245" i="4"/>
  <c r="K2245" i="4"/>
  <c r="K2247" i="4"/>
  <c r="X2247" i="4"/>
  <c r="X2248" i="4"/>
  <c r="K2248" i="4"/>
  <c r="K2249" i="4"/>
  <c r="X2249" i="4"/>
  <c r="X2250" i="4"/>
  <c r="K2250" i="4"/>
  <c r="K2251" i="4"/>
  <c r="X2251" i="4"/>
  <c r="X2252" i="4"/>
  <c r="K2252" i="4"/>
  <c r="K2253" i="4"/>
  <c r="X2253" i="4"/>
  <c r="X2255" i="4"/>
  <c r="K2255" i="4"/>
  <c r="K2256" i="4"/>
  <c r="X2256" i="4"/>
  <c r="X2257" i="4"/>
  <c r="K2257" i="4"/>
  <c r="K2258" i="4"/>
  <c r="X2258" i="4"/>
  <c r="X2259" i="4"/>
  <c r="K2259" i="4"/>
  <c r="X2261" i="4"/>
  <c r="K2261" i="4"/>
  <c r="X2263" i="4"/>
  <c r="K2263" i="4"/>
  <c r="X2265" i="4"/>
  <c r="K2265" i="4"/>
  <c r="X2267" i="4"/>
  <c r="K2267" i="4"/>
  <c r="X2271" i="4"/>
  <c r="K2271" i="4"/>
  <c r="X2273" i="4"/>
  <c r="K2273" i="4"/>
  <c r="X2275" i="4"/>
  <c r="K2275" i="4"/>
  <c r="X2318" i="4"/>
  <c r="K2318" i="4"/>
  <c r="X2321" i="4"/>
  <c r="K2321" i="4"/>
  <c r="X2323" i="4"/>
  <c r="K2323" i="4"/>
  <c r="X2331" i="4"/>
  <c r="K2331" i="4"/>
  <c r="X2333" i="4"/>
  <c r="K2333" i="4"/>
  <c r="X2335" i="4"/>
  <c r="K2335" i="4"/>
  <c r="X2340" i="4"/>
  <c r="K2340" i="4"/>
  <c r="X2342" i="4"/>
  <c r="K2342" i="4"/>
  <c r="X2344" i="4"/>
  <c r="K2344" i="4"/>
  <c r="X2346" i="4"/>
  <c r="K2346" i="4"/>
  <c r="X2348" i="4"/>
  <c r="K2348" i="4"/>
  <c r="X2350" i="4"/>
  <c r="K2350" i="4"/>
  <c r="X2352" i="4"/>
  <c r="K2352" i="4"/>
  <c r="X2354" i="4"/>
  <c r="K2354" i="4"/>
  <c r="X2359" i="4"/>
  <c r="K2359" i="4"/>
  <c r="X2361" i="4"/>
  <c r="K2361" i="4"/>
  <c r="X2363" i="4"/>
  <c r="K2363" i="4"/>
  <c r="X2365" i="4"/>
  <c r="K2365" i="4"/>
  <c r="X2367" i="4"/>
  <c r="K2367" i="4"/>
  <c r="X2369" i="4"/>
  <c r="K2369" i="4"/>
  <c r="X2371" i="4"/>
  <c r="K2371" i="4"/>
  <c r="X2375" i="4"/>
  <c r="K2375" i="4"/>
  <c r="X2377" i="4"/>
  <c r="K2377" i="4"/>
  <c r="X2386" i="4"/>
  <c r="K2386" i="4"/>
  <c r="X2395" i="4"/>
  <c r="K2395" i="4"/>
  <c r="X2399" i="4"/>
  <c r="K2399" i="4"/>
  <c r="X2426" i="4"/>
  <c r="K2426" i="4"/>
  <c r="G2149" i="4"/>
  <c r="G2698" i="4" s="1"/>
  <c r="G2714" i="4" s="1"/>
  <c r="J2164" i="4"/>
  <c r="J2232" i="4"/>
  <c r="W2262" i="4"/>
  <c r="H2262" i="4" s="1"/>
  <c r="W2266" i="4"/>
  <c r="H2266" i="4" s="1"/>
  <c r="W2272" i="4"/>
  <c r="H2272" i="4" s="1"/>
  <c r="W2276" i="4"/>
  <c r="H2276" i="4" s="1"/>
  <c r="W2277" i="4"/>
  <c r="W2278" i="4"/>
  <c r="W2279" i="4"/>
  <c r="W2280" i="4"/>
  <c r="W2281" i="4"/>
  <c r="W2282" i="4"/>
  <c r="W2283" i="4"/>
  <c r="W2284" i="4"/>
  <c r="W2285" i="4"/>
  <c r="W2286" i="4"/>
  <c r="W2287" i="4"/>
  <c r="W2288" i="4"/>
  <c r="W2289" i="4"/>
  <c r="W2290" i="4"/>
  <c r="W2291" i="4"/>
  <c r="W2292" i="4"/>
  <c r="W2293" i="4"/>
  <c r="W2294" i="4"/>
  <c r="W2295" i="4"/>
  <c r="W2296" i="4"/>
  <c r="W2297" i="4"/>
  <c r="W2298" i="4"/>
  <c r="W2299" i="4"/>
  <c r="W2300" i="4"/>
  <c r="W2301" i="4"/>
  <c r="W2302" i="4"/>
  <c r="W2303" i="4"/>
  <c r="W2304" i="4"/>
  <c r="W2305" i="4"/>
  <c r="W2306" i="4"/>
  <c r="W2307" i="4"/>
  <c r="W2308" i="4"/>
  <c r="W2309" i="4"/>
  <c r="W2310" i="4"/>
  <c r="W2311" i="4"/>
  <c r="W2312" i="4"/>
  <c r="W2313" i="4"/>
  <c r="W2314" i="4"/>
  <c r="W2315" i="4"/>
  <c r="W2316" i="4"/>
  <c r="W2317" i="4"/>
  <c r="W2322" i="4"/>
  <c r="H2322" i="4" s="1"/>
  <c r="W2332" i="4"/>
  <c r="H2332" i="4" s="1"/>
  <c r="W2336" i="4"/>
  <c r="H2336" i="4" s="1"/>
  <c r="W2337" i="4"/>
  <c r="W2338" i="4"/>
  <c r="W2339" i="4"/>
  <c r="W2343" i="4"/>
  <c r="H2343" i="4" s="1"/>
  <c r="W2347" i="4"/>
  <c r="H2347" i="4" s="1"/>
  <c r="W2351" i="4"/>
  <c r="H2351" i="4" s="1"/>
  <c r="W2355" i="4"/>
  <c r="H2355" i="4" s="1"/>
  <c r="W2356" i="4"/>
  <c r="W2357" i="4"/>
  <c r="W2358" i="4"/>
  <c r="W2362" i="4"/>
  <c r="H2362" i="4" s="1"/>
  <c r="W2366" i="4"/>
  <c r="H2366" i="4" s="1"/>
  <c r="W2370" i="4"/>
  <c r="H2370" i="4" s="1"/>
  <c r="W2376" i="4"/>
  <c r="H2376" i="4" s="1"/>
  <c r="X2393" i="4"/>
  <c r="K2393" i="4"/>
  <c r="X2396" i="4"/>
  <c r="X2260" i="4"/>
  <c r="X2264" i="4"/>
  <c r="X2268" i="4"/>
  <c r="X2274" i="4"/>
  <c r="X2319" i="4"/>
  <c r="X2324" i="4"/>
  <c r="X2334" i="4"/>
  <c r="X2341" i="4"/>
  <c r="X2345" i="4"/>
  <c r="X2349" i="4"/>
  <c r="X2353" i="4"/>
  <c r="X2360" i="4"/>
  <c r="X2364" i="4"/>
  <c r="X2368" i="4"/>
  <c r="X2372" i="4"/>
  <c r="X2378" i="4"/>
  <c r="K2378" i="4"/>
  <c r="X2392" i="4"/>
  <c r="X2397" i="4"/>
  <c r="K2397" i="4"/>
  <c r="X2422" i="4"/>
  <c r="K2422" i="4"/>
  <c r="X2423" i="4"/>
  <c r="X2428" i="4"/>
  <c r="K2428" i="4"/>
  <c r="X2462" i="4"/>
  <c r="K2462" i="4"/>
  <c r="X2473" i="4"/>
  <c r="K2473" i="4"/>
  <c r="X2475" i="4"/>
  <c r="K2475" i="4"/>
  <c r="X2477" i="4"/>
  <c r="K2477" i="4"/>
  <c r="X2479" i="4"/>
  <c r="K2479" i="4"/>
  <c r="X2481" i="4"/>
  <c r="K2481" i="4"/>
  <c r="X2483" i="4"/>
  <c r="K2483" i="4"/>
  <c r="W2379" i="4"/>
  <c r="H2379" i="4" s="1"/>
  <c r="W2380" i="4"/>
  <c r="W2381" i="4"/>
  <c r="W2382" i="4"/>
  <c r="W2383" i="4"/>
  <c r="W2384" i="4"/>
  <c r="W2385" i="4"/>
  <c r="W2394" i="4"/>
  <c r="H2394" i="4" s="1"/>
  <c r="W2398" i="4"/>
  <c r="H2398" i="4" s="1"/>
  <c r="X2424" i="4"/>
  <c r="K2424" i="4"/>
  <c r="X2427" i="4"/>
  <c r="X2507" i="4"/>
  <c r="K2507" i="4"/>
  <c r="X2509" i="4"/>
  <c r="K2509" i="4"/>
  <c r="X2511" i="4"/>
  <c r="K2511" i="4"/>
  <c r="X2513" i="4"/>
  <c r="K2513" i="4"/>
  <c r="X2515" i="4"/>
  <c r="K2515" i="4"/>
  <c r="X2517" i="4"/>
  <c r="K2517" i="4"/>
  <c r="X2519" i="4"/>
  <c r="K2519" i="4"/>
  <c r="X2521" i="4"/>
  <c r="K2521" i="4"/>
  <c r="X2523" i="4"/>
  <c r="K2523" i="4"/>
  <c r="X2525" i="4"/>
  <c r="K2525" i="4"/>
  <c r="X2527" i="4"/>
  <c r="K2527" i="4"/>
  <c r="X2529" i="4"/>
  <c r="K2529" i="4"/>
  <c r="X2531" i="4"/>
  <c r="K2531" i="4"/>
  <c r="X2533" i="4"/>
  <c r="K2533" i="4"/>
  <c r="X2535" i="4"/>
  <c r="K2535" i="4"/>
  <c r="X2537" i="4"/>
  <c r="K2537" i="4"/>
  <c r="X2539" i="4"/>
  <c r="K2539" i="4"/>
  <c r="X2541" i="4"/>
  <c r="K2541" i="4"/>
  <c r="X2543" i="4"/>
  <c r="K2543" i="4"/>
  <c r="X2545" i="4"/>
  <c r="K2545" i="4"/>
  <c r="X2547" i="4"/>
  <c r="K2547" i="4"/>
  <c r="X2549" i="4"/>
  <c r="K2549" i="4"/>
  <c r="X2551" i="4"/>
  <c r="K2551" i="4"/>
  <c r="X2553" i="4"/>
  <c r="K2553" i="4"/>
  <c r="X2555" i="4"/>
  <c r="K2555" i="4"/>
  <c r="X2557" i="4"/>
  <c r="K2557" i="4"/>
  <c r="X2559" i="4"/>
  <c r="K2559" i="4"/>
  <c r="X2561" i="4"/>
  <c r="K2561" i="4"/>
  <c r="X2563" i="4"/>
  <c r="K2563" i="4"/>
  <c r="X2565" i="4"/>
  <c r="K2565" i="4"/>
  <c r="X2567" i="4"/>
  <c r="K2567" i="4"/>
  <c r="X2569" i="4"/>
  <c r="K2569" i="4"/>
  <c r="X2571" i="4"/>
  <c r="K2571" i="4"/>
  <c r="X2573" i="4"/>
  <c r="K2573" i="4"/>
  <c r="X2576" i="4"/>
  <c r="K2576" i="4"/>
  <c r="X2580" i="4"/>
  <c r="K2580" i="4"/>
  <c r="X2589" i="4"/>
  <c r="K2589" i="4"/>
  <c r="X2593" i="4"/>
  <c r="K2593" i="4"/>
  <c r="X2595" i="4"/>
  <c r="K2595" i="4"/>
  <c r="X2472" i="4"/>
  <c r="X2476" i="4"/>
  <c r="X2480" i="4"/>
  <c r="X2484" i="4"/>
  <c r="X2486" i="4"/>
  <c r="X2488" i="4"/>
  <c r="X2490" i="4"/>
  <c r="X2492" i="4"/>
  <c r="X2494" i="4"/>
  <c r="X2496" i="4"/>
  <c r="X2498" i="4"/>
  <c r="X2500" i="4"/>
  <c r="X2510" i="4"/>
  <c r="X2514" i="4"/>
  <c r="X2518" i="4"/>
  <c r="X2522" i="4"/>
  <c r="X2526" i="4"/>
  <c r="X2530" i="4"/>
  <c r="X2534" i="4"/>
  <c r="X2538" i="4"/>
  <c r="X2542" i="4"/>
  <c r="X2546" i="4"/>
  <c r="X2550" i="4"/>
  <c r="X2554" i="4"/>
  <c r="X2558" i="4"/>
  <c r="X2562" i="4"/>
  <c r="X2566" i="4"/>
  <c r="X2570" i="4"/>
  <c r="X2574" i="4"/>
  <c r="K2574" i="4"/>
  <c r="X2577" i="4"/>
  <c r="X2587" i="4"/>
  <c r="K2587" i="4"/>
  <c r="X2590" i="4"/>
  <c r="X2598" i="4"/>
  <c r="K2598" i="4"/>
  <c r="X2599" i="4"/>
  <c r="K2599" i="4"/>
  <c r="X2600" i="4"/>
  <c r="K2600" i="4"/>
  <c r="X2601" i="4"/>
  <c r="K2601" i="4"/>
  <c r="W2412" i="4"/>
  <c r="W2413" i="4"/>
  <c r="W2414" i="4"/>
  <c r="W2415" i="4"/>
  <c r="W2416" i="4"/>
  <c r="W2417" i="4"/>
  <c r="W2418" i="4"/>
  <c r="W2419" i="4"/>
  <c r="W2420" i="4"/>
  <c r="W2421" i="4"/>
  <c r="W2425" i="4"/>
  <c r="H2425" i="4" s="1"/>
  <c r="W2461" i="4"/>
  <c r="H2461" i="4" s="1"/>
  <c r="W2474" i="4"/>
  <c r="H2474" i="4" s="1"/>
  <c r="W2478" i="4"/>
  <c r="H2478" i="4" s="1"/>
  <c r="W2482" i="4"/>
  <c r="H2482" i="4" s="1"/>
  <c r="W2487" i="4"/>
  <c r="H2487" i="4" s="1"/>
  <c r="W2489" i="4"/>
  <c r="H2489" i="4" s="1"/>
  <c r="W2491" i="4"/>
  <c r="H2491" i="4" s="1"/>
  <c r="W2493" i="4"/>
  <c r="H2493" i="4" s="1"/>
  <c r="W2495" i="4"/>
  <c r="H2495" i="4" s="1"/>
  <c r="W2497" i="4"/>
  <c r="H2497" i="4" s="1"/>
  <c r="W2499" i="4"/>
  <c r="H2499" i="4" s="1"/>
  <c r="W2501" i="4"/>
  <c r="H2501" i="4" s="1"/>
  <c r="K2501" i="4" s="1"/>
  <c r="W2503" i="4"/>
  <c r="H2503" i="4" s="1"/>
  <c r="K2503" i="4" s="1"/>
  <c r="W2505" i="4"/>
  <c r="H2505" i="4" s="1"/>
  <c r="K2505" i="4" s="1"/>
  <c r="W2508" i="4"/>
  <c r="H2508" i="4" s="1"/>
  <c r="W2512" i="4"/>
  <c r="H2512" i="4" s="1"/>
  <c r="W2516" i="4"/>
  <c r="H2516" i="4" s="1"/>
  <c r="W2520" i="4"/>
  <c r="H2520" i="4" s="1"/>
  <c r="W2524" i="4"/>
  <c r="H2524" i="4" s="1"/>
  <c r="W2528" i="4"/>
  <c r="H2528" i="4" s="1"/>
  <c r="W2532" i="4"/>
  <c r="H2532" i="4" s="1"/>
  <c r="W2536" i="4"/>
  <c r="H2536" i="4" s="1"/>
  <c r="W2540" i="4"/>
  <c r="H2540" i="4" s="1"/>
  <c r="W2544" i="4"/>
  <c r="H2544" i="4" s="1"/>
  <c r="W2548" i="4"/>
  <c r="H2548" i="4" s="1"/>
  <c r="W2552" i="4"/>
  <c r="H2552" i="4" s="1"/>
  <c r="W2556" i="4"/>
  <c r="H2556" i="4" s="1"/>
  <c r="W2560" i="4"/>
  <c r="H2560" i="4" s="1"/>
  <c r="W2564" i="4"/>
  <c r="H2564" i="4" s="1"/>
  <c r="W2568" i="4"/>
  <c r="H2568" i="4" s="1"/>
  <c r="W2572" i="4"/>
  <c r="H2572" i="4" s="1"/>
  <c r="X2578" i="4"/>
  <c r="K2578" i="4"/>
  <c r="X2586" i="4"/>
  <c r="X2591" i="4"/>
  <c r="K2591" i="4"/>
  <c r="W2575" i="4"/>
  <c r="H2575" i="4" s="1"/>
  <c r="W2579" i="4"/>
  <c r="H2579" i="4" s="1"/>
  <c r="W2588" i="4"/>
  <c r="H2588" i="4" s="1"/>
  <c r="W2592" i="4"/>
  <c r="H2592" i="4" s="1"/>
  <c r="X2596" i="4"/>
  <c r="X2602" i="4"/>
  <c r="K2602" i="4"/>
  <c r="X2604" i="4"/>
  <c r="K2604" i="4"/>
  <c r="X2606" i="4"/>
  <c r="K2606" i="4"/>
  <c r="X2608" i="4"/>
  <c r="K2608" i="4"/>
  <c r="X2610" i="4"/>
  <c r="K2610" i="4"/>
  <c r="X2612" i="4"/>
  <c r="K2612" i="4"/>
  <c r="X2614" i="4"/>
  <c r="K2614" i="4"/>
  <c r="X2616" i="4"/>
  <c r="K2616" i="4"/>
  <c r="X2618" i="4"/>
  <c r="K2618" i="4"/>
  <c r="X2620" i="4"/>
  <c r="K2620" i="4"/>
  <c r="X2622" i="4"/>
  <c r="K2622" i="4"/>
  <c r="X2624" i="4"/>
  <c r="K2624" i="4"/>
  <c r="X2626" i="4"/>
  <c r="K2626" i="4"/>
  <c r="X2638" i="4"/>
  <c r="K2638" i="4"/>
  <c r="X2648" i="4"/>
  <c r="K2648" i="4"/>
  <c r="X2650" i="4"/>
  <c r="K2650" i="4"/>
  <c r="X2652" i="4"/>
  <c r="K2652" i="4"/>
  <c r="X2656" i="4"/>
  <c r="K2656" i="4"/>
  <c r="X2658" i="4"/>
  <c r="K2658" i="4"/>
  <c r="X2605" i="4"/>
  <c r="X2609" i="4"/>
  <c r="X2613" i="4"/>
  <c r="X2617" i="4"/>
  <c r="X2621" i="4"/>
  <c r="X2625" i="4"/>
  <c r="X2637" i="4"/>
  <c r="X2649" i="4"/>
  <c r="X2657" i="4"/>
  <c r="X2673" i="4"/>
  <c r="K2673" i="4"/>
  <c r="H2672" i="4"/>
  <c r="X2675" i="4"/>
  <c r="K2675" i="4"/>
  <c r="X2677" i="4"/>
  <c r="K2677" i="4"/>
  <c r="X2679" i="4"/>
  <c r="K2679" i="4"/>
  <c r="X2681" i="4"/>
  <c r="K2681" i="4"/>
  <c r="V2683" i="4"/>
  <c r="X2684" i="4"/>
  <c r="K2684" i="4"/>
  <c r="W2594" i="4"/>
  <c r="H2594" i="4" s="1"/>
  <c r="W2603" i="4"/>
  <c r="H2603" i="4" s="1"/>
  <c r="W2607" i="4"/>
  <c r="H2607" i="4" s="1"/>
  <c r="W2611" i="4"/>
  <c r="H2611" i="4" s="1"/>
  <c r="W2615" i="4"/>
  <c r="H2615" i="4" s="1"/>
  <c r="W2619" i="4"/>
  <c r="H2619" i="4" s="1"/>
  <c r="W2623" i="4"/>
  <c r="H2623" i="4" s="1"/>
  <c r="W2627" i="4"/>
  <c r="W2629" i="4"/>
  <c r="W2634" i="4"/>
  <c r="H2634" i="4" s="1"/>
  <c r="K2634" i="4" s="1"/>
  <c r="W2636" i="4"/>
  <c r="H2636" i="4" s="1"/>
  <c r="K2636" i="4" s="1"/>
  <c r="W2641" i="4"/>
  <c r="H2641" i="4" s="1"/>
  <c r="K2641" i="4" s="1"/>
  <c r="W2644" i="4"/>
  <c r="H2644" i="4" s="1"/>
  <c r="K2644" i="4" s="1"/>
  <c r="W2647" i="4"/>
  <c r="H2647" i="4" s="1"/>
  <c r="W2651" i="4"/>
  <c r="H2651" i="4" s="1"/>
  <c r="W2655" i="4"/>
  <c r="H2655" i="4" s="1"/>
  <c r="W2669" i="4"/>
  <c r="X2674" i="4"/>
  <c r="K2674" i="4"/>
  <c r="X2676" i="4"/>
  <c r="K2676" i="4"/>
  <c r="X2678" i="4"/>
  <c r="K2678" i="4"/>
  <c r="X2680" i="4"/>
  <c r="K2680" i="4"/>
  <c r="X2682" i="4"/>
  <c r="K2682" i="4"/>
  <c r="V2684" i="4"/>
  <c r="V2687" i="4"/>
  <c r="V2693" i="4"/>
  <c r="V2696" i="4"/>
  <c r="H2149" i="4" l="1"/>
  <c r="X2149" i="4" s="1"/>
  <c r="J20" i="4"/>
  <c r="H2055" i="4"/>
  <c r="H2049" i="4" s="1"/>
  <c r="X2049" i="4" s="1"/>
  <c r="X1717" i="4"/>
  <c r="K1717" i="4"/>
  <c r="K2623" i="4"/>
  <c r="X2623" i="4"/>
  <c r="K2607" i="4"/>
  <c r="X2607" i="4"/>
  <c r="K2588" i="4"/>
  <c r="X2588" i="4"/>
  <c r="K2575" i="4"/>
  <c r="X2575" i="4"/>
  <c r="K2572" i="4"/>
  <c r="X2572" i="4"/>
  <c r="K2564" i="4"/>
  <c r="X2564" i="4"/>
  <c r="K2556" i="4"/>
  <c r="X2556" i="4"/>
  <c r="K2548" i="4"/>
  <c r="X2548" i="4"/>
  <c r="K2540" i="4"/>
  <c r="X2540" i="4"/>
  <c r="K2532" i="4"/>
  <c r="X2532" i="4"/>
  <c r="K2524" i="4"/>
  <c r="X2524" i="4"/>
  <c r="K2516" i="4"/>
  <c r="X2516" i="4"/>
  <c r="K2508" i="4"/>
  <c r="X2508" i="4"/>
  <c r="K2499" i="4"/>
  <c r="X2499" i="4"/>
  <c r="K2495" i="4"/>
  <c r="X2495" i="4"/>
  <c r="K2491" i="4"/>
  <c r="X2491" i="4"/>
  <c r="K2487" i="4"/>
  <c r="X2487" i="4"/>
  <c r="K2478" i="4"/>
  <c r="X2478" i="4"/>
  <c r="K2461" i="4"/>
  <c r="X2461" i="4"/>
  <c r="K2394" i="4"/>
  <c r="X2394" i="4"/>
  <c r="K2376" i="4"/>
  <c r="X2376" i="4"/>
  <c r="K2366" i="4"/>
  <c r="X2366" i="4"/>
  <c r="K2351" i="4"/>
  <c r="X2351" i="4"/>
  <c r="K2343" i="4"/>
  <c r="X2343" i="4"/>
  <c r="K2336" i="4"/>
  <c r="X2336" i="4"/>
  <c r="K2322" i="4"/>
  <c r="X2322" i="4"/>
  <c r="K2276" i="4"/>
  <c r="X2276" i="4"/>
  <c r="K2266" i="4"/>
  <c r="X2266" i="4"/>
  <c r="K2010" i="4"/>
  <c r="X2010" i="4"/>
  <c r="K2070" i="4"/>
  <c r="K252" i="4"/>
  <c r="K2651" i="4"/>
  <c r="X2651" i="4"/>
  <c r="K2615" i="4"/>
  <c r="X2615" i="4"/>
  <c r="X2594" i="4"/>
  <c r="K2594" i="4"/>
  <c r="K2655" i="4"/>
  <c r="X2655" i="4"/>
  <c r="K2647" i="4"/>
  <c r="X2647" i="4"/>
  <c r="K2619" i="4"/>
  <c r="X2619" i="4"/>
  <c r="K2611" i="4"/>
  <c r="X2611" i="4"/>
  <c r="K2603" i="4"/>
  <c r="X2603" i="4"/>
  <c r="V2672" i="4"/>
  <c r="K2672" i="4"/>
  <c r="K2592" i="4"/>
  <c r="X2592" i="4"/>
  <c r="K2579" i="4"/>
  <c r="X2579" i="4"/>
  <c r="K2568" i="4"/>
  <c r="X2568" i="4"/>
  <c r="K2560" i="4"/>
  <c r="X2560" i="4"/>
  <c r="K2552" i="4"/>
  <c r="X2552" i="4"/>
  <c r="K2544" i="4"/>
  <c r="X2544" i="4"/>
  <c r="K2536" i="4"/>
  <c r="X2536" i="4"/>
  <c r="K2528" i="4"/>
  <c r="X2528" i="4"/>
  <c r="K2520" i="4"/>
  <c r="X2520" i="4"/>
  <c r="K2512" i="4"/>
  <c r="X2512" i="4"/>
  <c r="K2497" i="4"/>
  <c r="X2497" i="4"/>
  <c r="K2493" i="4"/>
  <c r="X2493" i="4"/>
  <c r="K2489" i="4"/>
  <c r="X2489" i="4"/>
  <c r="K2482" i="4"/>
  <c r="X2482" i="4"/>
  <c r="K2474" i="4"/>
  <c r="X2474" i="4"/>
  <c r="K2425" i="4"/>
  <c r="X2425" i="4"/>
  <c r="K2398" i="4"/>
  <c r="X2398" i="4"/>
  <c r="K2379" i="4"/>
  <c r="X2379" i="4"/>
  <c r="K2370" i="4"/>
  <c r="X2370" i="4"/>
  <c r="K2362" i="4"/>
  <c r="X2362" i="4"/>
  <c r="K2355" i="4"/>
  <c r="X2355" i="4"/>
  <c r="K2347" i="4"/>
  <c r="X2347" i="4"/>
  <c r="K2332" i="4"/>
  <c r="X2332" i="4"/>
  <c r="K2272" i="4"/>
  <c r="X2272" i="4"/>
  <c r="K2262" i="4"/>
  <c r="X2262" i="4"/>
  <c r="J2149" i="4"/>
  <c r="J2698" i="4" s="1"/>
  <c r="K2012" i="4"/>
  <c r="X2012" i="4"/>
  <c r="K2102" i="4"/>
  <c r="X1716" i="4"/>
  <c r="K1716" i="4"/>
  <c r="K1289" i="4" s="1"/>
  <c r="W1118" i="4"/>
  <c r="T1107" i="4"/>
  <c r="H1289" i="4"/>
  <c r="X1289" i="4" s="1"/>
  <c r="K1107" i="4"/>
  <c r="H1053" i="4"/>
  <c r="X1053" i="4" s="1"/>
  <c r="K1053" i="4"/>
  <c r="K21" i="4"/>
  <c r="K2149" i="4" l="1"/>
  <c r="K20" i="4"/>
  <c r="H20" i="4"/>
  <c r="H2698" i="4" s="1"/>
  <c r="X2698" i="4" s="1"/>
  <c r="K2698" i="4" l="1"/>
</calcChain>
</file>

<file path=xl/comments1.xml><?xml version="1.0" encoding="utf-8"?>
<comments xmlns="http://schemas.openxmlformats.org/spreadsheetml/2006/main">
  <authors>
    <author>Thanh An</author>
    <author>Thay Lam</author>
    <author>THUY</author>
    <author>DDT</author>
    <author>huong</author>
  </authors>
  <commentList>
    <comment ref="D44" authorId="0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Q113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C126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6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27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1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3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36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136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146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47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48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C148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C148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8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49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1908" authorId="2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G1927" authorId="3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C193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3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
</t>
        </r>
      </text>
    </comment>
    <comment ref="C1939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4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57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6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6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7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198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01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02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4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C2152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60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161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6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C2170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G2173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J2173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C218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G2246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J2246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C2435" authorId="4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1 cái Switch 24 ports</t>
        </r>
      </text>
    </comment>
  </commentList>
</comments>
</file>

<file path=xl/sharedStrings.xml><?xml version="1.0" encoding="utf-8"?>
<sst xmlns="http://schemas.openxmlformats.org/spreadsheetml/2006/main" count="8182" uniqueCount="3070">
  <si>
    <t>ỦY BAN NHÂN DÂN TP. HỒ CHÍ MINH</t>
  </si>
  <si>
    <r>
      <t xml:space="preserve">                  </t>
    </r>
    <r>
      <rPr>
        <b/>
        <sz val="13"/>
        <rFont val="Times New Roman"/>
        <family val="1"/>
      </rPr>
      <t>Mẫu số: C53 - HD</t>
    </r>
  </si>
  <si>
    <t xml:space="preserve">TRƯỜNG CAO ĐẲNG KỸ THUẬT </t>
  </si>
  <si>
    <t>(Ban hành theo QĐ số :19/2006/QĐ/BTC</t>
  </si>
  <si>
    <t>LÝ TỰ TRỌNG TP. HỒ CHÍ MINH</t>
  </si>
  <si>
    <t>ngày 30/03/2006 của Bộ trưởng Bộ Tài Chính)</t>
  </si>
  <si>
    <t xml:space="preserve">BIÊN BẢN KIỂM KÊ TÀI SẢN CỐ ĐỊNH </t>
  </si>
  <si>
    <t>Thời điểm kiểm kê: 0 giờ  ngày  01  tháng  01  năm 2018</t>
  </si>
  <si>
    <t>Số:………………</t>
  </si>
  <si>
    <t>Ban Kiểm kê gồm:</t>
  </si>
  <si>
    <t xml:space="preserve">Ông:  Phạm Hữu Lộc                </t>
  </si>
  <si>
    <t xml:space="preserve">Chức vụ: Hiệu trưởng  </t>
  </si>
  <si>
    <t>Đại diện: Chủ tịch Hội đồng kiểm kê</t>
  </si>
  <si>
    <t xml:space="preserve">Ông:  Đinh Văn Đệ                                                 </t>
  </si>
  <si>
    <t xml:space="preserve">Chức vụ: Phó Hiệu trưởng  </t>
  </si>
  <si>
    <t>Đại diện: Phó Chủ tịch Hội đồng kiểm kê</t>
  </si>
  <si>
    <t xml:space="preserve">Ông:  Lâm Viết Dũng                                                   </t>
  </si>
  <si>
    <t xml:space="preserve">Chức vụ: Trưởng phòng Thiết bị - Vật tư </t>
  </si>
  <si>
    <t>Đại diện: Ủy viên Hội đồng kiểm kê</t>
  </si>
  <si>
    <t xml:space="preserve">Ông:  Lê Xuân Thiện                       </t>
  </si>
  <si>
    <t xml:space="preserve">Chức vụ: Phó trưởng P. Tổ chức - Hành chánh -Tổng hợp </t>
  </si>
  <si>
    <t xml:space="preserve">Ông:  Nguyễn Kính                                                                     </t>
  </si>
  <si>
    <t xml:space="preserve">Chức vụ: Trưởng phòng Kế hoạch - Tài chính  </t>
  </si>
  <si>
    <t xml:space="preserve">Ông:  Lê Quang Liêm                                                                        </t>
  </si>
  <si>
    <t xml:space="preserve">Chức vụ: Trưởng phòng Quản trị Dịch vụ  </t>
  </si>
  <si>
    <t xml:space="preserve">Ông:  Phạm Minh Nghĩa                                                    </t>
  </si>
  <si>
    <t>Chức vụ: Chủ tịch Công đoàn trường</t>
  </si>
  <si>
    <t>Đại diện: Ủy viênHội đồng kiểm kê</t>
  </si>
  <si>
    <t xml:space="preserve">Bà:    Nguyễn Thị Hoa                         </t>
  </si>
  <si>
    <t xml:space="preserve">Chức vụ: Phó Trưởng phòng Thiết bị - Vật tư </t>
  </si>
  <si>
    <t>Đại diện: Ủy viên thư ký Hội đồng kiểm kê</t>
  </si>
  <si>
    <t>Đã kiểm kê TSCĐ, kết quả như sau:</t>
  </si>
  <si>
    <t>BẢNG PHỤ</t>
  </si>
  <si>
    <t>Số 
TT</t>
  </si>
  <si>
    <t>Danh mục</t>
  </si>
  <si>
    <t xml:space="preserve">Tên TSCĐ
</t>
  </si>
  <si>
    <t>Mã số 
TSCĐ</t>
  </si>
  <si>
    <t>Nơi sử
 dụng</t>
  </si>
  <si>
    <t>Theo sổ kế toán</t>
  </si>
  <si>
    <t>Theo Kiểm Kê</t>
  </si>
  <si>
    <t>Chênh lệch</t>
  </si>
  <si>
    <t xml:space="preserve">Ghi chú
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</si>
  <si>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</si>
  <si>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</si>
  <si>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</si>
  <si>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</si>
  <si>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</si>
  <si>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</si>
  <si>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</si>
  <si>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Số lượng</t>
  </si>
  <si>
    <t>Nguyên giá</t>
  </si>
  <si>
    <t>Giá trị còn lại</t>
  </si>
  <si>
    <t>SL</t>
  </si>
  <si>
    <t xml:space="preserve"> Máy móc, thiết bị</t>
  </si>
  <si>
    <t>Tổng cộng</t>
  </si>
  <si>
    <t>1.1</t>
  </si>
  <si>
    <t>Máy vi tính VP</t>
  </si>
  <si>
    <t>Máy vi tính xách tay SONY VAIO VPC-EB32EG</t>
  </si>
  <si>
    <t>K. Cơ Khí</t>
  </si>
  <si>
    <t>Máy vi tính để bàn WISCOM EDUCATIONIntel Core I3-20103.3Ghz</t>
  </si>
  <si>
    <t xml:space="preserve">12030-50
</t>
  </si>
  <si>
    <t>Máy vi tính P4-3.2GHz</t>
  </si>
  <si>
    <t>5001639-48</t>
  </si>
  <si>
    <t>Máy vi tính để bàn WISCOM EDUCATIONIntel Core I3-2010 3.3Ghz</t>
  </si>
  <si>
    <t>12032-76</t>
  </si>
  <si>
    <t>Máy vi tính để bàn VP M930 core I3</t>
  </si>
  <si>
    <t>Máy vi tính để bàn core I5</t>
  </si>
  <si>
    <t>15029-4</t>
  </si>
  <si>
    <t>K. Kinh Tế</t>
  </si>
  <si>
    <t>Máy vi tính Intel Duo Core E2200 + màn hình LCD2.2Ghz</t>
  </si>
  <si>
    <t>5001818-3</t>
  </si>
  <si>
    <t>K.CN May TT</t>
  </si>
  <si>
    <t>5001628-17</t>
  </si>
  <si>
    <t>5001628-20</t>
  </si>
  <si>
    <t>K.CNTT</t>
  </si>
  <si>
    <t>TL</t>
  </si>
  <si>
    <t>Máy vi tính 3.2GHz</t>
  </si>
  <si>
    <t>5001737-240</t>
  </si>
  <si>
    <t>5001737-241</t>
  </si>
  <si>
    <t xml:space="preserve">Máy vi tính   </t>
  </si>
  <si>
    <t>5001256-8</t>
  </si>
  <si>
    <t>5001745-1</t>
  </si>
  <si>
    <t>K.Nhiệt Lạnh</t>
  </si>
  <si>
    <t>5001628-28</t>
  </si>
  <si>
    <t>P. QT-DV</t>
  </si>
  <si>
    <t xml:space="preserve">12032-48     </t>
  </si>
  <si>
    <t>K.Điện-ĐT</t>
  </si>
  <si>
    <t>12032-49</t>
  </si>
  <si>
    <t>P.Đào tạo</t>
  </si>
  <si>
    <t>12032-50</t>
  </si>
  <si>
    <t>12032-51</t>
  </si>
  <si>
    <t>tsbt</t>
  </si>
  <si>
    <t>Máy vi tính xách tay</t>
  </si>
  <si>
    <t>TSBT-01</t>
  </si>
  <si>
    <t>Máy vi tính 3.2GHz3.2GHz</t>
  </si>
  <si>
    <t>TT. QHDN</t>
  </si>
  <si>
    <t>Máy vi tính Pentium 4 - 3.2GHzP4</t>
  </si>
  <si>
    <t>P. Khảo Thí</t>
  </si>
  <si>
    <t>K.KHCB</t>
  </si>
  <si>
    <t>5001628-21</t>
  </si>
  <si>
    <t>5001628-32</t>
  </si>
  <si>
    <t>5001628-35</t>
  </si>
  <si>
    <t>Máy tính giáo viên (CPU Intel Core I3-4160-3.6Ghz)</t>
  </si>
  <si>
    <t>Máy vi tính Intel Duo Core E2200 + màn hình LCD 2.2Ghz</t>
  </si>
  <si>
    <t>Máy vi tính LCD core 2 DUO PIV- 1.86Ghz</t>
  </si>
  <si>
    <t>5001472-1</t>
  </si>
  <si>
    <t>K.Lý Luận CT</t>
  </si>
  <si>
    <t>5001628-48</t>
  </si>
  <si>
    <t>5001813-1</t>
  </si>
  <si>
    <t>P. CTHS-SV</t>
  </si>
  <si>
    <t>5001813-2</t>
  </si>
  <si>
    <t>Máy vi tính LCD Core 2 DUO 1.86Ghz</t>
  </si>
  <si>
    <t>Máy vi tính xách tay Sony Model: VGN-NR120E</t>
  </si>
  <si>
    <t>12032-80</t>
  </si>
  <si>
    <t>12032-81</t>
  </si>
  <si>
    <t>5001821-38</t>
  </si>
  <si>
    <t>5001821-39</t>
  </si>
  <si>
    <t>5001821-40</t>
  </si>
  <si>
    <t>Máy vi tính P4 -3.2GHz</t>
  </si>
  <si>
    <t>Máy tính xách tay Dell XPS 13-9350 core I7 6500U 2.5Ghz</t>
  </si>
  <si>
    <t>Máy vi tính để bàn Intel Core I3 2120 3.3 Ghz</t>
  </si>
  <si>
    <t>13004-42</t>
  </si>
  <si>
    <t>Tổ TTPC</t>
  </si>
  <si>
    <t>Máy vi tính Intel Duo Core
E2200 + màn hình LCD2.2Ghz</t>
  </si>
  <si>
    <t>5001815-1</t>
  </si>
  <si>
    <t xml:space="preserve">P. Khảo Thí </t>
  </si>
  <si>
    <t>Máy vi tính LCD
 core 2DUO1.86Ghz</t>
  </si>
  <si>
    <t xml:space="preserve">Máy vi tính Intel Core i5 - 3.1GHZ </t>
  </si>
  <si>
    <t>5001811-1</t>
  </si>
  <si>
    <t>5001811-13</t>
  </si>
  <si>
    <t>5001811-15</t>
  </si>
  <si>
    <t>Máy vi tính xách tay Sony Vaio</t>
  </si>
  <si>
    <t>5001811-7</t>
  </si>
  <si>
    <t>13004-44</t>
  </si>
  <si>
    <t>5001737-139</t>
  </si>
  <si>
    <t>5001817-1</t>
  </si>
  <si>
    <t>P. KH-TC</t>
  </si>
  <si>
    <t>5001817-2</t>
  </si>
  <si>
    <t>5001817-3</t>
  </si>
  <si>
    <t>5001817-4</t>
  </si>
  <si>
    <t>5001472-2</t>
  </si>
  <si>
    <t>Máy vi tính laptop SONY VAIO VGN-NR460E</t>
  </si>
  <si>
    <t>Máy vi tính Intel Core i7 3.4GHZ 2600</t>
  </si>
  <si>
    <t>Máy vi tính để bàn WISCOM EDUCATION Intel Core I3-2010 3.3Ghz</t>
  </si>
  <si>
    <t>13004-50</t>
  </si>
  <si>
    <t xml:space="preserve">Máy vi tính để bàn LCD Core I5 </t>
  </si>
  <si>
    <t>15027-76</t>
  </si>
  <si>
    <t>15027-77</t>
  </si>
  <si>
    <t>5001818-4</t>
  </si>
  <si>
    <t>13004-43</t>
  </si>
  <si>
    <t>15027-71</t>
  </si>
  <si>
    <t>15027-72</t>
  </si>
  <si>
    <t>5001820-2</t>
  </si>
  <si>
    <t>Máy vi tính  LCD core 2 DUO1.86Ghz</t>
  </si>
  <si>
    <t>5001474-1</t>
  </si>
  <si>
    <t>5001748-2</t>
  </si>
  <si>
    <t>Máy vi tính Intel Core i5 - 3.2GHZ</t>
  </si>
  <si>
    <t>5001978-7</t>
  </si>
  <si>
    <t>Máy vi tính Laptop Sony Vaio-VPCF1</t>
  </si>
  <si>
    <t>Máy vi tính Laptop Sony VPC-CW2DGX</t>
  </si>
  <si>
    <t>Máy vi tính1.86GHZ</t>
  </si>
  <si>
    <t>5001473-3</t>
  </si>
  <si>
    <t>Máy vi tính xách tay SONY VAIO-FS690SOLOMA 1.86Ghz</t>
  </si>
  <si>
    <t>5001367-3</t>
  </si>
  <si>
    <t>Máy vi tính LCD core 2.DUO1.86GHZ</t>
  </si>
  <si>
    <t>5001473-2</t>
  </si>
  <si>
    <t>Máy vi tínhPIV-3.2Ghz</t>
  </si>
  <si>
    <t>5001384-3</t>
  </si>
  <si>
    <t>5001628-23</t>
  </si>
  <si>
    <t>5001628-24</t>
  </si>
  <si>
    <t>5001628-25</t>
  </si>
  <si>
    <t>5001628-26</t>
  </si>
  <si>
    <t>5001628-27</t>
  </si>
  <si>
    <t>5001628-29</t>
  </si>
  <si>
    <t>5001628-30</t>
  </si>
  <si>
    <t>5001628-33</t>
  </si>
  <si>
    <t>5001628-34</t>
  </si>
  <si>
    <t>5001628-38</t>
  </si>
  <si>
    <t>5001628-39</t>
  </si>
  <si>
    <t>5001628-40</t>
  </si>
  <si>
    <t>5001628-41</t>
  </si>
  <si>
    <t>5001628-42</t>
  </si>
  <si>
    <t>5001628-43</t>
  </si>
  <si>
    <t>5001628-44</t>
  </si>
  <si>
    <t>5001628-45</t>
  </si>
  <si>
    <t>5001628-46</t>
  </si>
  <si>
    <t>5001628-47</t>
  </si>
  <si>
    <t>14039-1</t>
  </si>
  <si>
    <t>14039-2</t>
  </si>
  <si>
    <t>14039-3</t>
  </si>
  <si>
    <t>15028-1</t>
  </si>
  <si>
    <t>15028-2</t>
  </si>
  <si>
    <t>15027-83</t>
  </si>
  <si>
    <t>15027-84</t>
  </si>
  <si>
    <t>15027-85</t>
  </si>
  <si>
    <t>Máy vi tính Core 2 duo 1.8GHz</t>
  </si>
  <si>
    <t>5001621-23</t>
  </si>
  <si>
    <t>15027-86</t>
  </si>
  <si>
    <t>15027-87</t>
  </si>
  <si>
    <t>Máy vi tính xách tay Dell precision M3800</t>
  </si>
  <si>
    <t>Máy vi tính để bàn Dell Ins 3847MT core I5</t>
  </si>
  <si>
    <t>Máy vi tính P4-2.8Ghz</t>
  </si>
  <si>
    <t>5001241-1</t>
  </si>
  <si>
    <t>5001241-2</t>
  </si>
  <si>
    <t>5001241-3</t>
  </si>
  <si>
    <t>5001241-4</t>
  </si>
  <si>
    <t>5001241-5</t>
  </si>
  <si>
    <t>5001241-6</t>
  </si>
  <si>
    <t>5001241-7</t>
  </si>
  <si>
    <t>5001810-4</t>
  </si>
  <si>
    <t>5001810-5</t>
  </si>
  <si>
    <t>5001627-20</t>
  </si>
  <si>
    <t>5001627-21</t>
  </si>
  <si>
    <t>5001627-22</t>
  </si>
  <si>
    <t>5001627-23</t>
  </si>
  <si>
    <t>5001627-24</t>
  </si>
  <si>
    <t>5001627-25</t>
  </si>
  <si>
    <t>5001627-26</t>
  </si>
  <si>
    <t>5001627-27</t>
  </si>
  <si>
    <t>5001810-11</t>
  </si>
  <si>
    <t>P.QHQT</t>
  </si>
  <si>
    <t>5001810-19</t>
  </si>
  <si>
    <t>5001810-41</t>
  </si>
  <si>
    <t>5001810-43</t>
  </si>
  <si>
    <t>13004-14</t>
  </si>
  <si>
    <t>13004-34</t>
  </si>
  <si>
    <t>P.TC-HC-TH</t>
  </si>
  <si>
    <t>13004-35</t>
  </si>
  <si>
    <t>13004-47</t>
  </si>
  <si>
    <t>5001627-29</t>
  </si>
  <si>
    <t>Máy vi tính (xách tay)
 Toshiba A135-S7404</t>
  </si>
  <si>
    <t>5001749-1</t>
  </si>
  <si>
    <t>5001749-2</t>
  </si>
  <si>
    <t>5001749-3</t>
  </si>
  <si>
    <t>5001815-2</t>
  </si>
  <si>
    <t>5001815-4</t>
  </si>
  <si>
    <t>5001815-5</t>
  </si>
  <si>
    <t>5001815-6</t>
  </si>
  <si>
    <t>Máy vi tính LCD 
- Core 2 Duo E4600</t>
  </si>
  <si>
    <t>5001815-3</t>
  </si>
  <si>
    <t>15027-78</t>
  </si>
  <si>
    <t>15027-79</t>
  </si>
  <si>
    <t>15027-80</t>
  </si>
  <si>
    <t>15027-81</t>
  </si>
  <si>
    <t>15027-82</t>
  </si>
  <si>
    <t>5001628-36</t>
  </si>
  <si>
    <t>5001628-37</t>
  </si>
  <si>
    <t>Máy vi tính xách tay Sony(Intel core i3)</t>
  </si>
  <si>
    <t>TSBT01-1</t>
  </si>
  <si>
    <t>TSBT01-2</t>
  </si>
  <si>
    <t>13004-1</t>
  </si>
  <si>
    <t>13004-3</t>
  </si>
  <si>
    <t>13004-13</t>
  </si>
  <si>
    <t>13004-38</t>
  </si>
  <si>
    <t>5001750-9</t>
  </si>
  <si>
    <t>5001737-140</t>
  </si>
  <si>
    <t>5001819-1</t>
  </si>
  <si>
    <t>5001819-2</t>
  </si>
  <si>
    <t>5001819-3</t>
  </si>
  <si>
    <t>Máy vi tính notebook ACER 5500 1.73Ghz-512Mb</t>
  </si>
  <si>
    <t>5001474-2</t>
  </si>
  <si>
    <t>P.TB-VT</t>
  </si>
  <si>
    <t>5001474-3</t>
  </si>
  <si>
    <t>5001820-1</t>
  </si>
  <si>
    <t xml:space="preserve">                                                        Máy vi tính Laptop Sony Vaio VGN-FW 140E : ntel Core 2 DUO P8400
 </t>
  </si>
  <si>
    <t>15029-1</t>
  </si>
  <si>
    <t>15029-3</t>
  </si>
  <si>
    <t>5001811-18</t>
  </si>
  <si>
    <t>5001737-10</t>
  </si>
  <si>
    <t>15029-2</t>
  </si>
  <si>
    <t>15029-5</t>
  </si>
  <si>
    <t>5001818-1</t>
  </si>
  <si>
    <t>5001818-2</t>
  </si>
  <si>
    <t>5001818-5</t>
  </si>
  <si>
    <r>
      <t>Máy vi tính để bàn WISCOM</t>
    </r>
    <r>
      <rPr>
        <sz val="10"/>
        <rFont val="Times New Roman"/>
        <family val="1"/>
      </rPr>
      <t xml:space="preserve"> EDUCATION Intel Core I3-2010 3.3Ghz</t>
    </r>
  </si>
  <si>
    <t>Máy vi tính Intel Dual Core E2200 + màn hình LCD 2.2Ghz</t>
  </si>
  <si>
    <t>5001816-5</t>
  </si>
  <si>
    <t>14038-1</t>
  </si>
  <si>
    <t>14038-2</t>
  </si>
  <si>
    <t>15027-63</t>
  </si>
  <si>
    <t>5001384-1</t>
  </si>
  <si>
    <t>5001384-2</t>
  </si>
  <si>
    <t>Máy vi tính xách tay Notebook compaq-BresarioM2217</t>
  </si>
  <si>
    <t>5002001-1</t>
  </si>
  <si>
    <t>5002001-2</t>
  </si>
  <si>
    <t>Máy vi tính xách tay HP (CPU core i5)</t>
  </si>
  <si>
    <t>TSBT06</t>
  </si>
  <si>
    <t>5001627-30</t>
  </si>
  <si>
    <t>Thư viện</t>
  </si>
  <si>
    <t>Máy vi tính Laptop Sony vaio VPC - EB1LFX</t>
  </si>
  <si>
    <t>5001811-2</t>
  </si>
  <si>
    <t>5001811-3</t>
  </si>
  <si>
    <t>5001811-4</t>
  </si>
  <si>
    <t>5001811-5</t>
  </si>
  <si>
    <t>5001811-6</t>
  </si>
  <si>
    <t>5001811-8</t>
  </si>
  <si>
    <t>5001811-9</t>
  </si>
  <si>
    <t>5001811-10</t>
  </si>
  <si>
    <t>5001811-11</t>
  </si>
  <si>
    <t>5001811-12</t>
  </si>
  <si>
    <t>5001811-16</t>
  </si>
  <si>
    <t>5001811-17</t>
  </si>
  <si>
    <t>5001626-1</t>
  </si>
  <si>
    <t>5001811-14</t>
  </si>
  <si>
    <t>Máy vi tính P4-3.0Ghz</t>
  </si>
  <si>
    <t>5001256-10</t>
  </si>
  <si>
    <t>TT Lý Tự Trọng</t>
  </si>
  <si>
    <t>Máy tính xách tay HP Probook 4300</t>
  </si>
  <si>
    <t>Máy vi tính Dell LCD 23"</t>
  </si>
  <si>
    <t>TT Y tế</t>
  </si>
  <si>
    <t xml:space="preserve">Máy vi tính laptop SONY VAIO VGN - CS390DCB </t>
  </si>
  <si>
    <t>VP Đoàn TN</t>
  </si>
  <si>
    <t>Máy vi tính Intel Dual Core E2200 + màn hình LCD</t>
  </si>
  <si>
    <t>5001816-12</t>
  </si>
  <si>
    <t>5001816-20</t>
  </si>
  <si>
    <t>1.2</t>
  </si>
  <si>
    <t>Máy vi tính HS</t>
  </si>
  <si>
    <t>13002
(1-&gt;40)</t>
  </si>
  <si>
    <t>Máy vi tính để bàn (màn hình LCD)</t>
  </si>
  <si>
    <t>5001957-1</t>
  </si>
  <si>
    <t>5001957-2</t>
  </si>
  <si>
    <t>5001957-3</t>
  </si>
  <si>
    <t>5001957-4</t>
  </si>
  <si>
    <t>5001957-5</t>
  </si>
  <si>
    <t>5001957-6</t>
  </si>
  <si>
    <t>5001957-7</t>
  </si>
  <si>
    <t>5001957-8</t>
  </si>
  <si>
    <t>5001957-9</t>
  </si>
  <si>
    <t>5001957-10</t>
  </si>
  <si>
    <t>5001957-11</t>
  </si>
  <si>
    <t>5001957-12</t>
  </si>
  <si>
    <t>5001957-13</t>
  </si>
  <si>
    <t>5001957-14</t>
  </si>
  <si>
    <t>5001957-15</t>
  </si>
  <si>
    <t>5001957-16</t>
  </si>
  <si>
    <t>5001957-17</t>
  </si>
  <si>
    <t>5001957-18</t>
  </si>
  <si>
    <t>5001957-19</t>
  </si>
  <si>
    <t>5001957-20</t>
  </si>
  <si>
    <t>5001957-21</t>
  </si>
  <si>
    <t>5001957-22</t>
  </si>
  <si>
    <t>5001957-23</t>
  </si>
  <si>
    <t>5001957-24</t>
  </si>
  <si>
    <t>5001957-25</t>
  </si>
  <si>
    <t>5001957-26</t>
  </si>
  <si>
    <t>5001957-27</t>
  </si>
  <si>
    <t>5001957-28</t>
  </si>
  <si>
    <t>5001957-29</t>
  </si>
  <si>
    <t>5001957-30</t>
  </si>
  <si>
    <t>5001957-31</t>
  </si>
  <si>
    <t>5001957-32</t>
  </si>
  <si>
    <t>5001957-33</t>
  </si>
  <si>
    <t>5001957-34</t>
  </si>
  <si>
    <t>5001957-35</t>
  </si>
  <si>
    <t>5001957-36</t>
  </si>
  <si>
    <t>5001957-37</t>
  </si>
  <si>
    <t>5001957-38</t>
  </si>
  <si>
    <t>5001957-39</t>
  </si>
  <si>
    <t>5001957-40</t>
  </si>
  <si>
    <t>5001957-41</t>
  </si>
  <si>
    <t>5001957-42</t>
  </si>
  <si>
    <t>5001957-43</t>
  </si>
  <si>
    <t>5001957-44</t>
  </si>
  <si>
    <t>5001957-45</t>
  </si>
  <si>
    <t>5001957-46</t>
  </si>
  <si>
    <t>5001957-47</t>
  </si>
  <si>
    <t>5001957-48</t>
  </si>
  <si>
    <t>5001957-49</t>
  </si>
  <si>
    <t>5001957-50</t>
  </si>
  <si>
    <t>5001957-51</t>
  </si>
  <si>
    <t>5001957-52</t>
  </si>
  <si>
    <t>5001957-53</t>
  </si>
  <si>
    <t>5001957-54</t>
  </si>
  <si>
    <t>5001957-55</t>
  </si>
  <si>
    <t>5001957-56</t>
  </si>
  <si>
    <t>5001957-57</t>
  </si>
  <si>
    <t>5001957-58</t>
  </si>
  <si>
    <t>5001957-59</t>
  </si>
  <si>
    <t>5001957-60</t>
  </si>
  <si>
    <t>5001957-61</t>
  </si>
  <si>
    <t>5001957-62</t>
  </si>
  <si>
    <t>5001957-63</t>
  </si>
  <si>
    <t>5001957-64</t>
  </si>
  <si>
    <t>5001957-65</t>
  </si>
  <si>
    <t>5001957-66</t>
  </si>
  <si>
    <t>5001957-67</t>
  </si>
  <si>
    <t>5001957-68</t>
  </si>
  <si>
    <t>5001957-69</t>
  </si>
  <si>
    <t>5001957-70</t>
  </si>
  <si>
    <t>5001957-71</t>
  </si>
  <si>
    <t>5001957-72</t>
  </si>
  <si>
    <t>5001957-73</t>
  </si>
  <si>
    <t>5001957-74</t>
  </si>
  <si>
    <t>5001957-75</t>
  </si>
  <si>
    <t>5001957-76</t>
  </si>
  <si>
    <t>5001957-77</t>
  </si>
  <si>
    <t>5001957-78</t>
  </si>
  <si>
    <t>5001957-79</t>
  </si>
  <si>
    <t>5001957-80</t>
  </si>
  <si>
    <t>5001957-81</t>
  </si>
  <si>
    <t>5001957-82</t>
  </si>
  <si>
    <t>5001957-83</t>
  </si>
  <si>
    <t>5001957-84</t>
  </si>
  <si>
    <t>5001957-85</t>
  </si>
  <si>
    <t>5001957-86</t>
  </si>
  <si>
    <t>5001957-87</t>
  </si>
  <si>
    <t>5001957-88</t>
  </si>
  <si>
    <t>5001957-89</t>
  </si>
  <si>
    <t>5001957-90</t>
  </si>
  <si>
    <t>5001957-91</t>
  </si>
  <si>
    <t>5001957-92</t>
  </si>
  <si>
    <t>5001957-93</t>
  </si>
  <si>
    <t>5001957-94</t>
  </si>
  <si>
    <t>5001957-95</t>
  </si>
  <si>
    <t>5001957-96</t>
  </si>
  <si>
    <t>5001957-97</t>
  </si>
  <si>
    <t>5001957-98</t>
  </si>
  <si>
    <t>5001957-99</t>
  </si>
  <si>
    <t>5001957-100</t>
  </si>
  <si>
    <t>Máy chủ P-D 3.0Ghz ( Server)</t>
  </si>
  <si>
    <t>5001737-5</t>
  </si>
  <si>
    <t>5001737-6</t>
  </si>
  <si>
    <t>5001737-7</t>
  </si>
  <si>
    <t>5001737-8</t>
  </si>
  <si>
    <t>5001737-9</t>
  </si>
  <si>
    <t>5001737-11</t>
  </si>
  <si>
    <t>5001737-12</t>
  </si>
  <si>
    <t>5001737-13</t>
  </si>
  <si>
    <t>5001737-14</t>
  </si>
  <si>
    <t>5001737-15</t>
  </si>
  <si>
    <t>5001737-16</t>
  </si>
  <si>
    <t>5001737-17</t>
  </si>
  <si>
    <t>5001737-18</t>
  </si>
  <si>
    <t>5001737-19</t>
  </si>
  <si>
    <t>5001737-20</t>
  </si>
  <si>
    <t>5001737-21</t>
  </si>
  <si>
    <t>5001737-22</t>
  </si>
  <si>
    <t>5001737-23</t>
  </si>
  <si>
    <t>5001737-24</t>
  </si>
  <si>
    <t>5001737-25</t>
  </si>
  <si>
    <t>5001737-26</t>
  </si>
  <si>
    <t>5001737-27</t>
  </si>
  <si>
    <t>5001737-28</t>
  </si>
  <si>
    <t>5001737-29</t>
  </si>
  <si>
    <t>5001737-30</t>
  </si>
  <si>
    <t>5001737-31</t>
  </si>
  <si>
    <t>5001737-32</t>
  </si>
  <si>
    <t>5001737-33</t>
  </si>
  <si>
    <t>5001737-34</t>
  </si>
  <si>
    <t>5001737-35</t>
  </si>
  <si>
    <t>5001737-36</t>
  </si>
  <si>
    <t>5001737-37</t>
  </si>
  <si>
    <t>5001737-38</t>
  </si>
  <si>
    <t>5001737-39</t>
  </si>
  <si>
    <t>5001737-40</t>
  </si>
  <si>
    <t>5001737-41</t>
  </si>
  <si>
    <t>5001737-42</t>
  </si>
  <si>
    <t>5001737-43</t>
  </si>
  <si>
    <t>5001737-44</t>
  </si>
  <si>
    <t>5001737-45</t>
  </si>
  <si>
    <t>5001737-46</t>
  </si>
  <si>
    <t>5001737-47</t>
  </si>
  <si>
    <t>5001737-48</t>
  </si>
  <si>
    <t>5001737-49</t>
  </si>
  <si>
    <t>5001737-50</t>
  </si>
  <si>
    <t>5001737-51</t>
  </si>
  <si>
    <t>5001737-52</t>
  </si>
  <si>
    <t>5001737-53</t>
  </si>
  <si>
    <t>5001737-54</t>
  </si>
  <si>
    <t>5001737-55</t>
  </si>
  <si>
    <t>5001737-56</t>
  </si>
  <si>
    <t>5001737-57</t>
  </si>
  <si>
    <t>5001737-58</t>
  </si>
  <si>
    <t>5001737-59</t>
  </si>
  <si>
    <t>5001737-60</t>
  </si>
  <si>
    <t>5001737-61</t>
  </si>
  <si>
    <t>5001737-62</t>
  </si>
  <si>
    <t>5001737-63</t>
  </si>
  <si>
    <t>5001737-64</t>
  </si>
  <si>
    <t>5001737-65</t>
  </si>
  <si>
    <t>5001737-66</t>
  </si>
  <si>
    <t>5001737-67</t>
  </si>
  <si>
    <t>5001737-68</t>
  </si>
  <si>
    <t>5001737-69</t>
  </si>
  <si>
    <t>5001737-70</t>
  </si>
  <si>
    <t>5001737-71</t>
  </si>
  <si>
    <t>5001737-72</t>
  </si>
  <si>
    <t>5001737-73</t>
  </si>
  <si>
    <t>5001737-74</t>
  </si>
  <si>
    <t>5001737-75</t>
  </si>
  <si>
    <t>5001737-76</t>
  </si>
  <si>
    <t>5001737-77</t>
  </si>
  <si>
    <t>5001737-78</t>
  </si>
  <si>
    <t>5001737-79</t>
  </si>
  <si>
    <t>5001737-80</t>
  </si>
  <si>
    <t>5001737-81</t>
  </si>
  <si>
    <t>5001737-82</t>
  </si>
  <si>
    <t>5001737-83</t>
  </si>
  <si>
    <t>5001737-84</t>
  </si>
  <si>
    <t>5001737-85</t>
  </si>
  <si>
    <t>5001737-86</t>
  </si>
  <si>
    <t>5001737-87</t>
  </si>
  <si>
    <t>5001737-88</t>
  </si>
  <si>
    <t>5001737-89</t>
  </si>
  <si>
    <t>5001737-90</t>
  </si>
  <si>
    <t>5001737-91</t>
  </si>
  <si>
    <t>5001737-92</t>
  </si>
  <si>
    <t>5001737-93</t>
  </si>
  <si>
    <t>5001737-94</t>
  </si>
  <si>
    <t>5001737-95</t>
  </si>
  <si>
    <t>5001737-96</t>
  </si>
  <si>
    <t>5001737-97</t>
  </si>
  <si>
    <t>5001737-98</t>
  </si>
  <si>
    <t>5001737-99</t>
  </si>
  <si>
    <t>5001737-100</t>
  </si>
  <si>
    <t>5001737-101</t>
  </si>
  <si>
    <t>5001737-102</t>
  </si>
  <si>
    <t>5001737-103</t>
  </si>
  <si>
    <t>5001737-104</t>
  </si>
  <si>
    <t>5001737-105</t>
  </si>
  <si>
    <t>5001737-106</t>
  </si>
  <si>
    <t>5001737-107</t>
  </si>
  <si>
    <t>5001737-108</t>
  </si>
  <si>
    <t>5001737-109</t>
  </si>
  <si>
    <t>5001737-110</t>
  </si>
  <si>
    <t>5001737-111</t>
  </si>
  <si>
    <t>5001737-112</t>
  </si>
  <si>
    <t>5001737-113</t>
  </si>
  <si>
    <t>5001737-114</t>
  </si>
  <si>
    <t>5001737-115</t>
  </si>
  <si>
    <t>5001737-116</t>
  </si>
  <si>
    <t>5001737-117</t>
  </si>
  <si>
    <t>5001737-118</t>
  </si>
  <si>
    <t>5001737-119</t>
  </si>
  <si>
    <t>5001737-120</t>
  </si>
  <si>
    <t>5001737-121</t>
  </si>
  <si>
    <t>5001737-122</t>
  </si>
  <si>
    <t>5001737-123</t>
  </si>
  <si>
    <t>5001737-124</t>
  </si>
  <si>
    <t>5001737-125</t>
  </si>
  <si>
    <t>5001737-126</t>
  </si>
  <si>
    <t>5001737-127</t>
  </si>
  <si>
    <t>5001737-128</t>
  </si>
  <si>
    <t>5001737-129</t>
  </si>
  <si>
    <t>5001737-130</t>
  </si>
  <si>
    <t>5001737-131</t>
  </si>
  <si>
    <t>5001737-132</t>
  </si>
  <si>
    <t>5001737-133</t>
  </si>
  <si>
    <t>5001737-134</t>
  </si>
  <si>
    <t>5001737-135</t>
  </si>
  <si>
    <t>5001737-136</t>
  </si>
  <si>
    <t>5001737-137</t>
  </si>
  <si>
    <t>5001737-138</t>
  </si>
  <si>
    <t>5001737-141</t>
  </si>
  <si>
    <t>5001737-142</t>
  </si>
  <si>
    <t>5001737-143</t>
  </si>
  <si>
    <t>5001737-144</t>
  </si>
  <si>
    <t>5001737-145</t>
  </si>
  <si>
    <t>5001737-146</t>
  </si>
  <si>
    <t>5001737-147</t>
  </si>
  <si>
    <t>5001737-148</t>
  </si>
  <si>
    <t>5001737-149</t>
  </si>
  <si>
    <t>5001737-150</t>
  </si>
  <si>
    <t>5001737-151</t>
  </si>
  <si>
    <t>5001737-152</t>
  </si>
  <si>
    <t>5001737-153</t>
  </si>
  <si>
    <t>5001737-154</t>
  </si>
  <si>
    <t>5001737-155</t>
  </si>
  <si>
    <t>5001737-156</t>
  </si>
  <si>
    <t>5001737-157</t>
  </si>
  <si>
    <t>5001737-158</t>
  </si>
  <si>
    <t>5001737-159</t>
  </si>
  <si>
    <t>5001737-160</t>
  </si>
  <si>
    <t>5001737-161</t>
  </si>
  <si>
    <t>5001737-162</t>
  </si>
  <si>
    <t>5001737-163</t>
  </si>
  <si>
    <t>5001737-164</t>
  </si>
  <si>
    <t>5001737-165</t>
  </si>
  <si>
    <t>5001737-166</t>
  </si>
  <si>
    <t>5001737-167</t>
  </si>
  <si>
    <t>5001737-168</t>
  </si>
  <si>
    <t>5001737-169</t>
  </si>
  <si>
    <t>5001737-170</t>
  </si>
  <si>
    <t>5001737-171</t>
  </si>
  <si>
    <t>5001737-172</t>
  </si>
  <si>
    <t>5001737-173</t>
  </si>
  <si>
    <t>5001737-174</t>
  </si>
  <si>
    <t>5001737-175</t>
  </si>
  <si>
    <t>5001737-176</t>
  </si>
  <si>
    <t>5001737-177</t>
  </si>
  <si>
    <t>5001737-178</t>
  </si>
  <si>
    <t>5001737-179</t>
  </si>
  <si>
    <t>5001737-180</t>
  </si>
  <si>
    <t>5001737-181</t>
  </si>
  <si>
    <t>5001737-182</t>
  </si>
  <si>
    <t>5001737-183</t>
  </si>
  <si>
    <t>5001737-184</t>
  </si>
  <si>
    <t>5001737-185</t>
  </si>
  <si>
    <t>5001737-186</t>
  </si>
  <si>
    <t>5001737-187</t>
  </si>
  <si>
    <t>5001737-188</t>
  </si>
  <si>
    <t>5001737-189</t>
  </si>
  <si>
    <t>5001737-190</t>
  </si>
  <si>
    <t>5001737-191</t>
  </si>
  <si>
    <t>5001737-192</t>
  </si>
  <si>
    <t>5001737-193</t>
  </si>
  <si>
    <t>5001737-194</t>
  </si>
  <si>
    <t>5001737-195</t>
  </si>
  <si>
    <t>5001737-196</t>
  </si>
  <si>
    <t>5001737-197</t>
  </si>
  <si>
    <t>5001737-198</t>
  </si>
  <si>
    <t>5001737-199</t>
  </si>
  <si>
    <t>5001737-200</t>
  </si>
  <si>
    <t>5001737-201</t>
  </si>
  <si>
    <t>5001737-202</t>
  </si>
  <si>
    <t>5001737-203</t>
  </si>
  <si>
    <t>5001737-204</t>
  </si>
  <si>
    <t>5001737-205</t>
  </si>
  <si>
    <t>5001737-206</t>
  </si>
  <si>
    <t>5001737-207</t>
  </si>
  <si>
    <t>5001737-208</t>
  </si>
  <si>
    <t>5001737-209</t>
  </si>
  <si>
    <t>5001737-210</t>
  </si>
  <si>
    <t>5001737-211</t>
  </si>
  <si>
    <t>5001737-212</t>
  </si>
  <si>
    <t>5001737-213</t>
  </si>
  <si>
    <t>5001737-214</t>
  </si>
  <si>
    <t>5001737-216</t>
  </si>
  <si>
    <t>5001737-217</t>
  </si>
  <si>
    <t>5001737-218</t>
  </si>
  <si>
    <t>5001737-219</t>
  </si>
  <si>
    <t>5001737-220</t>
  </si>
  <si>
    <t>5001737-221</t>
  </si>
  <si>
    <t>5001737-222</t>
  </si>
  <si>
    <t>5001737-223</t>
  </si>
  <si>
    <t>5001737-224</t>
  </si>
  <si>
    <t>5001737-225</t>
  </si>
  <si>
    <t>5001737-226</t>
  </si>
  <si>
    <t>5001737-227</t>
  </si>
  <si>
    <t>5001737-228</t>
  </si>
  <si>
    <t>5001737-229</t>
  </si>
  <si>
    <t>5001737-230</t>
  </si>
  <si>
    <t>5001737-231</t>
  </si>
  <si>
    <t>5001737-232</t>
  </si>
  <si>
    <t>5001737-233</t>
  </si>
  <si>
    <t>5001737-234</t>
  </si>
  <si>
    <t>5001737-235</t>
  </si>
  <si>
    <t>5001737-236</t>
  </si>
  <si>
    <t>5001737-237</t>
  </si>
  <si>
    <t>5001737-238</t>
  </si>
  <si>
    <t>5001737-239</t>
  </si>
  <si>
    <t>Máy vi tính chủ ( máy chủ)</t>
  </si>
  <si>
    <t>5001751-1</t>
  </si>
  <si>
    <t>5001751-2</t>
  </si>
  <si>
    <t>5001751-3</t>
  </si>
  <si>
    <t>Máy vi tính chủ P4-3.8GHz</t>
  </si>
  <si>
    <t>5001629-2</t>
  </si>
  <si>
    <t>5001629-3</t>
  </si>
  <si>
    <t>5001629-4</t>
  </si>
  <si>
    <t>5001621-20</t>
  </si>
  <si>
    <t>5001621-21</t>
  </si>
  <si>
    <t>5001621-22</t>
  </si>
  <si>
    <t>Máy vi tính Intel Duo Core E2200 + màn hình LCD</t>
  </si>
  <si>
    <t>5001821-1</t>
  </si>
  <si>
    <t>5001821-2</t>
  </si>
  <si>
    <t>5001821-3</t>
  </si>
  <si>
    <t>5001821-4</t>
  </si>
  <si>
    <t>5001821-5</t>
  </si>
  <si>
    <t>5001821-6</t>
  </si>
  <si>
    <t>5001821-7</t>
  </si>
  <si>
    <t>5001821-8</t>
  </si>
  <si>
    <t>5001821-9</t>
  </si>
  <si>
    <t>5001821-10</t>
  </si>
  <si>
    <t>5001821-11</t>
  </si>
  <si>
    <t>5001821-12</t>
  </si>
  <si>
    <t>5001821-13</t>
  </si>
  <si>
    <t>5001821-14</t>
  </si>
  <si>
    <t>5001821-15</t>
  </si>
  <si>
    <t>5001821-16</t>
  </si>
  <si>
    <t>5001821-17</t>
  </si>
  <si>
    <t>5001821-18</t>
  </si>
  <si>
    <t>5001821-19</t>
  </si>
  <si>
    <t>5001821-20</t>
  </si>
  <si>
    <t>5001821-21</t>
  </si>
  <si>
    <t>5001821-22</t>
  </si>
  <si>
    <t>5001821-23</t>
  </si>
  <si>
    <t>5001821-24</t>
  </si>
  <si>
    <t>5001821-25</t>
  </si>
  <si>
    <t>5001821-26</t>
  </si>
  <si>
    <t>5001821-27</t>
  </si>
  <si>
    <t>5001821-28</t>
  </si>
  <si>
    <t>5001821-29</t>
  </si>
  <si>
    <t>5001821-30</t>
  </si>
  <si>
    <t>5001821-31</t>
  </si>
  <si>
    <t>5001821-32</t>
  </si>
  <si>
    <t>5001821-33</t>
  </si>
  <si>
    <t>5001821-34</t>
  </si>
  <si>
    <t>5001821-35</t>
  </si>
  <si>
    <t>5001821-36</t>
  </si>
  <si>
    <t>5001821-37</t>
  </si>
  <si>
    <t>5001636-26</t>
  </si>
  <si>
    <t>5001636-27</t>
  </si>
  <si>
    <t>5001636-28</t>
  </si>
  <si>
    <t>5001636-37</t>
  </si>
  <si>
    <t>5001636-38</t>
  </si>
  <si>
    <t>5001636-40</t>
  </si>
  <si>
    <t>12031-1</t>
  </si>
  <si>
    <t>12031-2</t>
  </si>
  <si>
    <t>12031-3</t>
  </si>
  <si>
    <t>12031-4</t>
  </si>
  <si>
    <t>12031-5</t>
  </si>
  <si>
    <t>12031-6</t>
  </si>
  <si>
    <t>12031-7</t>
  </si>
  <si>
    <t>12031-8</t>
  </si>
  <si>
    <t>12031-9</t>
  </si>
  <si>
    <t>12031-10</t>
  </si>
  <si>
    <t>12031-11</t>
  </si>
  <si>
    <t>12031-12</t>
  </si>
  <si>
    <t>12031-13</t>
  </si>
  <si>
    <t>12031-14</t>
  </si>
  <si>
    <t>12031-15</t>
  </si>
  <si>
    <t>12031-16</t>
  </si>
  <si>
    <t>12031-17</t>
  </si>
  <si>
    <t>12031-18</t>
  </si>
  <si>
    <t>12031-19</t>
  </si>
  <si>
    <t>12031-20</t>
  </si>
  <si>
    <t>12031-21</t>
  </si>
  <si>
    <t>12031-22</t>
  </si>
  <si>
    <t>12031-23</t>
  </si>
  <si>
    <t>12031-24</t>
  </si>
  <si>
    <t>12031-25</t>
  </si>
  <si>
    <t>12031-26</t>
  </si>
  <si>
    <t>12031-27</t>
  </si>
  <si>
    <t>12031-28</t>
  </si>
  <si>
    <t>12031-29</t>
  </si>
  <si>
    <t>12031-30</t>
  </si>
  <si>
    <t>12031-31</t>
  </si>
  <si>
    <t>12031-32</t>
  </si>
  <si>
    <t>12031-33</t>
  </si>
  <si>
    <t>12031-34</t>
  </si>
  <si>
    <t>12031-35</t>
  </si>
  <si>
    <t>12031-36</t>
  </si>
  <si>
    <t>12031-37</t>
  </si>
  <si>
    <t>12031-38</t>
  </si>
  <si>
    <t>12031-39</t>
  </si>
  <si>
    <t>12031-40</t>
  </si>
  <si>
    <t>12031-41</t>
  </si>
  <si>
    <t>12031-42</t>
  </si>
  <si>
    <t>12031-43</t>
  </si>
  <si>
    <t>12031-44</t>
  </si>
  <si>
    <t>12031-45</t>
  </si>
  <si>
    <t>12031-46</t>
  </si>
  <si>
    <t>12031-47</t>
  </si>
  <si>
    <t>12031-48</t>
  </si>
  <si>
    <t>12031-49</t>
  </si>
  <si>
    <t>12031-50</t>
  </si>
  <si>
    <t>12031-51</t>
  </si>
  <si>
    <t>12031-52</t>
  </si>
  <si>
    <t>12031-53</t>
  </si>
  <si>
    <t>12031-54</t>
  </si>
  <si>
    <t>12031-55</t>
  </si>
  <si>
    <t>12031-56</t>
  </si>
  <si>
    <t>12031-57</t>
  </si>
  <si>
    <t>12031-58</t>
  </si>
  <si>
    <t>12031-59</t>
  </si>
  <si>
    <t>12031-60</t>
  </si>
  <si>
    <t>12031-61</t>
  </si>
  <si>
    <t>12031-62</t>
  </si>
  <si>
    <t>12031-63</t>
  </si>
  <si>
    <t>12031-64</t>
  </si>
  <si>
    <t>12031-65</t>
  </si>
  <si>
    <t>12031-66</t>
  </si>
  <si>
    <t>12031-67</t>
  </si>
  <si>
    <t>12031-68</t>
  </si>
  <si>
    <t>12031-69</t>
  </si>
  <si>
    <t>12031-70</t>
  </si>
  <si>
    <t>12031-71</t>
  </si>
  <si>
    <t>12031-72</t>
  </si>
  <si>
    <t>12031-73</t>
  </si>
  <si>
    <t>12031-74</t>
  </si>
  <si>
    <t>12031-75</t>
  </si>
  <si>
    <t>12031-76</t>
  </si>
  <si>
    <t>13003
(1-&gt;50)</t>
  </si>
  <si>
    <t>15027-1</t>
  </si>
  <si>
    <t>15027-2</t>
  </si>
  <si>
    <t>15027-3</t>
  </si>
  <si>
    <t>15027-4</t>
  </si>
  <si>
    <t>15027-5</t>
  </si>
  <si>
    <t>15027-6</t>
  </si>
  <si>
    <t>15027-7</t>
  </si>
  <si>
    <t>15027-8</t>
  </si>
  <si>
    <t>15027-9</t>
  </si>
  <si>
    <t>15027-10</t>
  </si>
  <si>
    <t>15027-11</t>
  </si>
  <si>
    <t>15027-12</t>
  </si>
  <si>
    <t>15027-13</t>
  </si>
  <si>
    <t>15027-14</t>
  </si>
  <si>
    <t>15027-15</t>
  </si>
  <si>
    <t>15027-16</t>
  </si>
  <si>
    <t>15027-17</t>
  </si>
  <si>
    <t>15027-18</t>
  </si>
  <si>
    <t>15027-19</t>
  </si>
  <si>
    <t>15027-20</t>
  </si>
  <si>
    <t>15027-21</t>
  </si>
  <si>
    <t>15027-22</t>
  </si>
  <si>
    <t>15027-23</t>
  </si>
  <si>
    <t>15027-24</t>
  </si>
  <si>
    <t>15027-25</t>
  </si>
  <si>
    <t>15027-26</t>
  </si>
  <si>
    <t>15027-27</t>
  </si>
  <si>
    <t>15027-28</t>
  </si>
  <si>
    <t>15027-29</t>
  </si>
  <si>
    <t>15027-30</t>
  </si>
  <si>
    <t>15027-31</t>
  </si>
  <si>
    <t>15027-32</t>
  </si>
  <si>
    <t>15027-33</t>
  </si>
  <si>
    <t>15027-34</t>
  </si>
  <si>
    <t>15027-35</t>
  </si>
  <si>
    <t>15027-36</t>
  </si>
  <si>
    <t>15027-37</t>
  </si>
  <si>
    <t>15027-38</t>
  </si>
  <si>
    <t>15027-39</t>
  </si>
  <si>
    <t>15027-40</t>
  </si>
  <si>
    <t>15027-41</t>
  </si>
  <si>
    <t>15027-42</t>
  </si>
  <si>
    <t>15027-43</t>
  </si>
  <si>
    <t>15027-44</t>
  </si>
  <si>
    <t>15027-45</t>
  </si>
  <si>
    <t>15027-46</t>
  </si>
  <si>
    <t>15027-47</t>
  </si>
  <si>
    <t>15027-48</t>
  </si>
  <si>
    <t>15027-49</t>
  </si>
  <si>
    <t>15027-50</t>
  </si>
  <si>
    <t>15027-51</t>
  </si>
  <si>
    <t>15027-52</t>
  </si>
  <si>
    <t>15027-53</t>
  </si>
  <si>
    <t>15027-54</t>
  </si>
  <si>
    <t>15027-55</t>
  </si>
  <si>
    <t>15027-56</t>
  </si>
  <si>
    <t>15027-57</t>
  </si>
  <si>
    <t>15027-58</t>
  </si>
  <si>
    <t>15027-59</t>
  </si>
  <si>
    <t>15027-60</t>
  </si>
  <si>
    <t>15027-61</t>
  </si>
  <si>
    <t>15027-62</t>
  </si>
  <si>
    <t>15027-64</t>
  </si>
  <si>
    <t>15027-65</t>
  </si>
  <si>
    <t>15027-66</t>
  </si>
  <si>
    <t>15027-67</t>
  </si>
  <si>
    <t>15027-68</t>
  </si>
  <si>
    <t>15027-69</t>
  </si>
  <si>
    <t>15027-70</t>
  </si>
  <si>
    <t>15027-73</t>
  </si>
  <si>
    <t>15027-74</t>
  </si>
  <si>
    <t>15027-75</t>
  </si>
  <si>
    <t>15027-88</t>
  </si>
  <si>
    <t>15027-89</t>
  </si>
  <si>
    <t>15027-90</t>
  </si>
  <si>
    <t>Máy chủ E5335 2,0GHz</t>
  </si>
  <si>
    <t>5001810-1</t>
  </si>
  <si>
    <t>5001810-2</t>
  </si>
  <si>
    <t>5001810-3</t>
  </si>
  <si>
    <t>5001810-6</t>
  </si>
  <si>
    <t>5001810-7</t>
  </si>
  <si>
    <t>5001810-8</t>
  </si>
  <si>
    <t>5001810-9</t>
  </si>
  <si>
    <t>5001810-10</t>
  </si>
  <si>
    <t>5001810-12</t>
  </si>
  <si>
    <t>5001810-13</t>
  </si>
  <si>
    <t>5001810-14</t>
  </si>
  <si>
    <t>5001810-15</t>
  </si>
  <si>
    <t>5001810-16</t>
  </si>
  <si>
    <t>5001810-17</t>
  </si>
  <si>
    <t>5001810-18</t>
  </si>
  <si>
    <t>5001810-20</t>
  </si>
  <si>
    <t>5001810-21</t>
  </si>
  <si>
    <t>5001810-22</t>
  </si>
  <si>
    <t>5001810-23</t>
  </si>
  <si>
    <t>5001810-24</t>
  </si>
  <si>
    <t>5001810-25</t>
  </si>
  <si>
    <t>5001810-26</t>
  </si>
  <si>
    <t>5001810-27</t>
  </si>
  <si>
    <t>5001810-28</t>
  </si>
  <si>
    <t>5001810-29</t>
  </si>
  <si>
    <t>5001810-30</t>
  </si>
  <si>
    <t>5001810-31</t>
  </si>
  <si>
    <t>5001810-32</t>
  </si>
  <si>
    <t>5001810-33</t>
  </si>
  <si>
    <t>5001810-34</t>
  </si>
  <si>
    <t>5001810-35</t>
  </si>
  <si>
    <t>5001810-36</t>
  </si>
  <si>
    <t>5001810-37</t>
  </si>
  <si>
    <t>5001810-38</t>
  </si>
  <si>
    <t>5001810-39</t>
  </si>
  <si>
    <t>5001810-40</t>
  </si>
  <si>
    <t>5001810-42</t>
  </si>
  <si>
    <t>5001810-44</t>
  </si>
  <si>
    <t>5001810-45</t>
  </si>
  <si>
    <t>5001810-46</t>
  </si>
  <si>
    <t>5001810-47</t>
  </si>
  <si>
    <t>5001810-48</t>
  </si>
  <si>
    <t>5001810-49</t>
  </si>
  <si>
    <t>5001810-50</t>
  </si>
  <si>
    <t>13004-2</t>
  </si>
  <si>
    <t>13004-4</t>
  </si>
  <si>
    <t>13004-5</t>
  </si>
  <si>
    <t>13004-6</t>
  </si>
  <si>
    <t>13004-7</t>
  </si>
  <si>
    <t>13004-8</t>
  </si>
  <si>
    <t>13004-9</t>
  </si>
  <si>
    <t>13004-10</t>
  </si>
  <si>
    <t>13004-11</t>
  </si>
  <si>
    <t>13004-12</t>
  </si>
  <si>
    <t>13004-15</t>
  </si>
  <si>
    <t>13004-16</t>
  </si>
  <si>
    <t>13004-17</t>
  </si>
  <si>
    <t>13004-18</t>
  </si>
  <si>
    <t>13004-19</t>
  </si>
  <si>
    <t>13004-20</t>
  </si>
  <si>
    <t>13004-21</t>
  </si>
  <si>
    <t>13004-22</t>
  </si>
  <si>
    <t>13004-23</t>
  </si>
  <si>
    <t>13004-24</t>
  </si>
  <si>
    <t>13004-25</t>
  </si>
  <si>
    <t>13004-26</t>
  </si>
  <si>
    <t>13004-27</t>
  </si>
  <si>
    <t>13004-28</t>
  </si>
  <si>
    <t>13004-29</t>
  </si>
  <si>
    <t>13004-30</t>
  </si>
  <si>
    <t>13004-31</t>
  </si>
  <si>
    <t>13004-32</t>
  </si>
  <si>
    <t>13004-33</t>
  </si>
  <si>
    <t>13004-36</t>
  </si>
  <si>
    <t>13004-37</t>
  </si>
  <si>
    <t>13004-39</t>
  </si>
  <si>
    <t>13004-40</t>
  </si>
  <si>
    <t>13004-41</t>
  </si>
  <si>
    <t>13004-45</t>
  </si>
  <si>
    <t>13004-46</t>
  </si>
  <si>
    <t>5001750-10</t>
  </si>
  <si>
    <t>5001639-50</t>
  </si>
  <si>
    <t>5001750-1</t>
  </si>
  <si>
    <t>5001750-2</t>
  </si>
  <si>
    <t>5001750-3</t>
  </si>
  <si>
    <t>5001750-4</t>
  </si>
  <si>
    <t>5001750-5</t>
  </si>
  <si>
    <t>5001750-6</t>
  </si>
  <si>
    <t>5001750-7</t>
  </si>
  <si>
    <t>5001639-1</t>
  </si>
  <si>
    <t>5001639-2</t>
  </si>
  <si>
    <t>5001639-3</t>
  </si>
  <si>
    <t>5001639-4</t>
  </si>
  <si>
    <t>5001639-5</t>
  </si>
  <si>
    <t>5001639-6</t>
  </si>
  <si>
    <t>5001639-7</t>
  </si>
  <si>
    <t>5001639-8</t>
  </si>
  <si>
    <t>5001639-9</t>
  </si>
  <si>
    <t>5001639-10</t>
  </si>
  <si>
    <t>5001639-11</t>
  </si>
  <si>
    <t>5001639-12</t>
  </si>
  <si>
    <t>5001639-13</t>
  </si>
  <si>
    <t>5001639-14</t>
  </si>
  <si>
    <t>5001639-15</t>
  </si>
  <si>
    <t>5001639-16</t>
  </si>
  <si>
    <t>5001639-17</t>
  </si>
  <si>
    <t>5001639-18</t>
  </si>
  <si>
    <t>5001639-19</t>
  </si>
  <si>
    <t>5001639-20</t>
  </si>
  <si>
    <t>5001639-21</t>
  </si>
  <si>
    <t>5001639-22</t>
  </si>
  <si>
    <t>5001639-23</t>
  </si>
  <si>
    <t>5001639-24</t>
  </si>
  <si>
    <t>5001639-25</t>
  </si>
  <si>
    <t>5001639-26</t>
  </si>
  <si>
    <t>5001639-27</t>
  </si>
  <si>
    <t>5001639-28</t>
  </si>
  <si>
    <t>5001639-29</t>
  </si>
  <si>
    <t>5001639-30</t>
  </si>
  <si>
    <t>5001639-31</t>
  </si>
  <si>
    <t>5001639-32</t>
  </si>
  <si>
    <t>5001639-33</t>
  </si>
  <si>
    <t>5001639-34</t>
  </si>
  <si>
    <t>5001639-35</t>
  </si>
  <si>
    <t>5001639-36</t>
  </si>
  <si>
    <t>5001639-37</t>
  </si>
  <si>
    <t>5001639-38</t>
  </si>
  <si>
    <t>5001639-39</t>
  </si>
  <si>
    <t>5001639-40</t>
  </si>
  <si>
    <t>5001639-41</t>
  </si>
  <si>
    <t>5001639-42</t>
  </si>
  <si>
    <t>5001639-43</t>
  </si>
  <si>
    <t>5001639-44</t>
  </si>
  <si>
    <t>5001639-45</t>
  </si>
  <si>
    <t>5001639-46</t>
  </si>
  <si>
    <t>5001639-47</t>
  </si>
  <si>
    <t>5001978-6</t>
  </si>
  <si>
    <t>5001750-8</t>
  </si>
  <si>
    <t>12030
(1-&gt;49)</t>
  </si>
  <si>
    <t>12032     (1-&gt;47)</t>
  </si>
  <si>
    <t>12032    (52-&gt;75)</t>
  </si>
  <si>
    <t>5001747-1</t>
  </si>
  <si>
    <t>5001747-2</t>
  </si>
  <si>
    <t>5001747-4</t>
  </si>
  <si>
    <t>5001747-5</t>
  </si>
  <si>
    <t>5001747-6</t>
  </si>
  <si>
    <t>5001747-7</t>
  </si>
  <si>
    <t>5001747-8</t>
  </si>
  <si>
    <t>5001747-9</t>
  </si>
  <si>
    <t>5001747-10</t>
  </si>
  <si>
    <t>5001747-11</t>
  </si>
  <si>
    <t>5001747-12</t>
  </si>
  <si>
    <t>5001747-13</t>
  </si>
  <si>
    <t>5001747-14</t>
  </si>
  <si>
    <t>5001747-15</t>
  </si>
  <si>
    <t>5001741-1</t>
  </si>
  <si>
    <t>5001741-2</t>
  </si>
  <si>
    <t>5001741-3</t>
  </si>
  <si>
    <t>5001741-4</t>
  </si>
  <si>
    <t>5001741-5</t>
  </si>
  <si>
    <t>5001741-6</t>
  </si>
  <si>
    <t>5001741-7</t>
  </si>
  <si>
    <t>5001741-8</t>
  </si>
  <si>
    <t>5001741-9</t>
  </si>
  <si>
    <t>5001741-10</t>
  </si>
  <si>
    <t>5001741-15</t>
  </si>
  <si>
    <t>5001741-16</t>
  </si>
  <si>
    <t>5001741-17</t>
  </si>
  <si>
    <t>5001741-18</t>
  </si>
  <si>
    <t>5001741-19</t>
  </si>
  <si>
    <t>5001741-20</t>
  </si>
  <si>
    <t>Máy vi tính IBM - Series 225 server 8647-3AX</t>
  </si>
  <si>
    <t>5001572-2</t>
  </si>
  <si>
    <t>5001572-4</t>
  </si>
  <si>
    <t>5001978-1</t>
  </si>
  <si>
    <t>5001978-2</t>
  </si>
  <si>
    <t>5001978-3</t>
  </si>
  <si>
    <t>5001978-4</t>
  </si>
  <si>
    <t>5001978-5</t>
  </si>
  <si>
    <t>5001816-1</t>
  </si>
  <si>
    <t>5001816-2</t>
  </si>
  <si>
    <t>Máy vi tính Pentium 4 - 3.2GHz</t>
  </si>
  <si>
    <t>5001516-1</t>
  </si>
  <si>
    <t>5001816-3</t>
  </si>
  <si>
    <t>5001816-4</t>
  </si>
  <si>
    <t>5001746-1</t>
  </si>
  <si>
    <t>5001746-2</t>
  </si>
  <si>
    <t>5001746-3</t>
  </si>
  <si>
    <t>5001746-4</t>
  </si>
  <si>
    <t>5001746-5</t>
  </si>
  <si>
    <t>5001746-6</t>
  </si>
  <si>
    <t>5001746-8</t>
  </si>
  <si>
    <t>5001746-10</t>
  </si>
  <si>
    <t>5001746-11</t>
  </si>
  <si>
    <t>5001816-6</t>
  </si>
  <si>
    <t>5001816-7</t>
  </si>
  <si>
    <t>5001516-4</t>
  </si>
  <si>
    <t>5001516-5</t>
  </si>
  <si>
    <t>5001516-6</t>
  </si>
  <si>
    <t>5001516-7</t>
  </si>
  <si>
    <t>5001516-8</t>
  </si>
  <si>
    <t>5001516-9</t>
  </si>
  <si>
    <t>5001746-12</t>
  </si>
  <si>
    <t>5001746-13</t>
  </si>
  <si>
    <t>5001746-14</t>
  </si>
  <si>
    <t>5001746-15</t>
  </si>
  <si>
    <t>5001746-16</t>
  </si>
  <si>
    <t>5001746-17</t>
  </si>
  <si>
    <t>5001746-18</t>
  </si>
  <si>
    <t>5001746-19</t>
  </si>
  <si>
    <t>5001746-20</t>
  </si>
  <si>
    <t>5001816-8</t>
  </si>
  <si>
    <t>5001816-9</t>
  </si>
  <si>
    <t>5001816-10</t>
  </si>
  <si>
    <t>5001816-11</t>
  </si>
  <si>
    <t>5001816-13</t>
  </si>
  <si>
    <t>5001816-14</t>
  </si>
  <si>
    <t>5001638-1</t>
  </si>
  <si>
    <t>5001638-2</t>
  </si>
  <si>
    <t>5001638-3</t>
  </si>
  <si>
    <t>5001638-4</t>
  </si>
  <si>
    <t>5001638-5</t>
  </si>
  <si>
    <t>5001638-6</t>
  </si>
  <si>
    <t>5001638-7</t>
  </si>
  <si>
    <t>5001638-8</t>
  </si>
  <si>
    <t>5001816-15</t>
  </si>
  <si>
    <t>5001816-16</t>
  </si>
  <si>
    <t>5001816-17</t>
  </si>
  <si>
    <t>5001638-9</t>
  </si>
  <si>
    <t>5001638-10</t>
  </si>
  <si>
    <t>5001638-11</t>
  </si>
  <si>
    <t>5001638-12</t>
  </si>
  <si>
    <t>5001638-13</t>
  </si>
  <si>
    <t>5001638-14</t>
  </si>
  <si>
    <t>5001638-15</t>
  </si>
  <si>
    <t>5001816-18</t>
  </si>
  <si>
    <t>5001816-19</t>
  </si>
  <si>
    <t>5001812-1</t>
  </si>
  <si>
    <t>K.Động lực</t>
  </si>
  <si>
    <t>5001812-2</t>
  </si>
  <si>
    <t>5001812-3</t>
  </si>
  <si>
    <t>5001812-4</t>
  </si>
  <si>
    <t>5001812-5</t>
  </si>
  <si>
    <t>5001812-6</t>
  </si>
  <si>
    <t>5001812-7</t>
  </si>
  <si>
    <t>5001812-8</t>
  </si>
  <si>
    <t>5001812-9</t>
  </si>
  <si>
    <t>5001812-10</t>
  </si>
  <si>
    <t>5001812-11</t>
  </si>
  <si>
    <t>5001812-12</t>
  </si>
  <si>
    <t>5001812-13</t>
  </si>
  <si>
    <t>5001812-14</t>
  </si>
  <si>
    <t>13004-48</t>
  </si>
  <si>
    <t>13004-49</t>
  </si>
  <si>
    <t>Máy vi tính xách tay Sony VAIO-FS690SOLOMA 1.86Ghz</t>
  </si>
  <si>
    <t>1.3</t>
  </si>
  <si>
    <t>Máy photocopy</t>
  </si>
  <si>
    <t>Máy photocopyRicoh MP 3391</t>
  </si>
  <si>
    <t xml:space="preserve">Máy photocopy TOSHIBA E-studio 810 </t>
  </si>
  <si>
    <t>TB044</t>
  </si>
  <si>
    <t>Máy photo kỹ thuật số e.STUDIO 810</t>
  </si>
  <si>
    <t xml:space="preserve">Máy photocopy Sharp AR-M318 </t>
  </si>
  <si>
    <t>Máy photocopy Toshiba Studio 810</t>
  </si>
  <si>
    <t>TB045</t>
  </si>
  <si>
    <t>Máy photocopy Ricoh Aficio MP2591</t>
  </si>
  <si>
    <t>1.4</t>
  </si>
  <si>
    <t>Máy in</t>
  </si>
  <si>
    <t>Máy in HP Laser Jet P1606DN</t>
  </si>
  <si>
    <t>Máy in laser A4 HP Laserjet M1319f MFP</t>
  </si>
  <si>
    <t>Máy in laser Jet 3050</t>
  </si>
  <si>
    <t>Máy in HP Laserjet M1319F</t>
  </si>
  <si>
    <t>Máy in HP Laserjet PRO M1212nf MFP</t>
  </si>
  <si>
    <t>Máy in HP Laser Jet 3050</t>
  </si>
  <si>
    <t>Máy in laser Jet HP-1150</t>
  </si>
  <si>
    <t>Máy in laser HP Jet 3050</t>
  </si>
  <si>
    <t>Máy in laser Canon LBP 3300</t>
  </si>
  <si>
    <t>Máy in laser Jet 30503050</t>
  </si>
  <si>
    <t>Máy in laser A4 HP LaserJet M1319f</t>
  </si>
  <si>
    <t>Máy in HP Laserjet M1319f MFP (A4)</t>
  </si>
  <si>
    <t>Máy in laser A4 đa chức năng Panasonic KX-MB205</t>
  </si>
  <si>
    <t>Máy in đa chức năng HP 1536 DNF</t>
  </si>
  <si>
    <t>Máy in HP laserjet 3050</t>
  </si>
  <si>
    <t>Máy in laser đa chức năng M1522nf</t>
  </si>
  <si>
    <t>5001875-1</t>
  </si>
  <si>
    <t>Máy in Olivetti PR2+ (PR2 Plus)</t>
  </si>
  <si>
    <t>Máy in laser - A4HP 3050</t>
  </si>
  <si>
    <t>5001897-2</t>
  </si>
  <si>
    <t>Máy in HP Laserjet 3050</t>
  </si>
  <si>
    <t xml:space="preserve">Máy in HP Laserjet 5200L </t>
  </si>
  <si>
    <t>Máy in Laser color HP 1600</t>
  </si>
  <si>
    <t>Máy in laser HP-Jet 3050</t>
  </si>
  <si>
    <t>Máy in HP Laserjet M1319f MFP</t>
  </si>
  <si>
    <t>Máy in Laser  HP 3050A4</t>
  </si>
  <si>
    <t>Máy in HP laser M1132 (nằm trong ht mạng)</t>
  </si>
  <si>
    <t>5001956-1</t>
  </si>
  <si>
    <t>Máy in laser HP 3050</t>
  </si>
  <si>
    <t>Máy in laserjet 5200 A3</t>
  </si>
  <si>
    <t>Máy in HP laser Jet  -3050</t>
  </si>
  <si>
    <t>5001897-1</t>
  </si>
  <si>
    <t>Máy in HP Color Laserjet CP 3525</t>
  </si>
  <si>
    <t>Máy in laser Canon LBP 3300 độ phân giải 2400 x 600 dpi</t>
  </si>
  <si>
    <t>Máy in HP laser jet Pro 200 color M251 (CF147A)</t>
  </si>
  <si>
    <t>Máy in Olivetti PR2 Plus</t>
  </si>
  <si>
    <t>Máy in laserHP-1160</t>
  </si>
  <si>
    <t>Máy in Olivetti PR2, Plus</t>
  </si>
  <si>
    <t>Máy in đa chức  năng Canon MF4750</t>
  </si>
  <si>
    <t>Máy in Cannon MF4750</t>
  </si>
  <si>
    <t>1.5</t>
  </si>
  <si>
    <t>Máy lạnh</t>
  </si>
  <si>
    <t>Máy lạnh Carrier APX 18R2HP-220V</t>
  </si>
  <si>
    <t>5001145-4</t>
  </si>
  <si>
    <t>Máy lạnh treo tường 2 khối Mitsubishi MS-18VC</t>
  </si>
  <si>
    <t>Máy điều hòa Carrier APX18R-2HP</t>
  </si>
  <si>
    <t>5001142-1</t>
  </si>
  <si>
    <t>5001142-2</t>
  </si>
  <si>
    <t>5001142-3</t>
  </si>
  <si>
    <t>5001142-4</t>
  </si>
  <si>
    <t>Máy điều hòa nhiệt độ Panasonic 1 khối</t>
  </si>
  <si>
    <t>5001133-1</t>
  </si>
  <si>
    <t>5001133-2</t>
  </si>
  <si>
    <t>5001133-3</t>
  </si>
  <si>
    <t>5001133-4</t>
  </si>
  <si>
    <t>Máy lạnh Carrier APX -18R</t>
  </si>
  <si>
    <t>5001145-1</t>
  </si>
  <si>
    <t>Máy lạnh Panasonic  C18DKH</t>
  </si>
  <si>
    <t>5001351-4</t>
  </si>
  <si>
    <t>Máy lạnh Panasonic  CW-C182EH</t>
  </si>
  <si>
    <t>5001244-1</t>
  </si>
  <si>
    <t>5001244-2</t>
  </si>
  <si>
    <t>5001244-3</t>
  </si>
  <si>
    <t>5001244-4</t>
  </si>
  <si>
    <t>5001244-5</t>
  </si>
  <si>
    <t>5001244-6</t>
  </si>
  <si>
    <t>5001244-7</t>
  </si>
  <si>
    <t>5001244-8</t>
  </si>
  <si>
    <t>Máy lạnh Panasonic CWLC-182 KF-W</t>
  </si>
  <si>
    <t>5001165-1</t>
  </si>
  <si>
    <t>5001165-2</t>
  </si>
  <si>
    <t>Máy lạnh Toshiba</t>
  </si>
  <si>
    <t>5000973-1</t>
  </si>
  <si>
    <t>5000973-2</t>
  </si>
  <si>
    <t>5000973-3</t>
  </si>
  <si>
    <t>5000852-1</t>
  </si>
  <si>
    <t>Máy lạnh Toshiba - 13Y</t>
  </si>
  <si>
    <t>0010828</t>
  </si>
  <si>
    <t>Máy lạnh treo tường 2 khối 2HP Carrier 42CSR018/38CSR018</t>
  </si>
  <si>
    <t>5001955-1</t>
  </si>
  <si>
    <t>5001955-2</t>
  </si>
  <si>
    <t>5001955-3</t>
  </si>
  <si>
    <t xml:space="preserve">Máy lạnh treo tường 2 khối Mitsubishi Electric 2HP MS/MU-C18VC </t>
  </si>
  <si>
    <t>5001858-1</t>
  </si>
  <si>
    <t>5001858-2</t>
  </si>
  <si>
    <t>5001858-3</t>
  </si>
  <si>
    <t>5001858-4</t>
  </si>
  <si>
    <t>5001858-5</t>
  </si>
  <si>
    <t>5001858-6</t>
  </si>
  <si>
    <t>5001728-1</t>
  </si>
  <si>
    <t>5001728-2</t>
  </si>
  <si>
    <t>5001728-3</t>
  </si>
  <si>
    <t>5001728-4</t>
  </si>
  <si>
    <t>5001728-5</t>
  </si>
  <si>
    <t>5001728-6</t>
  </si>
  <si>
    <t>5001728-7</t>
  </si>
  <si>
    <t>5001728-8</t>
  </si>
  <si>
    <t>5001728-9</t>
  </si>
  <si>
    <t>5001728-10</t>
  </si>
  <si>
    <t>5001728-11</t>
  </si>
  <si>
    <t>Máy điều hòa Carrier APX-18R2HP</t>
  </si>
  <si>
    <t>5001142-5</t>
  </si>
  <si>
    <t>Máy lạnh Panasonic  1 khối -2HP2HP</t>
  </si>
  <si>
    <t>5001133-7</t>
  </si>
  <si>
    <t>5001133-8</t>
  </si>
  <si>
    <t>5001133-9</t>
  </si>
  <si>
    <t>Máy lạnh Panasonic 2HP</t>
  </si>
  <si>
    <t>5001728-12</t>
  </si>
  <si>
    <t>5001728-13</t>
  </si>
  <si>
    <t>5001728-14</t>
  </si>
  <si>
    <t>5001728-15</t>
  </si>
  <si>
    <t>5001728-16</t>
  </si>
  <si>
    <t>5001145-2</t>
  </si>
  <si>
    <t>5001145-3</t>
  </si>
  <si>
    <t>Máy lạnh tủ đứng 6.5 HP CARRIER (Model: 38LB060SC)</t>
  </si>
  <si>
    <t>Máy lạnh tủ đứng CARRIER (Model:40QD060/38LB060SC)6.5HP</t>
  </si>
  <si>
    <t>5001471-1</t>
  </si>
  <si>
    <t>5001471-2</t>
  </si>
  <si>
    <t xml:space="preserve">Máy lạnh tủ đứng 2 khối Carrier 38LB060SC </t>
  </si>
  <si>
    <t>Máy lạnh tủ đứng 2 khối Carrier 60.000BTU (6.5HP) model: 40QB060/38RB060SC</t>
  </si>
  <si>
    <t>5001863-1</t>
  </si>
  <si>
    <t>Máy lạnh tủ đứng Carrier 6.5 HP ( Model: 40QB060)</t>
  </si>
  <si>
    <t>5001624-1</t>
  </si>
  <si>
    <t>5001624-2</t>
  </si>
  <si>
    <t>5001938-1</t>
  </si>
  <si>
    <t>5001938-2</t>
  </si>
  <si>
    <t>5001863-2</t>
  </si>
  <si>
    <t>Máy lạnh HP Panasonic PC 18 GKF ( 2 khối)</t>
  </si>
  <si>
    <t>5001524-1</t>
  </si>
  <si>
    <t>5001524-2</t>
  </si>
  <si>
    <t>Máy lạnh 2 cụm Inverter 220V/1Hp</t>
  </si>
  <si>
    <t>TB113-1</t>
  </si>
  <si>
    <t>TB113-2</t>
  </si>
  <si>
    <t>TB113-3</t>
  </si>
  <si>
    <t>TB113-4</t>
  </si>
  <si>
    <t>TB113-5</t>
  </si>
  <si>
    <t>TB113-6</t>
  </si>
  <si>
    <t>TB113-7</t>
  </si>
  <si>
    <t>TB113-8</t>
  </si>
  <si>
    <t>Máy lạnh giải nhiệt 10HP/380V</t>
  </si>
  <si>
    <t>TB114</t>
  </si>
  <si>
    <t>Máy điều hòa Carrier APX-18R 2HP</t>
  </si>
  <si>
    <t>5001142-6</t>
  </si>
  <si>
    <t>Máy lạnh 2 cụm INVERTER 220V/1.5HP</t>
  </si>
  <si>
    <t>5001911-3</t>
  </si>
  <si>
    <t>5001911-4</t>
  </si>
  <si>
    <t>5001133-5</t>
  </si>
  <si>
    <t>Máy lạnh ToshibaRac-18TX</t>
  </si>
  <si>
    <t>5000973-5</t>
  </si>
  <si>
    <t>Máy lạnh 2 khối 220V/1HP</t>
  </si>
  <si>
    <t>TB164-1</t>
  </si>
  <si>
    <t>TB164-2</t>
  </si>
  <si>
    <t>Máy điều hòa Panasonic CW-C182EH2HP-1cục</t>
  </si>
  <si>
    <t xml:space="preserve"> 5001244-9 </t>
  </si>
  <si>
    <t>Máy lạnh Carrier APX -18R2HP</t>
  </si>
  <si>
    <t>5001157-1</t>
  </si>
  <si>
    <t>5001157-2</t>
  </si>
  <si>
    <t>Máy lạnh Panasonic  CW-C182EH2HP- 1 cục</t>
  </si>
  <si>
    <t>5001244-10</t>
  </si>
  <si>
    <t>Máy lạnh LG - 2 khối 1HP</t>
  </si>
  <si>
    <t>12001-1</t>
  </si>
  <si>
    <t>12001-2</t>
  </si>
  <si>
    <t>12001-3</t>
  </si>
  <si>
    <t>12001-4</t>
  </si>
  <si>
    <t>Máy lạnh 1HP/220V/gaz 410A NAGAKAWA</t>
  </si>
  <si>
    <t>12019
(1-&gt;5)</t>
  </si>
  <si>
    <t>Máy lạnh Toshiba 2HP -18TX</t>
  </si>
  <si>
    <t>5001020-1</t>
  </si>
  <si>
    <t>5001020-2</t>
  </si>
  <si>
    <t>5001020-3</t>
  </si>
  <si>
    <t>5001020-4</t>
  </si>
  <si>
    <t>5001020-5</t>
  </si>
  <si>
    <t>Máy lạnh  -  Toshiba 1.5HP</t>
  </si>
  <si>
    <t>5000852-2</t>
  </si>
  <si>
    <t>Máy lạnh  - National CW-C180EH 2HP- 1Cục</t>
  </si>
  <si>
    <t>5001058-1</t>
  </si>
  <si>
    <t>5001058-2</t>
  </si>
  <si>
    <t>5001058-3</t>
  </si>
  <si>
    <t>Máy lạnh treo tường 2 khối Mitsubishi Electric 2HP MS/MU-C18VC (</t>
  </si>
  <si>
    <t>Máy lạnh tủ đứng 2 khối Carrier 38LB060SC</t>
  </si>
  <si>
    <t>Máy lạnh tủ đứng Carrier  6.5HP 40QB060/38RB060SC</t>
  </si>
  <si>
    <t>5001944-1</t>
  </si>
  <si>
    <t>5001944-2</t>
  </si>
  <si>
    <t>Máy lạnh Panasonic 2HP PC 18MKF 2 khối</t>
  </si>
  <si>
    <t>5001936-1</t>
  </si>
  <si>
    <t>K. Kinh tế</t>
  </si>
  <si>
    <t>5001936-2</t>
  </si>
  <si>
    <t>5001936-3</t>
  </si>
  <si>
    <t>5001936-4</t>
  </si>
  <si>
    <t>Máy lạnh Panasonic 2.5HP KC-24JKH</t>
  </si>
  <si>
    <t>Máy lạnh National</t>
  </si>
  <si>
    <t>5001943-1</t>
  </si>
  <si>
    <t>5001943-2</t>
  </si>
  <si>
    <t>Máy lạnh HP Panasonic 
PC 18 GKF ( 2 khối )</t>
  </si>
  <si>
    <t>5001603-1</t>
  </si>
  <si>
    <t>Máy lạnh HP Panasonic
 PC 18 GKF ( 2 khối )</t>
  </si>
  <si>
    <t>5001603-2</t>
  </si>
  <si>
    <t>Máy lạnh  Panasonic C18DKH 2HP-2cục</t>
  </si>
  <si>
    <t>5001351-10</t>
  </si>
  <si>
    <t>5001351-11</t>
  </si>
  <si>
    <t>Máy điều hòa Panasonic
 C18DKH2HP-2cục</t>
  </si>
  <si>
    <t>5001351-9</t>
  </si>
  <si>
    <t>Máy điều hòa Panasonic
 C18DKH2HP-2 cục</t>
  </si>
  <si>
    <t>5001351-8</t>
  </si>
  <si>
    <t>Máy lạnh HP Panasonic PC 18 GKF  (2 khối)</t>
  </si>
  <si>
    <t>5001523-4</t>
  </si>
  <si>
    <t>5001523-1</t>
  </si>
  <si>
    <t>5001523-2</t>
  </si>
  <si>
    <t>5001523-3</t>
  </si>
  <si>
    <t>5001351-1</t>
  </si>
  <si>
    <t>5001351-3</t>
  </si>
  <si>
    <t>Máy điều hòa 1,5HP 2 khối Panasonic model CU/CS-KC12JKH</t>
  </si>
  <si>
    <t>5001795-1</t>
  </si>
  <si>
    <t>5001795-2</t>
  </si>
  <si>
    <t>Máy điều hòa 2HP 2 khối Panasonic CU/CS-KC18JKHCU/CS-KC18JKH</t>
  </si>
  <si>
    <t>5001805-1</t>
  </si>
  <si>
    <t>5001805-2</t>
  </si>
  <si>
    <t>5001805-3</t>
  </si>
  <si>
    <t>Máy điều hòa 2HP 2 khối Panasonic  CU/CS-KC18JKHCU/CS-KC18JKH</t>
  </si>
  <si>
    <t>5001805-4</t>
  </si>
  <si>
    <t>5001805-5</t>
  </si>
  <si>
    <t>5001805-6</t>
  </si>
  <si>
    <t>5001805-7</t>
  </si>
  <si>
    <t>Máy lạnh Panasonic CU-PC 18EKH2HP-2 cục</t>
  </si>
  <si>
    <t>5001250-1</t>
  </si>
  <si>
    <t>5001250-2</t>
  </si>
  <si>
    <t>5001250-3</t>
  </si>
  <si>
    <t>5001250-4</t>
  </si>
  <si>
    <t>Máy lạnh Panasonic C18DKH2HP-2cục</t>
  </si>
  <si>
    <t>5001351-5</t>
  </si>
  <si>
    <t>Máy lạnh Panasonic CU-PC 18EKH2HP-2cục</t>
  </si>
  <si>
    <t>5001250-5</t>
  </si>
  <si>
    <t>5001351-6</t>
  </si>
  <si>
    <t xml:space="preserve">Máy lạnh HP Panasonic PC 18 GKF 2 khối   </t>
  </si>
  <si>
    <t>Máy điều hòa Panasonic C18DKH 2HP-2 cục</t>
  </si>
  <si>
    <t>5001351-12</t>
  </si>
  <si>
    <t>5001351-7</t>
  </si>
  <si>
    <t>Máy lạnh Mitsubishi Electric 2HP/2khối MS/MU-C18VC</t>
  </si>
  <si>
    <t>TB115-1</t>
  </si>
  <si>
    <t>TB115-2</t>
  </si>
  <si>
    <t>Máy lạnh Mitsubishi Electric 2HP/2khối  MS/MU-C18VC</t>
  </si>
  <si>
    <t>TB115-3</t>
  </si>
  <si>
    <t>TB115-4</t>
  </si>
  <si>
    <t>TB115-5</t>
  </si>
  <si>
    <t>5001523-5</t>
  </si>
  <si>
    <t>Máy lạnh Panasonic2HP -1 khối</t>
  </si>
  <si>
    <t>5001133-6</t>
  </si>
  <si>
    <t>Máy lạnh Toshiba2HP</t>
  </si>
  <si>
    <t>5000849-2</t>
  </si>
  <si>
    <t>TSBT03</t>
  </si>
  <si>
    <t>TB115-6</t>
  </si>
  <si>
    <t>Máy lạnh treo tường 2 khối Mitsubishi Electric 2HP MS/MU-C18VC ( có remote)</t>
  </si>
  <si>
    <t>5001860-1</t>
  </si>
  <si>
    <t>5001860-2</t>
  </si>
  <si>
    <t>5001731-1</t>
  </si>
  <si>
    <t>5001731-2</t>
  </si>
  <si>
    <t>5001731-3</t>
  </si>
  <si>
    <t>5001731-4</t>
  </si>
  <si>
    <t>Máy lạnh treo tường 2 khối Mitsubishi Electric 2HP MS/MU-C18VC</t>
  </si>
  <si>
    <t>5001860-3</t>
  </si>
  <si>
    <t>P.Đào Tạo</t>
  </si>
  <si>
    <t>5001804-1</t>
  </si>
  <si>
    <t>5001804-2</t>
  </si>
  <si>
    <t>12001-5</t>
  </si>
  <si>
    <t>1.6</t>
  </si>
  <si>
    <t>Các loại máy móc thiết bị khác</t>
  </si>
  <si>
    <t>Máy chiếu projector Eiki LC-XBL25</t>
  </si>
  <si>
    <t>5001934-1</t>
  </si>
  <si>
    <t>5001934-2</t>
  </si>
  <si>
    <t>5001934-3</t>
  </si>
  <si>
    <t>Máy chiếu Projector - Sony VPL-EX70</t>
  </si>
  <si>
    <t>5001861-1</t>
  </si>
  <si>
    <t>5001861-3</t>
  </si>
  <si>
    <t>Máy chiếu Projector Panasonic PT-LB51SEA +màn chiếu Dalite 100"</t>
  </si>
  <si>
    <t>5001617-1</t>
  </si>
  <si>
    <t>5001617-2</t>
  </si>
  <si>
    <t>5001617-3</t>
  </si>
  <si>
    <t>Máy chiếu Projector Panasonic PT-LB51SEA +
màn chiếu Dalite 100"PT-LB51SEA</t>
  </si>
  <si>
    <t>Máy 2 kim di động SIRUBA L818F-M1Siruba</t>
  </si>
  <si>
    <t>Máy may 1 kim SIRUBA T828-45-064MSiruba</t>
  </si>
  <si>
    <t>5001515-1</t>
  </si>
  <si>
    <t>5001515-2</t>
  </si>
  <si>
    <t>5001515-3</t>
  </si>
  <si>
    <t>5001515-4</t>
  </si>
  <si>
    <t>5001515-5</t>
  </si>
  <si>
    <t>5001515-6</t>
  </si>
  <si>
    <t>5001515-7</t>
  </si>
  <si>
    <t>5001515-8</t>
  </si>
  <si>
    <t>5001515-9</t>
  </si>
  <si>
    <t>5001515-10</t>
  </si>
  <si>
    <t>Máy bằng 1 kim ( cơ) SIRUBA</t>
  </si>
  <si>
    <t>TB030-1</t>
  </si>
  <si>
    <t>TB030-2</t>
  </si>
  <si>
    <t>TB030-3</t>
  </si>
  <si>
    <t>TB030-4</t>
  </si>
  <si>
    <t>TB030-5</t>
  </si>
  <si>
    <t>TB030-6</t>
  </si>
  <si>
    <t>TB031-1</t>
  </si>
  <si>
    <t>Máy vắt sổ JUKI -816</t>
  </si>
  <si>
    <t>5000601-1</t>
  </si>
  <si>
    <t>Máy viền ống ( máy 3 kim) SIRUBA C0075Siruba C0075</t>
  </si>
  <si>
    <t>Máy làm khuy CTSSM 1/3 HP -EC JUKI</t>
  </si>
  <si>
    <t>0010618</t>
  </si>
  <si>
    <t>Máy may CN  2 kim - 1/3HPJUKI</t>
  </si>
  <si>
    <t>0010617</t>
  </si>
  <si>
    <t>Máy may CN 1 kim (EC)JUKI</t>
  </si>
  <si>
    <t>0010600</t>
  </si>
  <si>
    <t>0010601</t>
  </si>
  <si>
    <t>0010602</t>
  </si>
  <si>
    <t>0010603</t>
  </si>
  <si>
    <t>0010604</t>
  </si>
  <si>
    <t>0010605</t>
  </si>
  <si>
    <t>0010606</t>
  </si>
  <si>
    <t>0010607</t>
  </si>
  <si>
    <t>0010608</t>
  </si>
  <si>
    <t>0010609</t>
  </si>
  <si>
    <t>0010610</t>
  </si>
  <si>
    <t>0010611</t>
  </si>
  <si>
    <t>0010612</t>
  </si>
  <si>
    <t>0010613</t>
  </si>
  <si>
    <t>Máy vắt sổ JUKI</t>
  </si>
  <si>
    <t>5000985-2</t>
  </si>
  <si>
    <t>TB031-2</t>
  </si>
  <si>
    <t>TB031-3</t>
  </si>
  <si>
    <t>TB031-4</t>
  </si>
  <si>
    <t>Ổn áp 30 KVA-3pha Samlex</t>
  </si>
  <si>
    <t>Máy may bằng 1 kim cơ Juki DDL-5550</t>
  </si>
  <si>
    <t>Máy scan chấm bài thi trắc nghiệm Smart Office PS456U-Plustek</t>
  </si>
  <si>
    <t>Máy cắt giấy (khổ A3)</t>
  </si>
  <si>
    <t>Tổng đài Panasonic KX - TEM824</t>
  </si>
  <si>
    <t>Tổng đài Siemens HIPATH 1190</t>
  </si>
  <si>
    <t>Máy chiếu overhead +màn hình có chân</t>
  </si>
  <si>
    <t>5001053-1</t>
  </si>
  <si>
    <t>Máy chiếu overhead +màn hình treo 70"</t>
  </si>
  <si>
    <t>5001144-1</t>
  </si>
  <si>
    <t>5001940-1</t>
  </si>
  <si>
    <t>5001940-2</t>
  </si>
  <si>
    <t>5001940-3</t>
  </si>
  <si>
    <t>Máy chiếu Panasonic PT-LB51EA
- Cường độ chiếu sáng 2000 Ansi Lumens.Độ phân giải 1024x768 (XGA)</t>
  </si>
  <si>
    <t>5001719-1</t>
  </si>
  <si>
    <t>5001719-2</t>
  </si>
  <si>
    <t>5001719-3</t>
  </si>
  <si>
    <t>5001870-1</t>
  </si>
  <si>
    <t>5001870-2</t>
  </si>
  <si>
    <t>5001870-3</t>
  </si>
  <si>
    <t>5001870-4</t>
  </si>
  <si>
    <t>Máy chiếu đa phương tiện Sony VPL-CX70 + màn hình treo 84"</t>
  </si>
  <si>
    <t>5001148-1</t>
  </si>
  <si>
    <t>5001719-4</t>
  </si>
  <si>
    <t>Máy chiếu projector Panasonic PT-LB50TEA wireless (Japan) + màn hình DALITE 84x84" có remote (USA)</t>
  </si>
  <si>
    <t>Máy fax laser đa chức năng Panasonic KX-FLM672</t>
  </si>
  <si>
    <t>TB036</t>
  </si>
  <si>
    <t>TB037</t>
  </si>
  <si>
    <t>Ổn áp</t>
  </si>
  <si>
    <t>5001695-1</t>
  </si>
  <si>
    <t>5001695-2</t>
  </si>
  <si>
    <t>5001695-3</t>
  </si>
  <si>
    <t>5001759-1</t>
  </si>
  <si>
    <t>5001759-2</t>
  </si>
  <si>
    <t xml:space="preserve">Ổn áp Lioa 30KVA </t>
  </si>
  <si>
    <t>5001903-1</t>
  </si>
  <si>
    <t>5001903-2</t>
  </si>
  <si>
    <t>5001903-3</t>
  </si>
  <si>
    <t>Ổn áp LIOA -VN</t>
  </si>
  <si>
    <t>5001366-1</t>
  </si>
  <si>
    <t>5001366-2</t>
  </si>
  <si>
    <t>5001366-3</t>
  </si>
  <si>
    <t>5001366-4</t>
  </si>
  <si>
    <t>Ổn áp 30KVA-380V - Chenshin</t>
  </si>
  <si>
    <t>5001717-3</t>
  </si>
  <si>
    <t>Máy chiếu đa phương tiện + màn hình treo 84x84"VPL-CX70 Sony</t>
  </si>
  <si>
    <t>5001937-1</t>
  </si>
  <si>
    <t>5001717-1</t>
  </si>
  <si>
    <t>5001717-2</t>
  </si>
  <si>
    <t xml:space="preserve">Máy chiếu Projector - Sony VPL-EX70  </t>
  </si>
  <si>
    <t>5001937-2</t>
  </si>
  <si>
    <t xml:space="preserve">Máy tiện CNC Concept Turn 155 </t>
  </si>
  <si>
    <t xml:space="preserve">Trung tâm phay đứng CNC 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</si>
  <si>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</si>
  <si>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</si>
  <si>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</si>
  <si>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</si>
  <si>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quét 3D laser không tiếp xúc Model Range 7</t>
  </si>
  <si>
    <t xml:space="preserve">Máy tiện CNC công nghiệp AC-1840  </t>
  </si>
  <si>
    <t>5001645-1</t>
  </si>
  <si>
    <t>5001645-2</t>
  </si>
  <si>
    <t>Máy tiện CNC lọai đặt bàn Concept Turn 55</t>
  </si>
  <si>
    <t>Trung tâm gia công phay đứng CNC VM-20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</si>
  <si>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</si>
  <si>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MIG 2704PTX270</t>
  </si>
  <si>
    <t>5000871-1</t>
  </si>
  <si>
    <t>Máy hàn Misa300A</t>
  </si>
  <si>
    <t>5000989-1</t>
  </si>
  <si>
    <t>Máy cắt Plasma 70</t>
  </si>
  <si>
    <t>Máy hàn bán tự động (MAG)350A</t>
  </si>
  <si>
    <t>Máy hàn điện  cầm tay (TELWIN) (hàn bấm)Digital</t>
  </si>
  <si>
    <t>Máy hàn MAGXCX350</t>
  </si>
  <si>
    <t>5000871-2</t>
  </si>
  <si>
    <t>5000977-1</t>
  </si>
  <si>
    <t>5000977-2</t>
  </si>
  <si>
    <t>Máy hàn MISA300A</t>
  </si>
  <si>
    <t>5000989-2</t>
  </si>
  <si>
    <t>5000989-3</t>
  </si>
  <si>
    <t>5000993-1</t>
  </si>
  <si>
    <t>5000993-2</t>
  </si>
  <si>
    <t>5000993-3</t>
  </si>
  <si>
    <t>5000993-4</t>
  </si>
  <si>
    <t>Máy hàn TIG đa chức năng AC/DCINSTA -TIG</t>
  </si>
  <si>
    <t>Máy khoan đứng</t>
  </si>
  <si>
    <t>0010736</t>
  </si>
  <si>
    <t>Máy mài 2 đá đứng3E-631</t>
  </si>
  <si>
    <t>0010782</t>
  </si>
  <si>
    <t>0010737</t>
  </si>
  <si>
    <t>0010738</t>
  </si>
  <si>
    <t>Máy mài 2 đá đứng3b633</t>
  </si>
  <si>
    <t>0010783</t>
  </si>
  <si>
    <t>Máy cưa</t>
  </si>
  <si>
    <t>0010521</t>
  </si>
  <si>
    <t>Máy khoan cần2K-52-1</t>
  </si>
  <si>
    <t>0010532</t>
  </si>
  <si>
    <t>Máy bào cơ khí công cụ (B365 )</t>
  </si>
  <si>
    <t>Máy khoan đứng64125 N</t>
  </si>
  <si>
    <t>0010739</t>
  </si>
  <si>
    <t>Máy mài 2 đá đứng3E633</t>
  </si>
  <si>
    <t>0010785</t>
  </si>
  <si>
    <t>Máy phay đứng6P11</t>
  </si>
  <si>
    <t>0010463</t>
  </si>
  <si>
    <t>Máy phay ngang6T82</t>
  </si>
  <si>
    <t>0010440</t>
  </si>
  <si>
    <t>0010441</t>
  </si>
  <si>
    <t>0010445</t>
  </si>
  <si>
    <t>Máy phay vạn năng (KM -4V)</t>
  </si>
  <si>
    <t>5001969-1</t>
  </si>
  <si>
    <t>5001969-2</t>
  </si>
  <si>
    <t>5001969-3</t>
  </si>
  <si>
    <t>5001879-1</t>
  </si>
  <si>
    <t>5001879-2</t>
  </si>
  <si>
    <t>5001879-3</t>
  </si>
  <si>
    <t>5001879-4</t>
  </si>
  <si>
    <t>5001879-5</t>
  </si>
  <si>
    <t>5001879-6</t>
  </si>
  <si>
    <t>5001879-7</t>
  </si>
  <si>
    <t>Máy tiện OKUMA</t>
  </si>
  <si>
    <t>Máy tiện WASINO</t>
  </si>
  <si>
    <t>Máy tiện TAKISAWA</t>
  </si>
  <si>
    <t>Máy tiện vạn năng (KC -1840)</t>
  </si>
  <si>
    <t>5001970-1</t>
  </si>
  <si>
    <t xml:space="preserve">Máy tiện vạn năng (KC -1840) </t>
  </si>
  <si>
    <t>5001970-2</t>
  </si>
  <si>
    <t>5001970-3</t>
  </si>
  <si>
    <t>5001970-4</t>
  </si>
  <si>
    <t>5001970-5</t>
  </si>
  <si>
    <t>5001970-6</t>
  </si>
  <si>
    <t>5001970-7</t>
  </si>
  <si>
    <t>5001970-8</t>
  </si>
  <si>
    <t>5001878-1</t>
  </si>
  <si>
    <t>5001878-2</t>
  </si>
  <si>
    <t>5001878-3</t>
  </si>
  <si>
    <t>5001878-4</t>
  </si>
  <si>
    <t>5001878-5</t>
  </si>
  <si>
    <t>Ổn áp LIOA - 3 pha30KVA</t>
  </si>
  <si>
    <t>Bộ lưu điện UPS 3000 VA</t>
  </si>
  <si>
    <t>TB003</t>
  </si>
  <si>
    <t xml:space="preserve">Ổ áp Lioa 30KVA </t>
  </si>
  <si>
    <t>Hệ thống lập trình đào tạo CNC dạng công nghiệp</t>
  </si>
  <si>
    <t>Máy HP Scanjet 5590</t>
  </si>
  <si>
    <t>TB110</t>
  </si>
  <si>
    <t>Máy chiếu Projector- Sony VPL-EX70</t>
  </si>
  <si>
    <t>Máy chiếu projector Panasonic
 PT-LB50TEA wireless (Japan)
 + màn hình DALITE 84x84"  (USA)</t>
  </si>
  <si>
    <t>Máy nén hơi 1 pha/1,5Hp</t>
  </si>
  <si>
    <t>TB041</t>
  </si>
  <si>
    <t>Máy nén Scroll 3 pha - 5Hp</t>
  </si>
  <si>
    <t>TB117-1</t>
  </si>
  <si>
    <t>TB117-2</t>
  </si>
  <si>
    <t>TB117-3</t>
  </si>
  <si>
    <t>TB117-4</t>
  </si>
  <si>
    <t>TB117-5</t>
  </si>
  <si>
    <t>Máy nén trục vít 380V/3 pha/10HP</t>
  </si>
  <si>
    <t>TB043</t>
  </si>
  <si>
    <t>Máy nén hở 10HP</t>
  </si>
  <si>
    <t>Máy nén scroll 3 pha/5HP</t>
  </si>
  <si>
    <t>5001912-1</t>
  </si>
  <si>
    <t>5001912-2</t>
  </si>
  <si>
    <t>5001912-3</t>
  </si>
  <si>
    <t>5001912-4</t>
  </si>
  <si>
    <t>5001912-5</t>
  </si>
  <si>
    <t>Khoan đục bê tông 220V/1HP</t>
  </si>
  <si>
    <t>TB020</t>
  </si>
  <si>
    <t>Ổn áp LIOA45KVA-3fa</t>
  </si>
  <si>
    <t>Bơm nước chỉnh áp lực 1 pha 1/2HP</t>
  </si>
  <si>
    <t>TB012-1</t>
  </si>
  <si>
    <t>TB012-2</t>
  </si>
  <si>
    <t>Bơm nước chỉnh áp lực 220V (1pha 1/2 HP)</t>
  </si>
  <si>
    <t>TB013-1</t>
  </si>
  <si>
    <t>TB013-2</t>
  </si>
  <si>
    <t>Bộ hàn hơi có giá đỡ bánh xe</t>
  </si>
  <si>
    <t>TB077-1</t>
  </si>
  <si>
    <t>TB077-2</t>
  </si>
  <si>
    <t>Bộ hút chân không 1HP/220V(vaccum)</t>
  </si>
  <si>
    <t>TB078-1</t>
  </si>
  <si>
    <t>TB078-2</t>
  </si>
  <si>
    <t>Đồng hồ dò xì ga digital</t>
  </si>
  <si>
    <t>TB157-1</t>
  </si>
  <si>
    <t>TB157-2</t>
  </si>
  <si>
    <t>TB157-3</t>
  </si>
  <si>
    <t>TB157-4</t>
  </si>
  <si>
    <t>TB157-5</t>
  </si>
  <si>
    <t>Vaccum 220V/1 pha/ 1HP</t>
  </si>
  <si>
    <t>TB158-1</t>
  </si>
  <si>
    <t>TB158-2</t>
  </si>
  <si>
    <t>HDD server 36GB</t>
  </si>
  <si>
    <t>5001721-1</t>
  </si>
  <si>
    <t xml:space="preserve">Máy chiếu Projector - Sony VPL-EX70 </t>
  </si>
  <si>
    <t>5001866-1</t>
  </si>
  <si>
    <t>Máy chiếu đa phương tiện Sony CX70 + màn hình treo 84"</t>
  </si>
  <si>
    <t>5001148-2</t>
  </si>
  <si>
    <t>Máy đèn chiếu xách tay AZZA HM-26F (Malaysia) + màn hình hộp Dalite 64"x48" (USA)</t>
  </si>
  <si>
    <t>5001383-2</t>
  </si>
  <si>
    <t>5001949-1</t>
  </si>
  <si>
    <t>Máy chiếu projector Panasonic + màn hình DALITE 84" x 84" có remote (USA)( PT-LB50NTEA)</t>
  </si>
  <si>
    <t xml:space="preserve">Máy chiếu Panasonic PT-LB51EA
-Cường độ chiếu sáng 2000 AnsiLumens.Độ phân giải 1024x768 </t>
  </si>
  <si>
    <t>5001721-2</t>
  </si>
  <si>
    <t>5001949-2</t>
  </si>
  <si>
    <t>5001866-2</t>
  </si>
  <si>
    <t>5001946-1</t>
  </si>
  <si>
    <t>Máy chiếu ảnh model: MH_5T</t>
  </si>
  <si>
    <t>5001504-1</t>
  </si>
  <si>
    <t>Máy chiếu Projector Panasonic PT-LB51SEA + màn chiếu Dalite 100"</t>
  </si>
  <si>
    <t>5001616-1</t>
  </si>
  <si>
    <t>5001504-2</t>
  </si>
  <si>
    <t>Máy chiếu overhead Sunheamg + màn hình treo 70"</t>
  </si>
  <si>
    <t>5001144-3</t>
  </si>
  <si>
    <t>5001946-2</t>
  </si>
  <si>
    <t>5001871-1</t>
  </si>
  <si>
    <t>5001504-4</t>
  </si>
  <si>
    <t>Máy chiếu overhead Visual - ART</t>
  </si>
  <si>
    <t>5001010-2</t>
  </si>
  <si>
    <t xml:space="preserve">Máy chiếu Panasonic + màn hình Dalite điều khiển bằng remote </t>
  </si>
  <si>
    <t>5001470-2</t>
  </si>
  <si>
    <t>5001616-2</t>
  </si>
  <si>
    <t>5001504-5</t>
  </si>
  <si>
    <t>5001144-4</t>
  </si>
  <si>
    <t>Máy chiếu Panasonic PT-LB51EA</t>
  </si>
  <si>
    <t>5001722-1</t>
  </si>
  <si>
    <t>5001871-2</t>
  </si>
  <si>
    <t>5001504-6</t>
  </si>
  <si>
    <t>5001722-2</t>
  </si>
  <si>
    <t>Máy chiếu đa phương tiện Sony + màn hình treo VPL-CX70</t>
  </si>
  <si>
    <t>5001148-3</t>
  </si>
  <si>
    <t>Máy cắt sắt Makita</t>
  </si>
  <si>
    <t>Máy nạp EPROM LABTOOL 148C</t>
  </si>
  <si>
    <t>Máy nén khí TN 6kg 220V</t>
  </si>
  <si>
    <t>5001842-1</t>
  </si>
  <si>
    <t>5001842-2</t>
  </si>
  <si>
    <t>5001842-3</t>
  </si>
  <si>
    <t>5001842-4</t>
  </si>
  <si>
    <t>5001842-5</t>
  </si>
  <si>
    <t>5001842-6</t>
  </si>
  <si>
    <t>5001842-9</t>
  </si>
  <si>
    <t>5001842-10</t>
  </si>
  <si>
    <t>5001842-11</t>
  </si>
  <si>
    <t>Máy dập khuôn ( lọai nhỏ)</t>
  </si>
  <si>
    <t>TB034</t>
  </si>
  <si>
    <t>Máy tiện dạy học có tích hợp bộ mạch đệin tìm lỗi, điều khiển bằng hệ thống Fanuc Oi Mate - hngã MTS</t>
  </si>
  <si>
    <t>Máy tiệnCNC loại để bàn Concepr Turn - hãng EMCO CT55</t>
  </si>
  <si>
    <t>Hệ thống khí nén</t>
  </si>
  <si>
    <t>Ổn áp 110A-10KVA 3 pha-380V</t>
  </si>
  <si>
    <t>5001842-7</t>
  </si>
  <si>
    <t>5001842-8</t>
  </si>
  <si>
    <t>5001842-12</t>
  </si>
  <si>
    <t>Máy nén khí chống ồn dưới 45db (SE2902 -9L )</t>
  </si>
  <si>
    <t>Bộ TN tổng đài LG 102</t>
  </si>
  <si>
    <t>Mô đun thực hành thí nghiệm truyền thông - Model: SO4204-9A</t>
  </si>
  <si>
    <t>Mô đun thí nghiệm - Model: SO4204-9D</t>
  </si>
  <si>
    <t>Mô đun thực hành thí nghiệm cáp quang học- Model: SO4204-9E</t>
  </si>
  <si>
    <t>Mô đun thực hành thí nghiệm cáp 4 sợi- Model: SO4204-9F</t>
  </si>
  <si>
    <t>Đồng hồ vạn năng hiển thị số, tần số 10MHz- Model: LM 2006</t>
  </si>
  <si>
    <t>Trạm tháo gắp phôi dùng robot</t>
  </si>
  <si>
    <t xml:space="preserve">Trạm lưu kho </t>
  </si>
  <si>
    <t xml:space="preserve">Trạm băng chuyền hoạt động bằng động cơ DC </t>
  </si>
  <si>
    <t xml:space="preserve">Trạm băng chuyền hoạt động bằng động cơ AC </t>
  </si>
  <si>
    <t xml:space="preserve">Trạm sắp xếp (phân loại) </t>
  </si>
  <si>
    <t>Trạm lắp ráp</t>
  </si>
  <si>
    <t>Trạm xử lý</t>
  </si>
  <si>
    <t xml:space="preserve">Trạm vận chuyển </t>
  </si>
  <si>
    <t xml:space="preserve">Trạm kiểm tra </t>
  </si>
  <si>
    <t>Trạm sắp xếp (phân loại)</t>
  </si>
  <si>
    <t>Trạm lưu kho</t>
  </si>
  <si>
    <t xml:space="preserve">Trạm tháo gắp phôi dùng robot </t>
  </si>
  <si>
    <t>Đồng hồ megaohm dạng số 3007A</t>
  </si>
  <si>
    <t>Thí nghiệm PLC OMRON -C200</t>
  </si>
  <si>
    <t>5001102-1</t>
  </si>
  <si>
    <t>5001102-2</t>
  </si>
  <si>
    <t>5001104-1</t>
  </si>
  <si>
    <t>5001104-2</t>
  </si>
  <si>
    <t>Bộ thí nghiệm thực tập PLC</t>
  </si>
  <si>
    <t>5001505-1</t>
  </si>
  <si>
    <t>5001505-10</t>
  </si>
  <si>
    <t>5001505-2</t>
  </si>
  <si>
    <t>5001505-3</t>
  </si>
  <si>
    <t>5001505-4</t>
  </si>
  <si>
    <t>5001505-5</t>
  </si>
  <si>
    <t>5001505-6</t>
  </si>
  <si>
    <t>5001505-7</t>
  </si>
  <si>
    <t>5001505-8</t>
  </si>
  <si>
    <t>5001505-9</t>
  </si>
  <si>
    <t>Bộ thí nghiệm khí nén</t>
  </si>
  <si>
    <t>5001650-1</t>
  </si>
  <si>
    <t>5001650-2</t>
  </si>
  <si>
    <t>5001650-3</t>
  </si>
  <si>
    <t>5001650-4</t>
  </si>
  <si>
    <t>5001650-5</t>
  </si>
  <si>
    <t>Bộ TN Vi xử lý 8952 ( có nạp ct )</t>
  </si>
  <si>
    <t>5001905-1</t>
  </si>
  <si>
    <t>Bộ TN Vi xử lý 8952( có nạp ct )</t>
  </si>
  <si>
    <t>5001905-10</t>
  </si>
  <si>
    <t>5001905-2</t>
  </si>
  <si>
    <t>5001905-3</t>
  </si>
  <si>
    <t>5001905-4</t>
  </si>
  <si>
    <t>5001905-5</t>
  </si>
  <si>
    <t>5001905-6</t>
  </si>
  <si>
    <t>5001905-7</t>
  </si>
  <si>
    <t>5001905-8</t>
  </si>
  <si>
    <t>5001905-9</t>
  </si>
  <si>
    <t>5001906-1</t>
  </si>
  <si>
    <t>5001906-2</t>
  </si>
  <si>
    <t>5001906-3</t>
  </si>
  <si>
    <t>5001906-4</t>
  </si>
  <si>
    <t>5001906-5</t>
  </si>
  <si>
    <t>5001907-1</t>
  </si>
  <si>
    <t>5001907-2</t>
  </si>
  <si>
    <t>5001907-3</t>
  </si>
  <si>
    <t>5001907-4</t>
  </si>
  <si>
    <t>5001907-5</t>
  </si>
  <si>
    <t>Bộ TN động cơ servo</t>
  </si>
  <si>
    <t>5001915-1</t>
  </si>
  <si>
    <t>5001915-2</t>
  </si>
  <si>
    <t>Bộ TN sensor</t>
  </si>
  <si>
    <t>5001927-1</t>
  </si>
  <si>
    <t>5001927-2</t>
  </si>
  <si>
    <t>Bộ thí nghiệm cảm biến</t>
  </si>
  <si>
    <t>TB001-1</t>
  </si>
  <si>
    <t>TB001-2</t>
  </si>
  <si>
    <t>TB001-3</t>
  </si>
  <si>
    <t>TB001-4</t>
  </si>
  <si>
    <t>TB001-5</t>
  </si>
  <si>
    <t>TB001-6</t>
  </si>
  <si>
    <t>TB005-1</t>
  </si>
  <si>
    <t>TB005-2</t>
  </si>
  <si>
    <t>TB005-3</t>
  </si>
  <si>
    <t xml:space="preserve">Bộ thí nghiệm điện tử công suất </t>
  </si>
  <si>
    <t>TB006</t>
  </si>
  <si>
    <t>TB007-1</t>
  </si>
  <si>
    <t>TB007-2</t>
  </si>
  <si>
    <t>TB007-3</t>
  </si>
  <si>
    <t>TB007-4</t>
  </si>
  <si>
    <t>TB007-5</t>
  </si>
  <si>
    <t>Bộ thí nghiệm vi xử lý 8952 ( có nạp ct)</t>
  </si>
  <si>
    <t>TB008-1</t>
  </si>
  <si>
    <t>TB008-10</t>
  </si>
  <si>
    <t>TB008-2</t>
  </si>
  <si>
    <t>TB008-3</t>
  </si>
  <si>
    <t>TB008-4</t>
  </si>
  <si>
    <t>TB008-5</t>
  </si>
  <si>
    <t>TB008-6</t>
  </si>
  <si>
    <t>TB008-7</t>
  </si>
  <si>
    <t>TB008-8</t>
  </si>
  <si>
    <t>TB008-9</t>
  </si>
  <si>
    <t>Bộ TN được điều khiển từ xa dùng sóng hồng ngọai</t>
  </si>
  <si>
    <t>TB009</t>
  </si>
  <si>
    <t>Bộ vi xử lý 8952 có nạp chương trình</t>
  </si>
  <si>
    <t>TB010-1</t>
  </si>
  <si>
    <t>TB010-10</t>
  </si>
  <si>
    <t>TB010-2</t>
  </si>
  <si>
    <t>TB010-3</t>
  </si>
  <si>
    <t>TB010-4</t>
  </si>
  <si>
    <t>TB010-5</t>
  </si>
  <si>
    <t>TB010-6</t>
  </si>
  <si>
    <t>TB010-7</t>
  </si>
  <si>
    <t>TB010-8</t>
  </si>
  <si>
    <t>TB010-9</t>
  </si>
  <si>
    <t>Bộ xác định thứ tự</t>
  </si>
  <si>
    <t>TB011</t>
  </si>
  <si>
    <t>Dao động ký (Ocsillscope)</t>
  </si>
  <si>
    <t>TB016-3</t>
  </si>
  <si>
    <t>Bộ thí nghiệm PLC</t>
  </si>
  <si>
    <t>TB071-1</t>
  </si>
  <si>
    <t>TB071-2</t>
  </si>
  <si>
    <t>TB071-3</t>
  </si>
  <si>
    <t>TB071-4</t>
  </si>
  <si>
    <t>TB071-5</t>
  </si>
  <si>
    <t>Bộ linh kiện TN khí nén</t>
  </si>
  <si>
    <t>TB080-1</t>
  </si>
  <si>
    <t>TB080-2</t>
  </si>
  <si>
    <t>TB080-3</t>
  </si>
  <si>
    <t>TB080-4</t>
  </si>
  <si>
    <t>TB080-5</t>
  </si>
  <si>
    <t>Bộ thí nghiệm điều khiển động cơ servơ</t>
  </si>
  <si>
    <t>TB081</t>
  </si>
  <si>
    <t>TB082-1</t>
  </si>
  <si>
    <t>TB082-2</t>
  </si>
  <si>
    <t>TB082-3</t>
  </si>
  <si>
    <t>TB082-4</t>
  </si>
  <si>
    <t>TB083-1</t>
  </si>
  <si>
    <t>TB083-2</t>
  </si>
  <si>
    <t>TB083-3</t>
  </si>
  <si>
    <t>TB083-4</t>
  </si>
  <si>
    <t>TB083-5</t>
  </si>
  <si>
    <t>TB084-1</t>
  </si>
  <si>
    <t>TB084-2</t>
  </si>
  <si>
    <t>TB084-3</t>
  </si>
  <si>
    <t>TB084-4</t>
  </si>
  <si>
    <t>TB084-5</t>
  </si>
  <si>
    <t>TB085-1</t>
  </si>
  <si>
    <t>TB085-2</t>
  </si>
  <si>
    <t>TB085-3</t>
  </si>
  <si>
    <t>TB085-4</t>
  </si>
  <si>
    <t>TB085-5</t>
  </si>
  <si>
    <t>TB086-1</t>
  </si>
  <si>
    <t>TB086-2</t>
  </si>
  <si>
    <t>TB086-3</t>
  </si>
  <si>
    <t>TB086-4</t>
  </si>
  <si>
    <t>TB086-5</t>
  </si>
  <si>
    <t>TB087-1</t>
  </si>
  <si>
    <t>TB087-2</t>
  </si>
  <si>
    <t>TB087-3</t>
  </si>
  <si>
    <t>TB087-4</t>
  </si>
  <si>
    <t>TB087-5</t>
  </si>
  <si>
    <t>Bộ thí nghiệm TN 8952</t>
  </si>
  <si>
    <t>TB088-1</t>
  </si>
  <si>
    <t>TB088-10</t>
  </si>
  <si>
    <t>TB088-11</t>
  </si>
  <si>
    <t>TB088-12</t>
  </si>
  <si>
    <t>TB088-13</t>
  </si>
  <si>
    <t>TB088-14</t>
  </si>
  <si>
    <t>TB088-2</t>
  </si>
  <si>
    <t>TB088-3</t>
  </si>
  <si>
    <t>TB088-4</t>
  </si>
  <si>
    <t>TB088-5</t>
  </si>
  <si>
    <t>TB088-6</t>
  </si>
  <si>
    <t>TB088-7</t>
  </si>
  <si>
    <t>TB088-8</t>
  </si>
  <si>
    <t>TB088-9</t>
  </si>
  <si>
    <t>Bộ thí nghiệm VĐK 8952 ( có nạp ct)</t>
  </si>
  <si>
    <t>TB089-1</t>
  </si>
  <si>
    <t>TB089-10</t>
  </si>
  <si>
    <t>TB089-2</t>
  </si>
  <si>
    <t>TB089-3</t>
  </si>
  <si>
    <t>TB089-4</t>
  </si>
  <si>
    <t>TB089-5</t>
  </si>
  <si>
    <t>TB089-6</t>
  </si>
  <si>
    <t>TB089-7</t>
  </si>
  <si>
    <t>TB089-8</t>
  </si>
  <si>
    <t>TB089-9</t>
  </si>
  <si>
    <t>Bộ thí nghiệm vi điều khiển</t>
  </si>
  <si>
    <t>TB090</t>
  </si>
  <si>
    <t xml:space="preserve">Bộ thí nghiệm VĐK 8952 </t>
  </si>
  <si>
    <t>TB091-1</t>
  </si>
  <si>
    <t>TB091-10</t>
  </si>
  <si>
    <t>TB091-2</t>
  </si>
  <si>
    <t>TB091-3</t>
  </si>
  <si>
    <t>TB091-4</t>
  </si>
  <si>
    <t>TB091-5</t>
  </si>
  <si>
    <t>TB091-6</t>
  </si>
  <si>
    <t>TB091-7</t>
  </si>
  <si>
    <t>TB091-8</t>
  </si>
  <si>
    <t>TB091-9</t>
  </si>
  <si>
    <t>Bộ TN vi điều khiển 8952 (có CT)</t>
  </si>
  <si>
    <t>TB092-1</t>
  </si>
  <si>
    <t>TB092-2</t>
  </si>
  <si>
    <t>TB092-3</t>
  </si>
  <si>
    <t>TB092-4</t>
  </si>
  <si>
    <t>TB092-5</t>
  </si>
  <si>
    <t>TB092-6</t>
  </si>
  <si>
    <t>Bộ thí nghiệm vi xử lý 8952</t>
  </si>
  <si>
    <t>TB093-1</t>
  </si>
  <si>
    <t>TB093-10</t>
  </si>
  <si>
    <t>TB093-2</t>
  </si>
  <si>
    <t>TB093-3</t>
  </si>
  <si>
    <t>TB093-4</t>
  </si>
  <si>
    <t>TB093-5</t>
  </si>
  <si>
    <t>TB093-6</t>
  </si>
  <si>
    <t>TB093-7</t>
  </si>
  <si>
    <t>TB093-8</t>
  </si>
  <si>
    <t>TB093-9</t>
  </si>
  <si>
    <t>Bộ TN cấu kiện điện tử</t>
  </si>
  <si>
    <t>TB147-1</t>
  </si>
  <si>
    <t>TB147-10</t>
  </si>
  <si>
    <t>TB147-2</t>
  </si>
  <si>
    <t>TB147-3</t>
  </si>
  <si>
    <t>TB147-4</t>
  </si>
  <si>
    <t>TB147-5</t>
  </si>
  <si>
    <t>TB147-6</t>
  </si>
  <si>
    <t>TB147-7</t>
  </si>
  <si>
    <t>TB147-8</t>
  </si>
  <si>
    <t>TB147-9</t>
  </si>
  <si>
    <t>Bộ thí nghiệm cấu kiện điện tử</t>
  </si>
  <si>
    <t>TB148-1</t>
  </si>
  <si>
    <t>TB148-2</t>
  </si>
  <si>
    <t>TB148-3</t>
  </si>
  <si>
    <t>TB148-4</t>
  </si>
  <si>
    <t>TB148-5</t>
  </si>
  <si>
    <t>TB149-1</t>
  </si>
  <si>
    <t>TB149-2</t>
  </si>
  <si>
    <t>TB149-3</t>
  </si>
  <si>
    <t>TB149-4</t>
  </si>
  <si>
    <t>TB149-5</t>
  </si>
  <si>
    <t>Đồng hồ đo Megaohm (kim) 3005 Kyoritsu</t>
  </si>
  <si>
    <t>TB150-1</t>
  </si>
  <si>
    <t>TB150-2</t>
  </si>
  <si>
    <t>TB150-3</t>
  </si>
  <si>
    <t>TB150-4</t>
  </si>
  <si>
    <t>TB150-5</t>
  </si>
  <si>
    <t>Đồng hồ đo Megaomh (kim) 3005</t>
  </si>
  <si>
    <t>TB151-1</t>
  </si>
  <si>
    <t>TB151-10</t>
  </si>
  <si>
    <t>TB151-2</t>
  </si>
  <si>
    <t>TB151-3</t>
  </si>
  <si>
    <t>TB151-4</t>
  </si>
  <si>
    <t>TB151-5</t>
  </si>
  <si>
    <t>TB151-6</t>
  </si>
  <si>
    <t>TB151-7</t>
  </si>
  <si>
    <t>TB151-8</t>
  </si>
  <si>
    <t>TB151-9</t>
  </si>
  <si>
    <t>Bộ TN vi xử lý kít Z80</t>
  </si>
  <si>
    <t>TB152-1</t>
  </si>
  <si>
    <t>TB152-2</t>
  </si>
  <si>
    <t>TB152-3</t>
  </si>
  <si>
    <t>TB152-4</t>
  </si>
  <si>
    <t>TB152-5</t>
  </si>
  <si>
    <t>Bộ TN VXL 8952 (có nạp CT)</t>
  </si>
  <si>
    <t>TB153-1</t>
  </si>
  <si>
    <t>TB153-10</t>
  </si>
  <si>
    <t>TB153-2</t>
  </si>
  <si>
    <t>TB153-3</t>
  </si>
  <si>
    <t>TB153-4</t>
  </si>
  <si>
    <t>TB153-5</t>
  </si>
  <si>
    <t>TB153-6</t>
  </si>
  <si>
    <t>TB153-7</t>
  </si>
  <si>
    <t>TB153-8</t>
  </si>
  <si>
    <t>TB153-9</t>
  </si>
  <si>
    <t>Bộ thí nghiệm VXL 8952</t>
  </si>
  <si>
    <t>TB154-1</t>
  </si>
  <si>
    <t>TB154-2</t>
  </si>
  <si>
    <t>TB154-3</t>
  </si>
  <si>
    <t>TB154-4</t>
  </si>
  <si>
    <t>TB154-5</t>
  </si>
  <si>
    <t>Bộ thí nghiệm VXL kít Z80</t>
  </si>
  <si>
    <t>TB155-1</t>
  </si>
  <si>
    <t>TB155-2</t>
  </si>
  <si>
    <t>TB155-3</t>
  </si>
  <si>
    <t>TB155-4</t>
  </si>
  <si>
    <t>TB155-5</t>
  </si>
  <si>
    <t>Đồng hồ đo điện trở đất dạng kim 4102A Kyoritsu</t>
  </si>
  <si>
    <t>TB159-1</t>
  </si>
  <si>
    <t>TB159-2</t>
  </si>
  <si>
    <t>Đồng hồ đo điện trở đất dạng kim Kyoritsu 4102</t>
  </si>
  <si>
    <t>TB160-1</t>
  </si>
  <si>
    <t>TB160-2</t>
  </si>
  <si>
    <t>TB160-3</t>
  </si>
  <si>
    <t>TB160-4</t>
  </si>
  <si>
    <t>TB160-5</t>
  </si>
  <si>
    <t>Đồng hồ đo điện trở đất (kim) 4102</t>
  </si>
  <si>
    <t>TB163-1</t>
  </si>
  <si>
    <t>TB163-10</t>
  </si>
  <si>
    <t>TB163-2</t>
  </si>
  <si>
    <t>TB163-3</t>
  </si>
  <si>
    <t>TB163-4</t>
  </si>
  <si>
    <t>TB163-5</t>
  </si>
  <si>
    <t>TB163-6</t>
  </si>
  <si>
    <t>TB163-7</t>
  </si>
  <si>
    <t>TB163-8</t>
  </si>
  <si>
    <t>TB163-9</t>
  </si>
  <si>
    <t>Đồng hồ đo điện trở đất dạng số 4105A Kyoritsu</t>
  </si>
  <si>
    <t>TB166-1</t>
  </si>
  <si>
    <t>TB166-2</t>
  </si>
  <si>
    <t>Đồng hồ đo điện trở đất dạng số Kyoritsu 4105</t>
  </si>
  <si>
    <t>TB167-1</t>
  </si>
  <si>
    <t>TB167-2</t>
  </si>
  <si>
    <t>TB167-3</t>
  </si>
  <si>
    <t>TB167-4</t>
  </si>
  <si>
    <t>TB167-5</t>
  </si>
  <si>
    <t>Đồng hồ đo điện trở đất (số) Kyoritsu 4105</t>
  </si>
  <si>
    <t>TB168-1</t>
  </si>
  <si>
    <t>TB168-10</t>
  </si>
  <si>
    <t>TB168-2</t>
  </si>
  <si>
    <t>TB168-3</t>
  </si>
  <si>
    <t>TB168-4</t>
  </si>
  <si>
    <t>TB168-5</t>
  </si>
  <si>
    <t>TB168-6</t>
  </si>
  <si>
    <t>TB168-7</t>
  </si>
  <si>
    <t>TB168-8</t>
  </si>
  <si>
    <t>TB168-9</t>
  </si>
  <si>
    <t>Đồng hồ đo Megaohm dạng số Kyoritsu</t>
  </si>
  <si>
    <t>TB170-1</t>
  </si>
  <si>
    <t>TB170-2</t>
  </si>
  <si>
    <t>TB177</t>
  </si>
  <si>
    <t xml:space="preserve">Bộ thí nghiệm PLC </t>
  </si>
  <si>
    <t>TB178</t>
  </si>
  <si>
    <t>TB179-1</t>
  </si>
  <si>
    <t>TB179-2</t>
  </si>
  <si>
    <t>TB179-3</t>
  </si>
  <si>
    <t>Đồng hồ đo điện trở đất dạng kim Kyoritsu 4102A</t>
  </si>
  <si>
    <t>Đồng hồ đo điện trở đất dạng số Kyoritsu 4105AH</t>
  </si>
  <si>
    <t>Đồng hồ đo tốc độ quay động cơ dạng số Kyoritsu 5610</t>
  </si>
  <si>
    <t>Đồng hồ xác định thứ tự pha Kyoritsu 8035</t>
  </si>
  <si>
    <t>Osiloocope 20MHx Puntek PS-205</t>
  </si>
  <si>
    <t>Osiloocope Gwinstek GBS-1204</t>
  </si>
  <si>
    <t>Máy phát sóng âm tần Pintek FG-32</t>
  </si>
  <si>
    <t>Bộ đào tạo Scada quy mô tích hợp cỡ nhỏ</t>
  </si>
  <si>
    <t>Bộ đào tạo Scada quy mô tích hợp cỡ lớn</t>
  </si>
  <si>
    <t>Bộ cơ cấu chấp hành 1</t>
  </si>
  <si>
    <t>Bộ cơ cấu chấp hành 2</t>
  </si>
  <si>
    <t>Cáp CC-Link. Melsecnet + RJ HUB Switch 100/1GB</t>
  </si>
  <si>
    <t>Động cơ kim phun xăng (kèm hộp ecu) Honda</t>
  </si>
  <si>
    <t>0010654</t>
  </si>
  <si>
    <t>Máy scan HP Scanjet 5590</t>
  </si>
  <si>
    <t>Máy chiếu Overhead + màn hình hộp Dalite 80x80"3M model 1608</t>
  </si>
  <si>
    <t>5001469-1</t>
  </si>
  <si>
    <t>5001720-1</t>
  </si>
  <si>
    <t>Máy chiếu Panasonic PT-LB51EA
- Cường độ chiếu sáng 2000 Ansi Lumens. Độ phân giải 1024x768 (XGA)</t>
  </si>
  <si>
    <t>5001720-2</t>
  </si>
  <si>
    <t>5001720-3</t>
  </si>
  <si>
    <t>5001933-1</t>
  </si>
  <si>
    <t>5001933-2</t>
  </si>
  <si>
    <t>Máy chiếu đa Projector Panasonic + màn hình treo 84" x 84"PT-LB50NTEA</t>
  </si>
  <si>
    <t>Bơm cao áp Common Rail điện</t>
  </si>
  <si>
    <t>TB094</t>
  </si>
  <si>
    <t>Máy hút chân không</t>
  </si>
  <si>
    <t>TB112-1</t>
  </si>
  <si>
    <t>TB112-2</t>
  </si>
  <si>
    <t>TB112-3</t>
  </si>
  <si>
    <t>TB112-4</t>
  </si>
  <si>
    <t>Máy nén máy lạnh</t>
  </si>
  <si>
    <t>TB116-1</t>
  </si>
  <si>
    <t>TB116-2</t>
  </si>
  <si>
    <t>TB116-3</t>
  </si>
  <si>
    <t>TB116-4</t>
  </si>
  <si>
    <t>TB116-5</t>
  </si>
  <si>
    <t>TB116-6</t>
  </si>
  <si>
    <t>TB116-7</t>
  </si>
  <si>
    <t>TB116-8</t>
  </si>
  <si>
    <t>TB116-9</t>
  </si>
  <si>
    <t>TB116-10</t>
  </si>
  <si>
    <t>Máy ép thủy lực</t>
  </si>
  <si>
    <t>Máy nén khí piston và bình hơi Model: B7000/500CT</t>
  </si>
  <si>
    <t>TB042</t>
  </si>
  <si>
    <t>Động cơ ôtô (xăng) - EFIToyota - 5A</t>
  </si>
  <si>
    <t>5000610-1</t>
  </si>
  <si>
    <t>5000610-2</t>
  </si>
  <si>
    <t>Động cơ chết 4 xy lanh Toyota</t>
  </si>
  <si>
    <t>TB099-1</t>
  </si>
  <si>
    <t>TB099-2</t>
  </si>
  <si>
    <t>TB099-3</t>
  </si>
  <si>
    <t>TB099-4</t>
  </si>
  <si>
    <t>Máy ép thủy lực 2 tấn</t>
  </si>
  <si>
    <t>TB109</t>
  </si>
  <si>
    <t>Dàn lạnh hệ thống điều hòa ôtô</t>
  </si>
  <si>
    <t>TB095-1</t>
  </si>
  <si>
    <t>TB095-2</t>
  </si>
  <si>
    <t>TB095-3</t>
  </si>
  <si>
    <t>TB095-4</t>
  </si>
  <si>
    <t>Máy mài cầm tay sử dụng khí nén Utool</t>
  </si>
  <si>
    <t>Bộ thực hành động cơ Diessel-Diesel engine (CarTrain)</t>
  </si>
  <si>
    <t>Bộ thực hành với động cơ lai, vừa xăng vừa điện - hybrid drive with CarTrain</t>
  </si>
  <si>
    <t>Bộ thực hành động phun xăng trực tịếp, có turbocharger-CarTrain MED gasoline direct injection system with turbocharger</t>
  </si>
  <si>
    <t>Hệ thống chống bó kẹt phanh ABS model: T-ABST-ABS</t>
  </si>
  <si>
    <t>Thiết bị đào tạo cân bằng động bánh xe model: SBM 125SBM 125</t>
  </si>
  <si>
    <t>Thiết bị ép lò so giảm sóc TR3211TR3211</t>
  </si>
  <si>
    <t>Thiết bị bơm dầu hộp số ( Model: HO-211)HO-211</t>
  </si>
  <si>
    <t>Hệ thống phun xăng và diesel điều khiển bằng điện tử (24 món)</t>
  </si>
  <si>
    <t>Thiết bị dò tìm hư hỏng hệ thống điện trong oto ULTRASCAN P1</t>
  </si>
  <si>
    <t>5001874-1</t>
  </si>
  <si>
    <t>5001874-2</t>
  </si>
  <si>
    <t>Thiết bị cảo hộp số tự động lọai 2 cây dài</t>
  </si>
  <si>
    <t>TB059-1</t>
  </si>
  <si>
    <t>TB059-2</t>
  </si>
  <si>
    <t>Đèn kiểm tra góc phun dầu sớm</t>
  </si>
  <si>
    <t>TB098-1</t>
  </si>
  <si>
    <t>TB098-2</t>
  </si>
  <si>
    <t>TB098-3</t>
  </si>
  <si>
    <t>TB098-4</t>
  </si>
  <si>
    <t>Đồng hồ đo tốc độ động cơ cảm ứng điện tử</t>
  </si>
  <si>
    <t>TB100-1</t>
  </si>
  <si>
    <t>TB100-2</t>
  </si>
  <si>
    <t>Thiết bị cân chỉnh gốc đặt bánh xe</t>
  </si>
  <si>
    <t>TB135</t>
  </si>
  <si>
    <t>Thiết bị sạc acquy</t>
  </si>
  <si>
    <t>TB136-1</t>
  </si>
  <si>
    <t>TB136-2</t>
  </si>
  <si>
    <t>Động cơ dầu 4 xylanh</t>
  </si>
  <si>
    <t>Máy chiếu đa phương tiện Panasonic + màn hình treo 84x84" PT-LB50NTEA</t>
  </si>
  <si>
    <t>Sever IBM x 3650 M4 (Memory 2 x IBM 4Gb)</t>
  </si>
  <si>
    <t>5001861-2</t>
  </si>
  <si>
    <t>Máy đèn chiếu xách tay AZZA HM -26F (Malaysia) + màn hình hộp Dalite 64"x48"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</si>
  <si>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</si>
  <si>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Hệ thống Lab  Multimedia Wiscom LMW 9200 cho phòng 40 học viên</t>
  </si>
  <si>
    <t>Bộ điều khiển trung tâm của giáo viên MK-6000 + chi phí lắp đặt</t>
  </si>
  <si>
    <t>Card tiếng chuyên dụng AC-6000</t>
  </si>
  <si>
    <t>Bộ chuyển đổi tiếng ASW-6000</t>
  </si>
  <si>
    <t>Máy chiếu gần BenQ MX 806ST + màn chiếu treo tường (1.7x1.78)</t>
  </si>
  <si>
    <t>Bộ lưu điện UPS 3000VA</t>
  </si>
  <si>
    <t>TB004</t>
  </si>
  <si>
    <t>Máy đếm tiền OUDIS 9688</t>
  </si>
  <si>
    <t xml:space="preserve">                                                     Máy chiếu Projector - Sony VPL-EX70 
  -Màn chiếu treo tường APOLLO WS8484 120"
                           </t>
  </si>
  <si>
    <t>Máy ảnh KTS Canon 95IS</t>
  </si>
  <si>
    <t>TB022</t>
  </si>
  <si>
    <t>Máy chiếu Panasonic+ màn hình Dalite 
điều khiển bằng remotePT-LB55NTEA</t>
  </si>
  <si>
    <t>5001470-1</t>
  </si>
  <si>
    <t>Máy ảnh KTS 12 Mega pixel Sony</t>
  </si>
  <si>
    <t>TB021</t>
  </si>
  <si>
    <t>Máy quay phim Sony</t>
  </si>
  <si>
    <t>TB047</t>
  </si>
  <si>
    <t xml:space="preserve">Máy chiếu projector Eiki LC-XBL25 </t>
  </si>
  <si>
    <t>Màn chiếu điện APOLLO 84" x 84"</t>
  </si>
  <si>
    <t>TB107-1</t>
  </si>
  <si>
    <t>TB107-2</t>
  </si>
  <si>
    <t>Máy cưa xích 220V</t>
  </si>
  <si>
    <t>TB171</t>
  </si>
  <si>
    <t>Máy hàn Booster Pro 170</t>
  </si>
  <si>
    <t>TB181</t>
  </si>
  <si>
    <t>Máy nén 1 HP</t>
  </si>
  <si>
    <t>TB040</t>
  </si>
  <si>
    <t>Máy bơm chìm 3 pha 5HP</t>
  </si>
  <si>
    <t>TB032</t>
  </si>
  <si>
    <t>Máy bơm nước 25HP380V ( bơm cạn)</t>
  </si>
  <si>
    <t>TB033</t>
  </si>
  <si>
    <t>Khoan đục bê tông</t>
  </si>
  <si>
    <t>TB019</t>
  </si>
  <si>
    <t>Máy khoan, đục bê tông SDS Max - 1100 KH - Max</t>
  </si>
  <si>
    <t>TB185</t>
  </si>
  <si>
    <t>Tivi phẳng - Sony29"</t>
  </si>
  <si>
    <t xml:space="preserve">Máy ảnh KTS Canon 95IS </t>
  </si>
  <si>
    <t>TB024</t>
  </si>
  <si>
    <t xml:space="preserve">Máy quay phim KTS Sony HDR - XR 200E </t>
  </si>
  <si>
    <t>TB046</t>
  </si>
  <si>
    <t>Máy ảnh kỹ thuật số Canon Model:95IS</t>
  </si>
  <si>
    <t>TB028</t>
  </si>
  <si>
    <t>Tủ lạnh Sharp 339 SJ - 345 S-BL</t>
  </si>
  <si>
    <t>TB140</t>
  </si>
  <si>
    <t>Máy phát điện Diesel O’cean - JD60P</t>
  </si>
  <si>
    <t>Máy phát điện ELEMAX -SHT (Honda)3 pha -10KVA -1150</t>
  </si>
  <si>
    <t>Máy phát điện Honda</t>
  </si>
  <si>
    <t>0010352</t>
  </si>
  <si>
    <t>Máy biến áp điện560KWA</t>
  </si>
  <si>
    <t>0010849</t>
  </si>
  <si>
    <t>Máy hút bụi Hiellan HC 70W</t>
  </si>
  <si>
    <t>TB039</t>
  </si>
  <si>
    <t>Máy đục bê tông HM1201</t>
  </si>
  <si>
    <t>TB035</t>
  </si>
  <si>
    <t>UPS Santak C3K3K 3.000VA</t>
  </si>
  <si>
    <t>Đầu karaoke Ariang 3600</t>
  </si>
  <si>
    <t>TB097</t>
  </si>
  <si>
    <t>Máy scan Canon LIDE 210 độ phân giải 4800 x 4800 dpi</t>
  </si>
  <si>
    <t>Máy Scan canon DR 2580C, phương pháp quét : CIS(CMOS)</t>
  </si>
  <si>
    <t>Máy chiếu projector Infocus x 3 + màn hình Dalite 84"x84" (USA)</t>
  </si>
  <si>
    <t>Máy bắn tập MBT-03 (TBMB M5)</t>
  </si>
  <si>
    <t>Máy bắn tập MPT - O</t>
  </si>
  <si>
    <t>TB108</t>
  </si>
  <si>
    <t>Ổn áp LIOA 15KVA/220V</t>
  </si>
  <si>
    <t>Tivi Projection SonyFR-43M91</t>
  </si>
  <si>
    <t>Kính hiển vi 2 mắt -  LX</t>
  </si>
  <si>
    <t>5000622-1</t>
  </si>
  <si>
    <t>5000622-2</t>
  </si>
  <si>
    <t>5000622-3</t>
  </si>
  <si>
    <t>5000622-4</t>
  </si>
  <si>
    <t>5000622-5</t>
  </si>
  <si>
    <t>Tivi Sony AR293M50 + giá treo tường</t>
  </si>
  <si>
    <t>5001389-1</t>
  </si>
  <si>
    <t>5001389-2</t>
  </si>
  <si>
    <t xml:space="preserve">Máy hút bụi </t>
  </si>
  <si>
    <t>TB111</t>
  </si>
  <si>
    <t>Tivi Led LG 42LS4600-42inch</t>
  </si>
  <si>
    <t>TSBT02-1</t>
  </si>
  <si>
    <t>TSBT02-2</t>
  </si>
  <si>
    <t>TSBT02-3</t>
  </si>
  <si>
    <t>TSBT02-4</t>
  </si>
  <si>
    <t>TSBT02-5</t>
  </si>
  <si>
    <t>TSBT02-6</t>
  </si>
  <si>
    <t>TSBT02-7</t>
  </si>
  <si>
    <t>TSBT02-8</t>
  </si>
  <si>
    <t>TSBT02-9</t>
  </si>
  <si>
    <t>TSBT02-10</t>
  </si>
  <si>
    <t>TSBT02-11</t>
  </si>
  <si>
    <t>TSBT02-12</t>
  </si>
  <si>
    <t>TSBT02-13</t>
  </si>
  <si>
    <t>TSBT02-14</t>
  </si>
  <si>
    <t>TSBT04</t>
  </si>
  <si>
    <t>TSBT05</t>
  </si>
  <si>
    <t>Tủ lạnh Sanyo SR-20HN-MG 210L</t>
  </si>
  <si>
    <t>Máy điện tim 1 kênh Newtech</t>
  </si>
  <si>
    <t>Máy khoan đứng2H 125L</t>
  </si>
  <si>
    <t>0010735</t>
  </si>
  <si>
    <t>Máy mài đứng3B633</t>
  </si>
  <si>
    <t>0010789</t>
  </si>
  <si>
    <t>Máy mài phẳng Phụ kiện:
 - 1 bàn sin dọc n20
 - 1 Đồ gá n303E711B</t>
  </si>
  <si>
    <t>0010777</t>
  </si>
  <si>
    <t>Máy phay dụng cụ6M-76n</t>
  </si>
  <si>
    <t>0010442</t>
  </si>
  <si>
    <t>Bộ CPU l5-2.8G có CASE máy vi tính</t>
  </si>
  <si>
    <t>12002-1</t>
  </si>
  <si>
    <t>12002-2</t>
  </si>
  <si>
    <t>12002-3</t>
  </si>
  <si>
    <t>12002-4</t>
  </si>
  <si>
    <t>12002-5</t>
  </si>
  <si>
    <t>Bộ dụng cụ bấm đầu sợi quang đa năng - Deluxe Premises Fiber Optic Termination Toolkit ( TKT -UNICAM )</t>
  </si>
  <si>
    <t>Khoan tay KRESS model:850 SBLR - 2</t>
  </si>
  <si>
    <t>TB106</t>
  </si>
  <si>
    <t>Bộ thiết bị lưu trữ Synology DS211+HDD 2TB</t>
  </si>
  <si>
    <t>TB176</t>
  </si>
  <si>
    <t>Máy sever</t>
  </si>
  <si>
    <t>Máy hiện sóng 25Mhz</t>
  </si>
  <si>
    <t>TB038-1</t>
  </si>
  <si>
    <t>TB038-2</t>
  </si>
  <si>
    <t>TB038-3</t>
  </si>
  <si>
    <t>TB038-4</t>
  </si>
  <si>
    <t>TB038-5</t>
  </si>
  <si>
    <t xml:space="preserve">Bộ thí nghiệm VXL 8952 (có nạp CT) </t>
  </si>
  <si>
    <t>TB156-1</t>
  </si>
  <si>
    <t>TB156-2</t>
  </si>
  <si>
    <t>TB156-3</t>
  </si>
  <si>
    <t>Ổn áp 15KW-3 pha</t>
  </si>
  <si>
    <t>Máy scan HP5590</t>
  </si>
  <si>
    <t>TB048</t>
  </si>
  <si>
    <t>Máy quét mã vạch Motorola DS6708</t>
  </si>
  <si>
    <t>Trạm biến áp chuyên dùng 1x400KVA 15-22/0.4KV</t>
  </si>
  <si>
    <t>Máy ảnh KTS Canon Model: 95IS</t>
  </si>
  <si>
    <t>TB025</t>
  </si>
  <si>
    <t>Máy ảnh kỹ thuật số Canon Model: 95IS</t>
  </si>
  <si>
    <t>TB029</t>
  </si>
  <si>
    <t>Đàn  Organ Yamaha</t>
  </si>
  <si>
    <t>Động cơ không đồng bộ 3 pha, điện áp 380/660V, 1.5HP, 1.450v/p</t>
  </si>
  <si>
    <t>Động cơ không đồng bộ 3 pha 2 cấp tốc độ  YY, 1.5HP, tốc độ thấp 15000v/p, tốc độ cao 3000v/p</t>
  </si>
  <si>
    <t>Ổn áp Lioa 15KVA 3 pha</t>
  </si>
  <si>
    <t>Ổn áp Lioa 10KVA 3 pha</t>
  </si>
  <si>
    <t>Hộp số tự động Toyota</t>
  </si>
  <si>
    <t>Động cơ tháo lắp</t>
  </si>
  <si>
    <t>Hộp số sàn MT - Toyota Camry 97</t>
  </si>
  <si>
    <t xml:space="preserve">Bơm cao áp Commonrail </t>
  </si>
  <si>
    <t>Động cơ dầu Vikyno</t>
  </si>
  <si>
    <t>Máy chiếu đa phương tiện công nghệ LCD NEC NP-P451XG</t>
  </si>
  <si>
    <t>Sever IBM 3650 Ma</t>
  </si>
  <si>
    <t>Router draytex 3900</t>
  </si>
  <si>
    <t>UPS Santak C2K</t>
  </si>
  <si>
    <t>Máy bằng 1 kim cơ công nghiệp Juki DDL 5550</t>
  </si>
  <si>
    <t>Bàn ghế</t>
  </si>
  <si>
    <t>2.1</t>
  </si>
  <si>
    <t xml:space="preserve"> Bàn ghế HS</t>
  </si>
  <si>
    <t>Bàn thực tập mặt đá chân gỗ 1600x800x700</t>
  </si>
  <si>
    <t>TSQT</t>
  </si>
  <si>
    <t>TBDCQL khác</t>
  </si>
  <si>
    <t>Bàn đọc sách thư viện</t>
  </si>
  <si>
    <t>THPT</t>
  </si>
  <si>
    <t>Bàn ghế thư viện + 4 ghế tựa gỗ</t>
  </si>
  <si>
    <t>Bàn đọc sách + 4 ghế gỗ</t>
  </si>
  <si>
    <t>2.2</t>
  </si>
  <si>
    <t>Bàn ghế VP</t>
  </si>
  <si>
    <t>Bàn họp Virnee gỗ xoan đào</t>
  </si>
  <si>
    <t>Bàn ghế hội họp Oval (1bàn+20ghế)</t>
  </si>
  <si>
    <t>Bộ Salon gỗ (1bàn lớn, 1 bàn nhỏ, 1 ghế dài, 2 ghế đơn)</t>
  </si>
  <si>
    <t>Bàn tiếp phụ huynh HS + kính 1,5x0,75x0,8</t>
  </si>
  <si>
    <t>Bàn ghế tiếp khách (1 bàn + 10 ghế tựa gỗ)</t>
  </si>
  <si>
    <t>Bàn gỗ Oval 2,6x0,8m</t>
  </si>
  <si>
    <t>Bàn gỗ 5 chỗ ngồi</t>
  </si>
  <si>
    <t>Bàn làm việc có kính (1mx1,4m)</t>
  </si>
  <si>
    <t>Bàn họp, ghế (2400 x 4000 x 750)</t>
  </si>
  <si>
    <t>Bộ bàn lớn 1950 x 750 (dưới có hộc đề CPU + loa)</t>
  </si>
  <si>
    <t>Bàn giảng viên 1200x850x800 mm</t>
  </si>
  <si>
    <t>Bàn ghế hội họp (65 ghế)</t>
  </si>
  <si>
    <t>2.3</t>
  </si>
  <si>
    <t xml:space="preserve"> Bàn ghế vi tính</t>
  </si>
  <si>
    <t>Bàn ghế (vi tính 5 chỗ)</t>
  </si>
  <si>
    <t>Tủ</t>
  </si>
  <si>
    <t>3.1</t>
  </si>
  <si>
    <t>Tủ đựng hồ sơ</t>
  </si>
  <si>
    <t>Tủ sắt 2 cánh  (8 bảng) 1,90x1,20x0,45m</t>
  </si>
  <si>
    <t>Tủ gỗ ghép (gỗ thổi PU)</t>
  </si>
  <si>
    <t xml:space="preserve">Tủ gỗ  </t>
  </si>
  <si>
    <t>TB142</t>
  </si>
  <si>
    <t>Tủ kệ gỗ (cửa kính có khóa)</t>
  </si>
  <si>
    <t>TB068</t>
  </si>
  <si>
    <t>Tủ gỗ đựng hồ sơ</t>
  </si>
  <si>
    <t>Tủ gỗ hồ sơ 3 cửa 1,2x0,40x2,02m</t>
  </si>
  <si>
    <t xml:space="preserve">Tủ hồ sơ </t>
  </si>
  <si>
    <t xml:space="preserve">Tủ hồ sơ giáo viên chuyên môn </t>
  </si>
  <si>
    <t>Tủ sắt 2 cánh (1,9x0,9x0,45)m</t>
  </si>
  <si>
    <t>Két sắt khóa điện 560x420x480</t>
  </si>
  <si>
    <t>Tủ hồ sơ 5 ngăn 2400 x 400 x 2058</t>
  </si>
  <si>
    <t>Tủ trưng bày T02 (2000 x 400 x 950)</t>
  </si>
  <si>
    <t>Tủ trưng bày T02 (2000 x 400 x 900)</t>
  </si>
  <si>
    <t>Tủ hồ sơ (MFC) có kính 1600 x 400 x 1800</t>
  </si>
  <si>
    <t>Tủ sắt 40 ngăn</t>
  </si>
  <si>
    <t>Tủ kính gỗ</t>
  </si>
  <si>
    <t>3.2</t>
  </si>
  <si>
    <t>Tủ đồ dùng dạy học</t>
  </si>
  <si>
    <t>Bộ tủ bếp</t>
  </si>
  <si>
    <t>Tủ đựng MH 4 ngăn 8 hộc cửa kính lùa</t>
  </si>
  <si>
    <t>TB190</t>
  </si>
  <si>
    <t>Tủ đựng MH 3 ngăn 6 hộc cửa kính lùa</t>
  </si>
  <si>
    <t>TB191</t>
  </si>
  <si>
    <t>Tủ đựng MH 4 ngăn 8 hộc cửa lưới sắt</t>
  </si>
  <si>
    <t>TB192</t>
  </si>
  <si>
    <t>Tủ đựng TB 3 ngăn 6 hộc cửa lưới sắt</t>
  </si>
  <si>
    <t>TB193</t>
  </si>
  <si>
    <t>Tủ đựng TB 4 ngăn 8 hộc cửa tôn sắt 2 cánh</t>
  </si>
  <si>
    <t>TB194</t>
  </si>
  <si>
    <t>Tủ đựng TB 3 ngăn 6 hộc cửa tôn sắt 2 cánh</t>
  </si>
  <si>
    <t>TB195</t>
  </si>
  <si>
    <t>Tủ kệ sắt (đựng thiết bị 6 cánh)</t>
  </si>
  <si>
    <t>Tủ đựng thiết bị, dụng cụ 1600x1800x600mm</t>
  </si>
  <si>
    <t>Tủ đựng dụng cụ sữa chữa</t>
  </si>
  <si>
    <t>Tủ đựng thiết bị TN Lý</t>
  </si>
  <si>
    <t>Tủ gỗ đựng cặp sách HS</t>
  </si>
  <si>
    <t xml:space="preserve"> Đồ gỗ, đồ nhựa khác</t>
  </si>
  <si>
    <t>4.1</t>
  </si>
  <si>
    <t>Bảng khác</t>
  </si>
  <si>
    <t>Bảng (TB cửa kính lùa)</t>
  </si>
  <si>
    <t>Bảng thông báo</t>
  </si>
  <si>
    <t>5001827-1</t>
  </si>
  <si>
    <t>5001827-2</t>
  </si>
  <si>
    <t>5001827-3</t>
  </si>
  <si>
    <t>5001827-4</t>
  </si>
  <si>
    <t>5001827-5</t>
  </si>
  <si>
    <t>5001827-6</t>
  </si>
  <si>
    <t>Bảng TB cửa kính lùa</t>
  </si>
  <si>
    <t>TB145</t>
  </si>
  <si>
    <t>Bảng TB (cổng trường)</t>
  </si>
  <si>
    <t>4.2</t>
  </si>
  <si>
    <t>4.3 Đồ gỗ khác</t>
  </si>
  <si>
    <t>Kệ sách</t>
  </si>
  <si>
    <t>Kệ để TB đồ dùng thực hành</t>
  </si>
  <si>
    <t>Kệ để cặp 5 tầng</t>
  </si>
  <si>
    <t>Kệ gỗ nhiều ngăn ( gỗ thổi PU)</t>
  </si>
  <si>
    <t>Bục gỗ</t>
  </si>
  <si>
    <t>Kệ để thiết bị mô hình</t>
  </si>
  <si>
    <t>Kệ gỗ có kính lùa</t>
  </si>
  <si>
    <t>TB070</t>
  </si>
  <si>
    <t>Bục giảng 1,6x1,5x5x0,25</t>
  </si>
  <si>
    <t>Trống trường</t>
  </si>
  <si>
    <t>Kệ sắt chứa đồ</t>
  </si>
  <si>
    <t>Xe đẩy Inox</t>
  </si>
  <si>
    <t>TB069</t>
  </si>
  <si>
    <t>Kệ sắt 1.7x0.6x3m</t>
  </si>
  <si>
    <t>Kệ gỗ (để sách báo)</t>
  </si>
  <si>
    <t>TB067</t>
  </si>
  <si>
    <t>Bàn Inox 1,2x2x0,9</t>
  </si>
  <si>
    <t>Kệ để sách</t>
  </si>
  <si>
    <t>Kệ sách thư viện 5 tầng</t>
  </si>
  <si>
    <t>Kệ sách thư viện</t>
  </si>
  <si>
    <t>Quầy thủ thư</t>
  </si>
  <si>
    <t>Quầy thu tiền (kính bảo vệ)</t>
  </si>
  <si>
    <t>Trụ bóng rỗ di động</t>
  </si>
  <si>
    <t>Hệ thống quạt hút thổi không khí</t>
  </si>
  <si>
    <t>TB143</t>
  </si>
  <si>
    <t>Hệ thống quạt hút không khí</t>
  </si>
  <si>
    <t>TB144</t>
  </si>
  <si>
    <t>Bục trưng bày mô hình trường (2300 x 2300 x 700)</t>
  </si>
  <si>
    <t>Bàn bóng bàn Bình Minh</t>
  </si>
  <si>
    <t xml:space="preserve"> TB vận tải truyền dẫn</t>
  </si>
  <si>
    <t>Bộ đàm Icom F 3003</t>
  </si>
  <si>
    <t>TB075-1</t>
  </si>
  <si>
    <t>TB vận tải TD</t>
  </si>
  <si>
    <t>TB075-2</t>
  </si>
  <si>
    <t>TB075-3</t>
  </si>
  <si>
    <t>TB075-4</t>
  </si>
  <si>
    <t xml:space="preserve">Xe hơi Toyota 16 chỗ </t>
  </si>
  <si>
    <t xml:space="preserve">Xe hơi Toyota 7 chỗ </t>
  </si>
  <si>
    <t>Tài sản khác</t>
  </si>
  <si>
    <t>Hệ thống mạng</t>
  </si>
  <si>
    <t xml:space="preserve">Hệ thống mạng cho các máy trạm </t>
  </si>
  <si>
    <t>Modem Vigor V3300</t>
  </si>
  <si>
    <t>TB134-1</t>
  </si>
  <si>
    <t>TB134-2</t>
  </si>
  <si>
    <t xml:space="preserve">Hệ thống mạng </t>
  </si>
  <si>
    <t>Hệ thống mạng + phụ kiện</t>
  </si>
  <si>
    <t>5001630-1</t>
  </si>
  <si>
    <t>5001630-2</t>
  </si>
  <si>
    <t>5001630-3</t>
  </si>
  <si>
    <t>5001630-4</t>
  </si>
  <si>
    <t>Switch Cisco 10/100/1000 Gigabit</t>
  </si>
  <si>
    <t>TB173</t>
  </si>
  <si>
    <t>Bộ định tuyến dữ liệu mạng Internet V3300</t>
  </si>
  <si>
    <t>TB076</t>
  </si>
  <si>
    <t>TB173-1</t>
  </si>
  <si>
    <t>Hệ thống mạng máy vi tính:
  -2 Máy in HP laser Jet M1132 MFP(CNTT:1 + Lý luận CT:1)
  -5 Thiết bị chuyển mạch Cisco Swich 24-Port 10/100/1000 Gigabit with WebView: 55.984.500</t>
  </si>
  <si>
    <t>Hệ thống mạng máy vi tính:
  -2 Máy in HP laser Jet M1132 
  -5 Thiết bị chuyển mạch Cisco Swich 24-Port 10/100/1000 Gigabit with WebView: 55.984.500</t>
  </si>
  <si>
    <t>5001956-2</t>
  </si>
  <si>
    <t>CISCO WS-C2960-24TC-L</t>
  </si>
  <si>
    <t>Thiết bị định tuyến Draytek Vigor 3900</t>
  </si>
  <si>
    <t>CISCO 2911/K9</t>
  </si>
  <si>
    <t>Chống sét lan truyền. Model SYC-TC480 3Y</t>
  </si>
  <si>
    <t>TB014</t>
  </si>
  <si>
    <t>Chống sét lan truyền đường nguồn SYCOM Model: SYC-TC-3Y</t>
  </si>
  <si>
    <t>Kim thu sét trực tiếp CIRPROTEC Model:NLP1100-30</t>
  </si>
  <si>
    <t>Bàn đặt máy tiệnBTO 14454</t>
  </si>
  <si>
    <t>0010549</t>
  </si>
  <si>
    <t>Bàn điều khiển cho máy tiện gồm: Đế + mặt bàn</t>
  </si>
  <si>
    <t>0010551-1</t>
  </si>
  <si>
    <t>0010551-2</t>
  </si>
  <si>
    <t>Bàn gá dao thay dao tự động</t>
  </si>
  <si>
    <t>0010552</t>
  </si>
  <si>
    <t>Mặt bàn điều khiển máy phay</t>
  </si>
  <si>
    <t>0010550-1</t>
  </si>
  <si>
    <t>0010550-2</t>
  </si>
  <si>
    <t>0010550-3</t>
  </si>
  <si>
    <t>0010550-4</t>
  </si>
  <si>
    <t>0010550-5</t>
  </si>
  <si>
    <t>0010550-6</t>
  </si>
  <si>
    <t>Bộ điều khiển cánh cửa bằng khí nén PAD -7411</t>
  </si>
  <si>
    <t>MH cung cấp và kẹp phôi tự động điều khiển khí nén</t>
  </si>
  <si>
    <t>Bộ khuôn ép nhựa</t>
  </si>
  <si>
    <t>TB002</t>
  </si>
  <si>
    <t>Đe gò chuyên dùng</t>
  </si>
  <si>
    <t>5000874-1</t>
  </si>
  <si>
    <t>5000874-2</t>
  </si>
  <si>
    <t>5000874-3</t>
  </si>
  <si>
    <t>5000874-4</t>
  </si>
  <si>
    <t>5000874-5</t>
  </si>
  <si>
    <t>5000874-6</t>
  </si>
  <si>
    <t>5000874-7</t>
  </si>
  <si>
    <t>5000874-8</t>
  </si>
  <si>
    <t>5000874-9</t>
  </si>
  <si>
    <t>5000874-10</t>
  </si>
  <si>
    <t>5000874-11</t>
  </si>
  <si>
    <t>5000874-12</t>
  </si>
  <si>
    <t>Bộ chạy bàn tự động trục X và Y (AL - 500) cho các dòng máy phay KM - 4V</t>
  </si>
  <si>
    <t>TB073 -1</t>
  </si>
  <si>
    <t>TB073 -2</t>
  </si>
  <si>
    <t>TB073 -3</t>
  </si>
  <si>
    <t>Bộ kẹp rút dao NT40</t>
  </si>
  <si>
    <t>TB079-1</t>
  </si>
  <si>
    <t>TB079-2</t>
  </si>
  <si>
    <t>TB079-3</t>
  </si>
  <si>
    <t>TB079-4</t>
  </si>
  <si>
    <t>TB079-5</t>
  </si>
  <si>
    <t>TB079-6</t>
  </si>
  <si>
    <t>TB079-7</t>
  </si>
  <si>
    <t>TB079-8</t>
  </si>
  <si>
    <t>TB079-9</t>
  </si>
  <si>
    <t>TB079-10</t>
  </si>
  <si>
    <t>Êtô máy phay</t>
  </si>
  <si>
    <t>TB165-1</t>
  </si>
  <si>
    <t>TB165-2</t>
  </si>
  <si>
    <t>TB165-3</t>
  </si>
  <si>
    <t>TB165-4</t>
  </si>
  <si>
    <t>TB165-5</t>
  </si>
  <si>
    <t>TB165-6</t>
  </si>
  <si>
    <t>TB165-7</t>
  </si>
  <si>
    <t>TB165-8</t>
  </si>
  <si>
    <t>TB165-9</t>
  </si>
  <si>
    <t>TB165-10</t>
  </si>
  <si>
    <t xml:space="preserve">Đầu dao phay mặt đầu NT40 col Ø 80 </t>
  </si>
  <si>
    <t>TB096-1</t>
  </si>
  <si>
    <t>TB096-2</t>
  </si>
  <si>
    <t>TB096-3</t>
  </si>
  <si>
    <t>TB096-4</t>
  </si>
  <si>
    <t>TB096-5</t>
  </si>
  <si>
    <t>TB096-6</t>
  </si>
  <si>
    <t>TB096-7</t>
  </si>
  <si>
    <t>TB096-8</t>
  </si>
  <si>
    <t>TB096-9</t>
  </si>
  <si>
    <t>TB096-10</t>
  </si>
  <si>
    <t>Đầu phân độBS2</t>
  </si>
  <si>
    <t>5000760-1</t>
  </si>
  <si>
    <t>5000760-2</t>
  </si>
  <si>
    <t>Mũi tâm quay Côn morse 5</t>
  </si>
  <si>
    <t>TB146-1</t>
  </si>
  <si>
    <t>TB146-2</t>
  </si>
  <si>
    <t>TB146-3</t>
  </si>
  <si>
    <t>TB169-1</t>
  </si>
  <si>
    <t>TB169-2</t>
  </si>
  <si>
    <t>TB169-3</t>
  </si>
  <si>
    <t>TB169-4</t>
  </si>
  <si>
    <t>TB169-5</t>
  </si>
  <si>
    <t>Thước đo cao Mitutoyo 300mm</t>
  </si>
  <si>
    <t>TB172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</si>
  <si>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</si>
  <si>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 xml:space="preserve">Bàn lập trình điều khiển NC Fanuc 0/21 &amp; Sinumerik 810/840D </t>
  </si>
  <si>
    <t>5001644-1</t>
  </si>
  <si>
    <t>5001644-2</t>
  </si>
  <si>
    <t>5001644-3</t>
  </si>
  <si>
    <t>5001644-4</t>
  </si>
  <si>
    <t>Bàn lập trình điều khiển NC Fanuc 0/21 &amp; Sinumerik 810/840D</t>
  </si>
  <si>
    <t>5001644-5</t>
  </si>
  <si>
    <t>5001644-6</t>
  </si>
  <si>
    <t>5001644-7</t>
  </si>
  <si>
    <t>Mô hình máy lạnh ôtô</t>
  </si>
  <si>
    <t>TB132</t>
  </si>
  <si>
    <t>Mô hình thí nghiệm máy lạnh dân dụng lọai ghép</t>
  </si>
  <si>
    <t>TB053</t>
  </si>
  <si>
    <t>Mô hình thí nghiệm máy lạnh dân dụng lọai ghép lắp ráp</t>
  </si>
  <si>
    <t>TB055</t>
  </si>
  <si>
    <t>MH thí nghiệm máy lạnh lọai ghép dân dụng 1 pha (1870mmx1100mmx610mm)</t>
  </si>
  <si>
    <t>TB054</t>
  </si>
  <si>
    <t>Bàn thực tập + bộ nguồn + bánh xe</t>
  </si>
  <si>
    <t>TB161-1</t>
  </si>
  <si>
    <t>TB161-2</t>
  </si>
  <si>
    <t>TB161-3</t>
  </si>
  <si>
    <t>TB161-4</t>
  </si>
  <si>
    <t>TB161-5</t>
  </si>
  <si>
    <t>TB162-1</t>
  </si>
  <si>
    <t>TB162-2</t>
  </si>
  <si>
    <t>TB162-3</t>
  </si>
  <si>
    <t>TB162-4</t>
  </si>
  <si>
    <t>TB162-5</t>
  </si>
  <si>
    <t>Mô hình hệ thống lạnh công nghiệp</t>
  </si>
  <si>
    <t>Mô hình hệ thống lạnh thương mại</t>
  </si>
  <si>
    <t>Mô hình kho đông tiếp xúc
 2 cấp 10HP/3870V</t>
  </si>
  <si>
    <t>MH chu trình làm lạnh một cấp có TB hồi nhiệt trên giản đồ LgP-h</t>
  </si>
  <si>
    <t>Thiết bị sấy đa năng (Mã số: T2016-TBDT05</t>
  </si>
  <si>
    <t>MH Piston (dạng smeihermatic) 5HP/380V (MH điều hòa trung tâm làm lạnh nước Water chiler, 2 dàn lạnh)</t>
  </si>
  <si>
    <t>MH máy nén ly tâm 15HP/380V (MH kho lạnh, giải nhiệt bằng gió)</t>
  </si>
  <si>
    <t>MH máy nén trục vít 15HP/380 V (MH hệ thống lạnh cấp đông 2 cấp giải nhiệt bằng gió)</t>
  </si>
  <si>
    <t>Microsoft - windows 2003 server advance (License)</t>
  </si>
  <si>
    <t>đề tài NCKH</t>
  </si>
  <si>
    <t>Tủ điện - ĐTCN (Tủ TT. Điện tử CN)</t>
  </si>
  <si>
    <t>TB060-1</t>
  </si>
  <si>
    <t>TB060-2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</si>
  <si>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</si>
  <si>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</si>
  <si>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</si>
  <si>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</si>
  <si>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Khối giao diện (Mô đun) UNITRAIN I- Model: SO4203-2A</t>
  </si>
  <si>
    <t>5001701-1</t>
  </si>
  <si>
    <t>5001701-2</t>
  </si>
  <si>
    <t>5001701-3</t>
  </si>
  <si>
    <t>5001701-4</t>
  </si>
  <si>
    <t>5001701-5</t>
  </si>
  <si>
    <t>5001701-6</t>
  </si>
  <si>
    <t>5001701-7</t>
  </si>
  <si>
    <t>5001701-8</t>
  </si>
  <si>
    <t>5001701-9</t>
  </si>
  <si>
    <t>5001701-10</t>
  </si>
  <si>
    <t>5001701-11</t>
  </si>
  <si>
    <t>Khối mô đun kết nối - Model: SO4203-2B</t>
  </si>
  <si>
    <t>5001702-1</t>
  </si>
  <si>
    <t>5001702-2</t>
  </si>
  <si>
    <t>5001702-3</t>
  </si>
  <si>
    <t>5001702-4</t>
  </si>
  <si>
    <t>5001702-5</t>
  </si>
  <si>
    <t>5001702-6</t>
  </si>
  <si>
    <t>5001702-7</t>
  </si>
  <si>
    <t>5001702-8</t>
  </si>
  <si>
    <t>5001702-9</t>
  </si>
  <si>
    <t>5001702-10</t>
  </si>
  <si>
    <t>5001702-11</t>
  </si>
  <si>
    <t>5001702-12</t>
  </si>
  <si>
    <t>5001702-13</t>
  </si>
  <si>
    <t>5001702-14</t>
  </si>
  <si>
    <t>5001702-15</t>
  </si>
  <si>
    <t>5001702-16</t>
  </si>
  <si>
    <t>5001702-17</t>
  </si>
  <si>
    <t>5001702-18</t>
  </si>
  <si>
    <t>5001702-19</t>
  </si>
  <si>
    <t>5001702-20</t>
  </si>
  <si>
    <t>5001702-21</t>
  </si>
  <si>
    <t>5001702-22</t>
  </si>
  <si>
    <t>Xử lý mạch thu AM và cao tần HF, xử lý mạch khuếch đại AM IF, LF - Model: SO4204-9N</t>
  </si>
  <si>
    <t>Tủ thực tập điện tử công nghiệp</t>
  </si>
  <si>
    <t>TB141-1</t>
  </si>
  <si>
    <t>TB141-2</t>
  </si>
  <si>
    <t>Mô hình bến đậu xe</t>
  </si>
  <si>
    <t>Tủ giao tiếp kỹ thuật số PLC, VĐK</t>
  </si>
  <si>
    <t>TB139-1</t>
  </si>
  <si>
    <t>TB139-2</t>
  </si>
  <si>
    <t>Tủ giao tiếp kỹ thuật số, PLC, vi điều khiển</t>
  </si>
  <si>
    <t>5001920-1</t>
  </si>
  <si>
    <t>5001920-2</t>
  </si>
  <si>
    <t>HT truyền động động cơ  KĐB 3 pha</t>
  </si>
  <si>
    <t>5000799-1</t>
  </si>
  <si>
    <t>5000799-2</t>
  </si>
  <si>
    <t>Hệ thống truyền động động cơ DC</t>
  </si>
  <si>
    <t>5000800-1</t>
  </si>
  <si>
    <t>5000800-2</t>
  </si>
  <si>
    <t>HT truyền động máy phát xoay chiều</t>
  </si>
  <si>
    <t>5000801-1</t>
  </si>
  <si>
    <t>5000801-2</t>
  </si>
  <si>
    <t>Bàn TN động cơ điện</t>
  </si>
  <si>
    <t>5001914-1</t>
  </si>
  <si>
    <t>5001914-2</t>
  </si>
  <si>
    <t>5001914-3</t>
  </si>
  <si>
    <t>Bàn TN MBA 3pha</t>
  </si>
  <si>
    <t>5001919-1</t>
  </si>
  <si>
    <t>5001919-2</t>
  </si>
  <si>
    <t>5001919-3</t>
  </si>
  <si>
    <t>MH mạch máy khoan</t>
  </si>
  <si>
    <t>MH mạch máy mài</t>
  </si>
  <si>
    <t>MH mạch máy phay</t>
  </si>
  <si>
    <t>Mô hình tủ bù đa cấp cho lưới phân phối hạ thế - Mã số 09T - TN21</t>
  </si>
  <si>
    <t>TB180</t>
  </si>
  <si>
    <t>Tủ cung cấp có BV</t>
  </si>
  <si>
    <t>TB137-1</t>
  </si>
  <si>
    <t>TB137-2</t>
  </si>
  <si>
    <t>Tủ thực tập cung cấp điện</t>
  </si>
  <si>
    <t>Bàn lắp đặt hệ thống ( ST 7200 -3T )</t>
  </si>
  <si>
    <t>5001883-1</t>
  </si>
  <si>
    <t>5001883-2</t>
  </si>
  <si>
    <t>5001883-3</t>
  </si>
  <si>
    <t>5001883-4</t>
  </si>
  <si>
    <t>5001883-5</t>
  </si>
  <si>
    <t>Phụ kiện cho toàn hệ thống ( kèm theo phụ tùng chi tiết đính kèm trong BBGN TSCĐ)</t>
  </si>
  <si>
    <t>MH lựa chọn sản phẩm bằng tay gấp</t>
  </si>
  <si>
    <t>TB130-1</t>
  </si>
  <si>
    <t>TB130-2</t>
  </si>
  <si>
    <t>TB130-3</t>
  </si>
  <si>
    <t>MH phân lọai sản phẩm bằng tay gắp 09T-TN03</t>
  </si>
  <si>
    <t>TB121</t>
  </si>
  <si>
    <t>Mô hình đóng nắp hộp tự động (mã số T2010-TN13)</t>
  </si>
  <si>
    <t>5001995</t>
  </si>
  <si>
    <t>TB130-4</t>
  </si>
  <si>
    <t>Mô hình thang máy</t>
  </si>
  <si>
    <t>5001561-1</t>
  </si>
  <si>
    <t>5001561-2</t>
  </si>
  <si>
    <t>5001561-3</t>
  </si>
  <si>
    <t>Mô hình mở cửa tự động</t>
  </si>
  <si>
    <t>TB052</t>
  </si>
  <si>
    <t>MH điều khiển TB điện trong khách sạn</t>
  </si>
  <si>
    <t>TB049-1</t>
  </si>
  <si>
    <t>TB049-2</t>
  </si>
  <si>
    <t>Tay máy</t>
  </si>
  <si>
    <t>TB057-1</t>
  </si>
  <si>
    <t>TB057-2</t>
  </si>
  <si>
    <t xml:space="preserve">Tay máy ngành điện tử </t>
  </si>
  <si>
    <t>TB058</t>
  </si>
  <si>
    <t>Mô hình mở của tự động</t>
  </si>
  <si>
    <t>TB133-1</t>
  </si>
  <si>
    <t>TB133-2</t>
  </si>
  <si>
    <t>MH lựa chọn sản phẩm theo kích thước</t>
  </si>
  <si>
    <t>TB131-1</t>
  </si>
  <si>
    <t>TB131-2</t>
  </si>
  <si>
    <t>TB131-3</t>
  </si>
  <si>
    <t>TB131-4</t>
  </si>
  <si>
    <t>TB131-5</t>
  </si>
  <si>
    <t>TB131-6</t>
  </si>
  <si>
    <t>Mô hình đóng nút chai tự động</t>
  </si>
  <si>
    <t>5001560-1</t>
  </si>
  <si>
    <t>5001560-2</t>
  </si>
  <si>
    <t>TB130</t>
  </si>
  <si>
    <t>Tủ điều khiển hệ thống xử lý nước thải T2010-TN11</t>
  </si>
  <si>
    <t>Mô hình Inverter</t>
  </si>
  <si>
    <t>Tủ động lực dùng kết nối phần công suất cho PLC và vi điều khiển</t>
  </si>
  <si>
    <t>5001913-1</t>
  </si>
  <si>
    <t>5001913-2</t>
  </si>
  <si>
    <t xml:space="preserve">Tủ điện dùng để thực tập cung cấp điện </t>
  </si>
  <si>
    <t>TB062-1</t>
  </si>
  <si>
    <t>TB062-2</t>
  </si>
  <si>
    <t>TB062-3</t>
  </si>
  <si>
    <t>T/bị mạch cơ bản, các định luật, thành phần TG1.1</t>
  </si>
  <si>
    <t>Thiết bị dòng điện 3 pha TG 1.2</t>
  </si>
  <si>
    <t>Các thiết bị phụ trợ cho phần nguyên lý CB và biến áp</t>
  </si>
  <si>
    <t>Các ống dẫn và bộ phụ kiện cho hệ cơ điện tử (LM9670 )</t>
  </si>
  <si>
    <t>Tủ điều khiển CN dùng cho PLC</t>
  </si>
  <si>
    <t>TB063-1</t>
  </si>
  <si>
    <t>TB063-2</t>
  </si>
  <si>
    <t>TB063-3</t>
  </si>
  <si>
    <t>TB063-4</t>
  </si>
  <si>
    <t>TB063-5</t>
  </si>
  <si>
    <t>Tủ điều khiển CN dùng PLC</t>
  </si>
  <si>
    <t>TB138-1</t>
  </si>
  <si>
    <t>TB138-2</t>
  </si>
  <si>
    <t>TB138-3</t>
  </si>
  <si>
    <t>TB138-4</t>
  </si>
  <si>
    <t>TB138-5</t>
  </si>
  <si>
    <t>TB138-6</t>
  </si>
  <si>
    <t>TB174-1</t>
  </si>
  <si>
    <t>TB174-2</t>
  </si>
  <si>
    <t xml:space="preserve"> Hệ thống nguồn ALU 110:
Khối nguồn xoay chiều AC ST 7005 -2C-V</t>
  </si>
  <si>
    <t>5001024-1</t>
  </si>
  <si>
    <t>Khối nguồn xoay chiều AC ST 7005 -2C-V</t>
  </si>
  <si>
    <t>5001024-2</t>
  </si>
  <si>
    <t>5001024-3</t>
  </si>
  <si>
    <t>5001024-4</t>
  </si>
  <si>
    <t>5001024-5</t>
  </si>
  <si>
    <t>5001024-6</t>
  </si>
  <si>
    <t>5001024-7</t>
  </si>
  <si>
    <t>5001024-8</t>
  </si>
  <si>
    <t>5001024-9</t>
  </si>
  <si>
    <t>5001024-10</t>
  </si>
  <si>
    <t>5001024-11</t>
  </si>
  <si>
    <t>5001024-12</t>
  </si>
  <si>
    <t>5001024-13</t>
  </si>
  <si>
    <t>5001024-14</t>
  </si>
  <si>
    <t>5001024-15</t>
  </si>
  <si>
    <t>5001024-16</t>
  </si>
  <si>
    <t>5001024-17</t>
  </si>
  <si>
    <t>Nguồn mở rộng Unitrain</t>
  </si>
  <si>
    <t>5001099-1</t>
  </si>
  <si>
    <t>5001099-2</t>
  </si>
  <si>
    <t>5001099-3</t>
  </si>
  <si>
    <t>5001099-4</t>
  </si>
  <si>
    <t>5001099-5</t>
  </si>
  <si>
    <t>Bộ nguồn 3pha cho hệ thống Unitrain -I (SO4203 -2D )</t>
  </si>
  <si>
    <t>5001884-1</t>
  </si>
  <si>
    <t>5001884-2</t>
  </si>
  <si>
    <t>5001884-3</t>
  </si>
  <si>
    <t>5001884-4</t>
  </si>
  <si>
    <t>5001884-5</t>
  </si>
  <si>
    <t>5001884-6</t>
  </si>
  <si>
    <t>5001884-7</t>
  </si>
  <si>
    <t>Tủ điện động lực - Điện CN</t>
  </si>
  <si>
    <t>TB061-1</t>
  </si>
  <si>
    <t>TB061-2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</si>
  <si>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</si>
  <si>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</si>
  <si>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Bài tập điện tử công suất</t>
  </si>
  <si>
    <t>5001100-1</t>
  </si>
  <si>
    <t>5001100-2</t>
  </si>
  <si>
    <t>5001100-3</t>
  </si>
  <si>
    <t>5001100-4</t>
  </si>
  <si>
    <t>5001100-5</t>
  </si>
  <si>
    <t>Bài tập máy điện 3 pha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</si>
  <si>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</si>
  <si>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</si>
  <si>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5001419-1</t>
  </si>
  <si>
    <t xml:space="preserve">Bộ giao tiếp phòng Multimedia </t>
  </si>
  <si>
    <t>5001419-2</t>
  </si>
  <si>
    <t>5001419-3</t>
  </si>
  <si>
    <t>5001419-4</t>
  </si>
  <si>
    <t>5001419-5</t>
  </si>
  <si>
    <t>5001419-6</t>
  </si>
  <si>
    <t>5001419-7</t>
  </si>
  <si>
    <t>5001419-8</t>
  </si>
  <si>
    <t>5001419-9</t>
  </si>
  <si>
    <t>5001419-10</t>
  </si>
  <si>
    <t>5001419-11</t>
  </si>
  <si>
    <t>5001419-12</t>
  </si>
  <si>
    <t>5001419-13</t>
  </si>
  <si>
    <t>5001419-14</t>
  </si>
  <si>
    <t>5001419-15</t>
  </si>
  <si>
    <t>5001419-16</t>
  </si>
  <si>
    <t>5001419-17</t>
  </si>
  <si>
    <t>Tủ mạch điện máy tiện 1.6E+21</t>
  </si>
  <si>
    <t>Bộ chuyển đổi nguồn điện tự động ATS</t>
  </si>
  <si>
    <t>TB074-1</t>
  </si>
  <si>
    <t>TB074-2</t>
  </si>
  <si>
    <t>Động cơ DC</t>
  </si>
  <si>
    <t>Động cơ DC gồm:
 - 1 bộ máy điện DC quấn dây nối tiếp
 - 1 bộ thiết bị thí nghiệm cho máy điện DC 300W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</si>
  <si>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</si>
  <si>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</si>
  <si>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</si>
  <si>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Thiết bị phụ trợ cho thí nghiệm máy điện công nghiệp</t>
  </si>
  <si>
    <t>Thiết bị máy điện TG 2</t>
  </si>
  <si>
    <t>Bộ điều khiển khả trình PLC</t>
  </si>
  <si>
    <t>5000802-1</t>
  </si>
  <si>
    <t>5000802-2</t>
  </si>
  <si>
    <t>Dụng cụ đo và kết nối-Model: SO4203-2J</t>
  </si>
  <si>
    <t>5001703-1</t>
  </si>
  <si>
    <t>5001703-2</t>
  </si>
  <si>
    <t>5001703-3</t>
  </si>
  <si>
    <t>5001703-4</t>
  </si>
  <si>
    <t>5001703-5</t>
  </si>
  <si>
    <t>5001703-6</t>
  </si>
  <si>
    <t>5001703-7</t>
  </si>
  <si>
    <t>5001703-8</t>
  </si>
  <si>
    <t>5001703-9</t>
  </si>
  <si>
    <t>5001703-10</t>
  </si>
  <si>
    <t>5001703-11</t>
  </si>
  <si>
    <t>Bộ nguồn 1 pha sử dụng năng lượng mặt trời T2010- TN10</t>
  </si>
  <si>
    <t>Dụng cụ thực hành ăngteng - Model: SO4204-9W</t>
  </si>
  <si>
    <t>Tủ điều khiển máy tiện CNC (mã số ĐT 2015-TN01)</t>
  </si>
  <si>
    <t>Bàn thí nghiệm TA-10</t>
  </si>
  <si>
    <t>Bộ thực tập - thí nghiệm mạch điện một chiều EM-600-DC</t>
  </si>
  <si>
    <t>Bộ thực tập - thí nghiệm mạch điện xoay chiều 1 pha EM-600-1P</t>
  </si>
  <si>
    <t>Bàn thí nghiệm 1200x850x800 mm</t>
  </si>
  <si>
    <t>Mô hình máy phay CNC (Mã số: T2016-TN01)</t>
  </si>
  <si>
    <t>đế tài NCKH</t>
  </si>
  <si>
    <t>Bộ khởi động động cơ - cơ bản (MD1AA740)</t>
  </si>
  <si>
    <t>TSBT1602</t>
  </si>
  <si>
    <t>viện trợ philippin</t>
  </si>
  <si>
    <t>Máy chiết nước chạy bằng năng lượng mặt trời (MD3BPODS)</t>
  </si>
  <si>
    <t>TSBT1603</t>
  </si>
  <si>
    <t>Máy năng lượng mặt trời (MD3BPSOLI)</t>
  </si>
  <si>
    <t>TSBT1604</t>
  </si>
  <si>
    <t>Hộp điện nối đất (MD3BPSLT)</t>
  </si>
  <si>
    <t>TSBT1605</t>
  </si>
  <si>
    <t>Máy năng lượng mặt trời - cấu trúc quang điện (MD3BPSOLI)</t>
  </si>
  <si>
    <t>TSBT1606</t>
  </si>
  <si>
    <t>Bộ khởi động động cơ Tesys (MD1AA740T)</t>
  </si>
  <si>
    <t>TSBT1607</t>
  </si>
  <si>
    <t>Hộp điện dân dụng (MD3BPDOMIN)</t>
  </si>
  <si>
    <t>TSBT1608</t>
  </si>
  <si>
    <t>Máy năng lượng mặt trời không kết nối lưới - cấu trúc quang điện (MD3BPPV)</t>
  </si>
  <si>
    <t>TSBT1609</t>
  </si>
  <si>
    <t>Bộ khởi động (MD1AA740V)</t>
  </si>
  <si>
    <t>TSBT1610</t>
  </si>
  <si>
    <t>Hệ thống tự động M241 PLC PACK với màn hình và ổ đĩa</t>
  </si>
  <si>
    <t>TSBT1701</t>
  </si>
  <si>
    <t>Bảng điều khiển M340 với HDMI STU</t>
  </si>
  <si>
    <t>TSBT1702</t>
  </si>
  <si>
    <t>Phần nâng hạ</t>
  </si>
  <si>
    <t>TSBT1703</t>
  </si>
  <si>
    <t>Nâng phần điều khiển bằng TWIDO</t>
  </si>
  <si>
    <t>TSBT1704</t>
  </si>
  <si>
    <t>Xử lý bề mặt hoạt động</t>
  </si>
  <si>
    <t>TSBT1705</t>
  </si>
  <si>
    <t>Bộ phận điều khiển bề mặt M340</t>
  </si>
  <si>
    <t>TSBT1706</t>
  </si>
  <si>
    <t>MH cắt bổ động và dàn trải bơm cao áp</t>
  </si>
  <si>
    <t>TB122</t>
  </si>
  <si>
    <t>MH động cơ Common Rail Huyndai</t>
  </si>
  <si>
    <t>TB124</t>
  </si>
  <si>
    <t>Turbo tăng áp động cơ Diesel</t>
  </si>
  <si>
    <t>TB065</t>
  </si>
  <si>
    <t>Bài học về ôtô 1: Cơ bản kỹ thuật điện SO 4204-7A</t>
  </si>
  <si>
    <t>5001852-1</t>
  </si>
  <si>
    <t>5001852-2</t>
  </si>
  <si>
    <t>5001852-3</t>
  </si>
  <si>
    <t>5001852-4</t>
  </si>
  <si>
    <t>5001852-5</t>
  </si>
  <si>
    <t>Bài học về ôtô 2: Cơ bản kỹ thuật điện tử và mạch điện tử SO 4204-7B</t>
  </si>
  <si>
    <t>5001848-1</t>
  </si>
  <si>
    <t>5001848-2</t>
  </si>
  <si>
    <t>5001848-3</t>
  </si>
  <si>
    <t>5001848-4</t>
  </si>
  <si>
    <t>5001848-5</t>
  </si>
  <si>
    <t>Bài học về ôtô 3: Bộ phát điện 3 pha trong xe ô tô SO 4204-7D</t>
  </si>
  <si>
    <t xml:space="preserve">MH Ht chiếu sáng - tín hiệu bằng công nghệ xeon - led điều khiển bằng hộp ECU Toyota  </t>
  </si>
  <si>
    <t>TB187</t>
  </si>
  <si>
    <t>Mô hình ghế ôtô điều khiển bằng điện điều khiển ECU</t>
  </si>
  <si>
    <t>TB184-1</t>
  </si>
  <si>
    <t>TB184-2</t>
  </si>
  <si>
    <t>Mô hình hệ thống điện trên ôtô hiện đại</t>
  </si>
  <si>
    <t>TB125</t>
  </si>
  <si>
    <t>Mô hình hệ thống điều hòa nhiệt độ điều khiển bằng điện tử trên xe TOYOTA</t>
  </si>
  <si>
    <t>TB126</t>
  </si>
  <si>
    <t>Mô hình hệ thống điều hòa nhiệt độ ôtô môtơ 220/380</t>
  </si>
  <si>
    <t>TB118-1</t>
  </si>
  <si>
    <t>TB118-2</t>
  </si>
  <si>
    <t>Mô hình hệ thống điều hòa nhiệt độ ôtô môtơ 220/3XD</t>
  </si>
  <si>
    <t>TB119-1</t>
  </si>
  <si>
    <t>TB119-2</t>
  </si>
  <si>
    <t>Mô hình hệ thống nạp điện ôtô</t>
  </si>
  <si>
    <t>TB051-1</t>
  </si>
  <si>
    <t>TB051-2</t>
  </si>
  <si>
    <t>TB051-3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</si>
  <si>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</si>
  <si>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</si>
  <si>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</si>
  <si>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</si>
  <si>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Mô hình hệ thống chống trộm trên ôtô</t>
  </si>
  <si>
    <t>5001922-1</t>
  </si>
  <si>
    <t>5001922-2</t>
  </si>
  <si>
    <t>5001922-3</t>
  </si>
  <si>
    <t>5001922-4</t>
  </si>
  <si>
    <t>Mô hình hệ thống điều hòa điều khiển bằng điện tử trên ôtô</t>
  </si>
  <si>
    <t>Mô hình hệ thống điều khiển hành trình trên ôtô</t>
  </si>
  <si>
    <t>5001924-1</t>
  </si>
  <si>
    <t>5001924-2</t>
  </si>
  <si>
    <t>Mô hình hệ thống nâng hạ kính</t>
  </si>
  <si>
    <t>5001925-1</t>
  </si>
  <si>
    <t>5001925-2</t>
  </si>
  <si>
    <t>5001925-3</t>
  </si>
  <si>
    <t>Mô hình hệ thống túi khí an toàn ôtô</t>
  </si>
  <si>
    <t>5001982-1</t>
  </si>
  <si>
    <t>5001982-2</t>
  </si>
  <si>
    <t>5001982-3</t>
  </si>
  <si>
    <t>Phần thiết bị thực hành có bộ giao diện với máy tính, có các thiết bị đo ảo:</t>
  </si>
  <si>
    <t>5001851-1</t>
  </si>
  <si>
    <t>5001851-2</t>
  </si>
  <si>
    <t>5001851-3</t>
  </si>
  <si>
    <t>5001851-4</t>
  </si>
  <si>
    <t>5001851-5</t>
  </si>
  <si>
    <t>5001851-6</t>
  </si>
  <si>
    <t>5001851-7</t>
  </si>
  <si>
    <t>5001851-8</t>
  </si>
  <si>
    <t>5001851-9</t>
  </si>
  <si>
    <t>5001851-10</t>
  </si>
  <si>
    <t>5001851-11</t>
  </si>
  <si>
    <t>Mô hình cầu chủ động ôtô</t>
  </si>
  <si>
    <t>5001926-1</t>
  </si>
  <si>
    <t>5001926-2</t>
  </si>
  <si>
    <t xml:space="preserve">Mô hình chuyển đổi cơ cấu hộp số tự động của xe Toyota Vios điều khiển từ thủy lực sang khí nén </t>
  </si>
  <si>
    <t>TB182</t>
  </si>
  <si>
    <t>Mô hình hệ thống treo khí điều khiển điện tử của xe Toyota</t>
  </si>
  <si>
    <t>TB183</t>
  </si>
  <si>
    <t>Mh hệ thống phanh thủy lực</t>
  </si>
  <si>
    <t>TB175-1</t>
  </si>
  <si>
    <t>TB175-2</t>
  </si>
  <si>
    <t>MH hệ thống lái và các góc đặt bánh xe trên ôtô để ứng dụng trong giảng dạy</t>
  </si>
  <si>
    <t>TB120</t>
  </si>
  <si>
    <t>MH cầu chủ động và dẫn hướng ôtô</t>
  </si>
  <si>
    <t>TB123-1</t>
  </si>
  <si>
    <t>TB123-2</t>
  </si>
  <si>
    <t>TB123-3</t>
  </si>
  <si>
    <t>TB123-4</t>
  </si>
  <si>
    <t>Mô hình hệ thống phanh khí nén ôtô</t>
  </si>
  <si>
    <t>TB127-1</t>
  </si>
  <si>
    <t>TB127-2</t>
  </si>
  <si>
    <t>Mô hình hệ thống phanh thủy lực</t>
  </si>
  <si>
    <t>TB128-1</t>
  </si>
  <si>
    <t>TB128-2</t>
  </si>
  <si>
    <t>MH hộp số tự động điều khiển bằng điện tử</t>
  </si>
  <si>
    <t>TB129</t>
  </si>
  <si>
    <t>5001926-3</t>
  </si>
  <si>
    <t>5001926-4</t>
  </si>
  <si>
    <t>Mô hình hệ thống phanh chống hãm cứng ABS và TRC</t>
  </si>
  <si>
    <t>MH hộp số tự động điều khiển điện tử</t>
  </si>
  <si>
    <t>Mô hình cắt bổ động cơ xăng 4 máy model: T-CBX4T-CBX4</t>
  </si>
  <si>
    <t>5001510-1</t>
  </si>
  <si>
    <t>5001510-2</t>
  </si>
  <si>
    <t>5001510-3</t>
  </si>
  <si>
    <t>Mô hình động cơ phun xăng 6 xi lanh FORD SIERRA</t>
  </si>
  <si>
    <t>5001506-1</t>
  </si>
  <si>
    <t>5001506-2</t>
  </si>
  <si>
    <t>Mô hình động cơ đánh lửa trực tiếp TOYOTA CAMRY V6 dung tích 3.0</t>
  </si>
  <si>
    <t>TB186</t>
  </si>
  <si>
    <t>Mô hình động cơ chết 4 xy lanh Toyota Nissan</t>
  </si>
  <si>
    <t>TB050-1</t>
  </si>
  <si>
    <t>TB050-2</t>
  </si>
  <si>
    <t>TB050-3</t>
  </si>
  <si>
    <t>TB050-4</t>
  </si>
  <si>
    <t>Nắp quy lát Toyota Priva 4 xy lanh</t>
  </si>
  <si>
    <t>TB056</t>
  </si>
  <si>
    <t>Mô hình động cơ đánh lửa trực tiếp 5E</t>
  </si>
  <si>
    <t>TB189</t>
  </si>
  <si>
    <t>MH động cơ phun xăng trực tiếp vào buồng đốt (GDI) của xe LEXUC GS 300</t>
  </si>
  <si>
    <t>TB188</t>
  </si>
  <si>
    <t>MH hệ thống điện xe DAEWOO LACETTICDX</t>
  </si>
  <si>
    <t>MH thực tập trên động cơ lai thật, lắp ráp phụ kiện đo lường, điều khiển tại VN</t>
  </si>
  <si>
    <t>Các bộ đo mở rộng cho ht Car Train (1 bộ GV và 10 bộ cho học viên)</t>
  </si>
  <si>
    <t>Dụng cụ phát hiện rò rỉ ga lạnh Tif - Xp - 1A</t>
  </si>
  <si>
    <t>TB017</t>
  </si>
  <si>
    <t>Bánh xe và mâm xe 6.50 -13</t>
  </si>
  <si>
    <t>TB072-1</t>
  </si>
  <si>
    <t>TB072-2</t>
  </si>
  <si>
    <t>TB072-3</t>
  </si>
  <si>
    <t>TB072-4</t>
  </si>
  <si>
    <t xml:space="preserve">Con đội thủy lực ( di động) </t>
  </si>
  <si>
    <t>TB015</t>
  </si>
  <si>
    <t>Hộp số ôtô 5 cấp</t>
  </si>
  <si>
    <t>TB102-1</t>
  </si>
  <si>
    <t>TB102-2</t>
  </si>
  <si>
    <t>TB102-3</t>
  </si>
  <si>
    <t>TB102-4</t>
  </si>
  <si>
    <t>TB102-5</t>
  </si>
  <si>
    <t>Hộp số ôtô các lọai ( 5,6 cấp)</t>
  </si>
  <si>
    <t>TB018-1</t>
  </si>
  <si>
    <t>TB018-2</t>
  </si>
  <si>
    <t>Hộp số tự động AT</t>
  </si>
  <si>
    <t>TB103-1</t>
  </si>
  <si>
    <t>TB103-2</t>
  </si>
  <si>
    <t>TB103-3</t>
  </si>
  <si>
    <t>TB103-4</t>
  </si>
  <si>
    <t>TB103-5</t>
  </si>
  <si>
    <t>Hộp số tự động vô cấp Toyota</t>
  </si>
  <si>
    <t>TB104-1</t>
  </si>
  <si>
    <t>TB104-2</t>
  </si>
  <si>
    <t>TB105-1</t>
  </si>
  <si>
    <t>TB105-2</t>
  </si>
  <si>
    <t>Cẩu móc động cơ ôtô</t>
  </si>
  <si>
    <t>Giá treo động cơ Tprin</t>
  </si>
  <si>
    <t>Dụng cụ đo sức nén động cơ Diesel</t>
  </si>
  <si>
    <t>TB101-1</t>
  </si>
  <si>
    <t>TB101-2</t>
  </si>
  <si>
    <t>MH hệ thống điều hòa không khí trên xe ôtô được điều khiển bằng ĐC điện</t>
  </si>
  <si>
    <t>Mô hình xe ô tô tổng thành (xe Tpyota 4 chỗ)</t>
  </si>
  <si>
    <t>Động cơ xăng (có đủ hộp số) - Magnum4 máy -sống</t>
  </si>
  <si>
    <t>5000495-1</t>
  </si>
  <si>
    <t>Động cơ xăng (có đủ hộp số) - Mitsubishi4 máy -sống</t>
  </si>
  <si>
    <t>5000495-2</t>
  </si>
  <si>
    <t>Động cơ xăng (có đủ hộp số) - Orion4 máy -sống</t>
  </si>
  <si>
    <t>5000495-3</t>
  </si>
  <si>
    <t>Động cơ xăng (có đủ hộp số) - Toyota 4K4 máy -sống</t>
  </si>
  <si>
    <t>5000495-4</t>
  </si>
  <si>
    <t>Mô hình động cơ tổng thành - toàn bộ xe đưa lên mô hình</t>
  </si>
  <si>
    <t>Động cơ RV165-2LX</t>
  </si>
  <si>
    <t>TSBT1601</t>
  </si>
  <si>
    <t>Hệ thống chống sét</t>
  </si>
  <si>
    <t>Switch Cisco Small 28 port</t>
  </si>
  <si>
    <t>Máy bơm nước hỏa tiễn (OYM 4N7-12/1.5)</t>
  </si>
  <si>
    <t>Kim thu sét FOREND Petex (Chi tiết phụ tùng đi kèm theo BBBG TSCĐ)</t>
  </si>
  <si>
    <t>5001855-1</t>
  </si>
  <si>
    <t>5001855-2</t>
  </si>
  <si>
    <t>LoaS115</t>
  </si>
  <si>
    <t>LoaSub 15</t>
  </si>
  <si>
    <t>Vigor 3900-Centralize VPN Server Router</t>
  </si>
  <si>
    <r>
      <t xml:space="preserve">Hệ thống âm thanh ngoài trời:
- Loa Fullrange đơn: 15"+2", 300W/8W, EKARS CE-15A (Ý/HQ): 2 cặp 
- Loa Fullrange đơn: 10"+1.5", </t>
    </r>
    <r>
      <rPr>
        <sz val="10"/>
        <rFont val="Times New Roman"/>
        <family val="1"/>
      </rPr>
      <t>200W/8W, EKARS CE-10(Ý/HQ): 1 cặp</t>
    </r>
    <r>
      <rPr>
        <sz val="11"/>
        <rFont val="Times New Roman"/>
        <family val="1"/>
      </rPr>
      <t xml:space="preserve">
- Loa Sub woofwer đơn: 18", 500/8W,EV CE-118 (Ý/HQ): 1 cặp </t>
    </r>
  </si>
  <si>
    <t>Máy lọc nước và bộ diệt khuẩn bằng tia UV</t>
  </si>
  <si>
    <t>Máy lọc nước 100 lít/giờ</t>
  </si>
  <si>
    <t xml:space="preserve">Dàn âm thanh ngòai trời </t>
  </si>
  <si>
    <t>Nệm Kim Đan 0.83 x 1.8 x 0.1m</t>
  </si>
  <si>
    <t>5001979-1</t>
  </si>
  <si>
    <t>5001979-2</t>
  </si>
  <si>
    <t>5001979-3</t>
  </si>
  <si>
    <t>5001979-4</t>
  </si>
  <si>
    <t>Giường kéo giãn cột sống kỹ thuật số 
STRATEK SST-100</t>
  </si>
  <si>
    <t>Đầu kéo kỹ thuật số STRATEK SST-100</t>
  </si>
  <si>
    <t>Máy chạy bộ thể thao Kingsport  dùng điện Caribe Lady đa năng</t>
  </si>
  <si>
    <t>Giá đỡ PalăngChữ A</t>
  </si>
  <si>
    <t>Xe đẩy tay</t>
  </si>
  <si>
    <t>TB066-1</t>
  </si>
  <si>
    <t>TB066-2</t>
  </si>
  <si>
    <t>Máy hàn hồ quang tay 300A (máy hàn que Inverter)</t>
  </si>
  <si>
    <t>MH hút khói xưởng hàn (cho 10 cabin)</t>
  </si>
  <si>
    <t>Kít điều khiển các máy bằng điện tử - 1 bài tậpEEC476</t>
  </si>
  <si>
    <t>5000523-2</t>
  </si>
  <si>
    <t>MH hệ thống chiếu sáng, tín hiệu Xenon và gạt nước sử dụng mạng quản lý CAN Toyota</t>
  </si>
  <si>
    <t>MH tổng thành động cơ Toyota Yari</t>
  </si>
  <si>
    <t>MH phanh dầu trợ lực khí nén của xe tải 5 tấn</t>
  </si>
  <si>
    <t>MH động cơ xe Vios 2007 Toyota</t>
  </si>
  <si>
    <t>MH động cơ dầu sử dụng bơm PE 8 xy lanh</t>
  </si>
  <si>
    <t>MH hộp số trên xe 2 cầu chủ động Toyota</t>
  </si>
  <si>
    <t>MH hệ thống lái kiểu Macpherson Toyota</t>
  </si>
  <si>
    <t>MH hệ thống lái trợ lực điện Toyota</t>
  </si>
  <si>
    <t>MH động cơ phun dầu điện tử (common rail)</t>
  </si>
  <si>
    <t>Tủ Rack 20U 600x600 (tải trọng 1.000kg)</t>
  </si>
  <si>
    <t>TSCĐ vô hình</t>
  </si>
  <si>
    <t>Phần mềm xử lí dữ liệu quét - Range Viewer</t>
  </si>
  <si>
    <t>Phần mềm thiết kế ngược Model: XOR; hãng Inus Techonology Inc; bản quền chính hãng dùng cho 30 Users</t>
  </si>
  <si>
    <t xml:space="preserve">Phần mềm CAM Concept </t>
  </si>
  <si>
    <t>Phần mềm CAD/CAM License (Unigraphics Siemens complete NX7 V7.5 Model NX7); Hãng Siemens; dùng cho 02 Users</t>
  </si>
  <si>
    <t>5001991-1</t>
  </si>
  <si>
    <t>5001991-2</t>
  </si>
  <si>
    <t>Phần mềm CAD/CAM License - VISI Mould Complete V17.0; Hãng VERO; 05 Users</t>
  </si>
  <si>
    <t>5001992-1</t>
  </si>
  <si>
    <t>5001992-2</t>
  </si>
  <si>
    <t>5001992-3</t>
  </si>
  <si>
    <t>5001992-4</t>
  </si>
  <si>
    <t>5001992-5</t>
  </si>
  <si>
    <t xml:space="preserve">Phần mềm chấm thi trắc nghiệm tự động MR.TEST phiên bản 3.3 </t>
  </si>
  <si>
    <t>Phần mềm ADT (Auto Diagnostic Tranner) thực hành sửa chữa oto (bản quyền đơn) SO 2500-1A</t>
  </si>
  <si>
    <t>Hệ thống phần mềm toàn trường BSC</t>
  </si>
  <si>
    <t>BSC</t>
  </si>
  <si>
    <t>Bản quyền phần mềm windows</t>
  </si>
  <si>
    <t>Hệ điều hành Windows Server 2012 R2 - Standar 64 bit</t>
  </si>
  <si>
    <t>Phần mềm quản lý ngân hàng khảo thí và trắc nghiệm (2 module + 2 tính năng)</t>
  </si>
  <si>
    <t>Hệ thống website trường (15 tính năng)</t>
  </si>
  <si>
    <t>Quy hoạch lại các lớp IP + phần mềm giám sát mạng</t>
  </si>
  <si>
    <t>Phần mềm điều khiển SF-2000</t>
  </si>
  <si>
    <t>Phần mềm Cổng thông tin hành chính điện tử</t>
  </si>
  <si>
    <t>Phần mềm Website trang chính</t>
  </si>
  <si>
    <t>Phần mềm Module Tuyển sinh (gồm 21 chức năng)</t>
  </si>
  <si>
    <t>Phần mềm MC Work 64</t>
  </si>
  <si>
    <t>Phần mềm GX Works và GT Works</t>
  </si>
  <si>
    <t>CỘNG TÀI SẢN</t>
  </si>
  <si>
    <t>Hiệu trưởng</t>
  </si>
  <si>
    <t>Phòng Kế hoạch - Tài chính</t>
  </si>
  <si>
    <t>Phụ trách kiểm kê</t>
  </si>
  <si>
    <t>Người lập bảng</t>
  </si>
  <si>
    <t>Phạm Hữu Lộc</t>
  </si>
  <si>
    <t>Nguyễn Kính</t>
  </si>
  <si>
    <t>Lâm Viết Dũng</t>
  </si>
  <si>
    <t>Trần Thị Minh Thoa</t>
  </si>
  <si>
    <t>Ghi chú: TS thanh lý năm 2015 vẫn còn giá trị hao mòn: 9.943.375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</si>
</sst>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_-* #,##0\ _₫_-;\-* #,##0\ _₫_-;_-* &quot;-&quot;??\ _₫_-;_-@_-"/>
  </numFmts>
  <fonts count="29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sz val="11"/>
      <color indexed="8"/>
      <name val="Times New Roman"/>
      <family val="1"/>
    </font>
    <font>
      <b/>
      <sz val="7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Times New Roman"/>
      <family val="1"/>
    </font>
    <font>
      <sz val="10"/>
      <color indexed="9"/>
      <name val="Times New Roman"/>
      <family val="1"/>
    </font>
    <font>
      <sz val="8"/>
      <color indexed="9"/>
      <name val="Times New Roman"/>
      <family val="1"/>
    </font>
    <font>
      <sz val="9"/>
      <color indexed="9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8">
    <xf numFmtId="0" fontId="0" fillId="0" borderId="0" xfId="0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right"/>
    </xf>
    <xf numFmtId="0" fontId="2" fillId="2" borderId="0" xfId="1" applyFont="1" applyFill="1" applyAlignment="1"/>
    <xf numFmtId="0" fontId="2" fillId="2" borderId="0" xfId="1" applyFont="1" applyFill="1" applyAlignment="1">
      <alignment horizontal="center"/>
    </xf>
    <xf numFmtId="0" fontId="2" fillId="3" borderId="0" xfId="1" applyFont="1" applyFill="1"/>
    <xf numFmtId="0" fontId="2" fillId="2" borderId="0" xfId="1" applyFont="1" applyFill="1" applyAlignment="1">
      <alignment horizontal="center" vertical="center" wrapText="1"/>
    </xf>
    <xf numFmtId="164" fontId="2" fillId="2" borderId="0" xfId="2" applyNumberFormat="1" applyFont="1" applyFill="1" applyAlignment="1">
      <alignment vertical="center" wrapText="1"/>
    </xf>
    <xf numFmtId="164" fontId="2" fillId="2" borderId="0" xfId="2" applyNumberFormat="1" applyFont="1" applyFill="1" applyAlignment="1">
      <alignment horizontal="right" vertical="center" wrapText="1"/>
    </xf>
    <xf numFmtId="0" fontId="2" fillId="2" borderId="0" xfId="1" applyFont="1" applyFill="1"/>
    <xf numFmtId="0" fontId="3" fillId="2" borderId="0" xfId="1" applyFont="1" applyFill="1" applyAlignment="1">
      <alignment horizontal="left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3" borderId="0" xfId="1" applyFont="1" applyFill="1"/>
    <xf numFmtId="0" fontId="7" fillId="2" borderId="0" xfId="1" applyFont="1" applyFill="1" applyAlignment="1">
      <alignment horizontal="center" vertical="center" wrapText="1"/>
    </xf>
    <xf numFmtId="164" fontId="7" fillId="2" borderId="0" xfId="2" applyNumberFormat="1" applyFont="1" applyFill="1" applyAlignment="1">
      <alignment vertical="center" wrapText="1"/>
    </xf>
    <xf numFmtId="164" fontId="7" fillId="2" borderId="0" xfId="2" applyNumberFormat="1" applyFont="1" applyFill="1" applyAlignment="1">
      <alignment horizontal="right" vertical="center" wrapText="1"/>
    </xf>
    <xf numFmtId="0" fontId="7" fillId="2" borderId="0" xfId="1" applyFont="1" applyFill="1"/>
    <xf numFmtId="0" fontId="8" fillId="2" borderId="0" xfId="1" applyFont="1" applyFill="1"/>
    <xf numFmtId="0" fontId="8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 applyAlignment="1"/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164" fontId="8" fillId="0" borderId="0" xfId="2" applyNumberFormat="1" applyFont="1" applyFill="1" applyAlignment="1">
      <alignment vertical="center" wrapText="1"/>
    </xf>
    <xf numFmtId="164" fontId="8" fillId="0" borderId="0" xfId="2" applyNumberFormat="1" applyFont="1" applyFill="1" applyAlignment="1">
      <alignment horizontal="right" vertical="center" wrapText="1"/>
    </xf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right"/>
    </xf>
    <xf numFmtId="0" fontId="8" fillId="0" borderId="0" xfId="1" applyFont="1" applyFill="1" applyAlignment="1">
      <alignment horizontal="left"/>
    </xf>
    <xf numFmtId="0" fontId="7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 vertical="center" wrapText="1"/>
    </xf>
    <xf numFmtId="164" fontId="8" fillId="2" borderId="0" xfId="2" applyNumberFormat="1" applyFont="1" applyFill="1" applyAlignment="1">
      <alignment vertical="center" wrapText="1"/>
    </xf>
    <xf numFmtId="164" fontId="8" fillId="2" borderId="0" xfId="2" applyNumberFormat="1" applyFont="1" applyFill="1" applyAlignment="1">
      <alignment horizontal="right" vertical="center" wrapText="1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164" fontId="9" fillId="2" borderId="1" xfId="2" applyNumberFormat="1" applyFont="1" applyFill="1" applyBorder="1" applyAlignment="1">
      <alignment horizontal="center" vertical="center" wrapText="1"/>
    </xf>
    <xf numFmtId="164" fontId="9" fillId="2" borderId="2" xfId="2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164" fontId="9" fillId="2" borderId="3" xfId="2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left" vertical="center" wrapText="1"/>
    </xf>
    <xf numFmtId="0" fontId="9" fillId="4" borderId="5" xfId="1" applyFont="1" applyFill="1" applyBorder="1" applyAlignment="1">
      <alignment horizontal="left" vertical="center" wrapText="1"/>
    </xf>
    <xf numFmtId="164" fontId="9" fillId="4" borderId="1" xfId="2" applyNumberFormat="1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right" vertical="center" wrapText="1"/>
    </xf>
    <xf numFmtId="164" fontId="9" fillId="4" borderId="1" xfId="2" applyNumberFormat="1" applyFont="1" applyFill="1" applyBorder="1" applyAlignment="1">
      <alignment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9" fillId="4" borderId="0" xfId="1" applyFont="1" applyFill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left" vertical="center" wrapText="1"/>
    </xf>
    <xf numFmtId="0" fontId="9" fillId="5" borderId="5" xfId="1" applyFont="1" applyFill="1" applyBorder="1" applyAlignment="1">
      <alignment horizontal="left" vertical="center" wrapText="1"/>
    </xf>
    <xf numFmtId="164" fontId="9" fillId="5" borderId="1" xfId="2" applyNumberFormat="1" applyFont="1" applyFill="1" applyBorder="1" applyAlignment="1">
      <alignment horizontal="center" vertical="center" wrapText="1"/>
    </xf>
    <xf numFmtId="164" fontId="9" fillId="5" borderId="1" xfId="2" applyNumberFormat="1" applyFont="1" applyFill="1" applyBorder="1" applyAlignment="1">
      <alignment horizontal="right" vertical="center" wrapText="1"/>
    </xf>
    <xf numFmtId="164" fontId="9" fillId="5" borderId="1" xfId="2" applyNumberFormat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5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horizontal="right" vertical="center" wrapText="1"/>
    </xf>
    <xf numFmtId="164" fontId="8" fillId="2" borderId="1" xfId="1" applyNumberFormat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 vertical="center" wrapText="1"/>
    </xf>
    <xf numFmtId="165" fontId="7" fillId="2" borderId="1" xfId="3" applyNumberFormat="1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vertical="center" wrapText="1"/>
    </xf>
    <xf numFmtId="164" fontId="7" fillId="2" borderId="1" xfId="2" applyNumberFormat="1" applyFont="1" applyFill="1" applyBorder="1" applyAlignment="1">
      <alignment horizontal="right" vertical="center" wrapText="1"/>
    </xf>
    <xf numFmtId="0" fontId="13" fillId="2" borderId="0" xfId="1" applyFont="1" applyFill="1" applyAlignment="1">
      <alignment vertical="center"/>
    </xf>
    <xf numFmtId="0" fontId="8" fillId="0" borderId="1" xfId="1" applyFont="1" applyBorder="1" applyAlignment="1">
      <alignment wrapText="1"/>
    </xf>
    <xf numFmtId="0" fontId="8" fillId="0" borderId="1" xfId="1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vertical="center" wrapText="1"/>
    </xf>
    <xf numFmtId="0" fontId="8" fillId="0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right" vertical="center" wrapText="1"/>
    </xf>
    <xf numFmtId="3" fontId="8" fillId="2" borderId="1" xfId="1" applyNumberFormat="1" applyFont="1" applyFill="1" applyBorder="1" applyAlignment="1">
      <alignment vertical="center" wrapText="1"/>
    </xf>
    <xf numFmtId="166" fontId="8" fillId="2" borderId="1" xfId="2" applyNumberFormat="1" applyFont="1" applyFill="1" applyBorder="1" applyAlignment="1">
      <alignment horizontal="right" vertical="center" wrapText="1"/>
    </xf>
    <xf numFmtId="166" fontId="8" fillId="2" borderId="1" xfId="2" applyNumberFormat="1" applyFont="1" applyFill="1" applyBorder="1" applyAlignment="1">
      <alignment vertical="center" wrapText="1"/>
    </xf>
    <xf numFmtId="0" fontId="6" fillId="3" borderId="1" xfId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164" fontId="8" fillId="0" borderId="1" xfId="2" applyNumberFormat="1" applyFont="1" applyFill="1" applyBorder="1" applyAlignment="1">
      <alignment horizontal="right" vertical="center" wrapText="1"/>
    </xf>
    <xf numFmtId="164" fontId="8" fillId="0" borderId="1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5" fontId="7" fillId="0" borderId="1" xfId="3" applyNumberFormat="1" applyFont="1" applyFill="1" applyBorder="1" applyAlignment="1">
      <alignment horizontal="center" vertical="center" wrapText="1"/>
    </xf>
    <xf numFmtId="164" fontId="7" fillId="0" borderId="1" xfId="2" applyNumberFormat="1" applyFont="1" applyFill="1" applyBorder="1" applyAlignment="1">
      <alignment vertical="center" wrapText="1"/>
    </xf>
    <xf numFmtId="164" fontId="7" fillId="0" borderId="1" xfId="2" applyNumberFormat="1" applyFont="1" applyFill="1" applyBorder="1" applyAlignment="1">
      <alignment horizontal="right" vertical="center" wrapText="1"/>
    </xf>
    <xf numFmtId="0" fontId="7" fillId="0" borderId="0" xfId="1" applyFont="1" applyFill="1"/>
    <xf numFmtId="166" fontId="8" fillId="0" borderId="1" xfId="2" applyNumberFormat="1" applyFont="1" applyFill="1" applyBorder="1" applyAlignment="1">
      <alignment horizontal="right" vertical="center" wrapText="1"/>
    </xf>
    <xf numFmtId="0" fontId="13" fillId="0" borderId="0" xfId="1" applyFont="1" applyFill="1" applyAlignment="1">
      <alignment vertical="center"/>
    </xf>
    <xf numFmtId="0" fontId="8" fillId="0" borderId="1" xfId="1" applyFont="1" applyBorder="1" applyAlignment="1">
      <alignment horizontal="left"/>
    </xf>
    <xf numFmtId="0" fontId="7" fillId="0" borderId="1" xfId="1" applyFont="1" applyBorder="1" applyAlignment="1">
      <alignment horizontal="center"/>
    </xf>
    <xf numFmtId="0" fontId="8" fillId="2" borderId="1" xfId="1" applyFont="1" applyFill="1" applyBorder="1" applyAlignment="1">
      <alignment horizontal="left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vertical="center" wrapText="1"/>
    </xf>
    <xf numFmtId="0" fontId="8" fillId="6" borderId="1" xfId="1" applyFont="1" applyFill="1" applyBorder="1" applyAlignment="1">
      <alignment horizontal="center" vertical="center" wrapText="1"/>
    </xf>
    <xf numFmtId="164" fontId="8" fillId="6" borderId="1" xfId="2" applyNumberFormat="1" applyFont="1" applyFill="1" applyBorder="1" applyAlignment="1">
      <alignment horizontal="right" vertical="center" wrapText="1"/>
    </xf>
    <xf numFmtId="164" fontId="8" fillId="6" borderId="1" xfId="1" applyNumberFormat="1" applyFont="1" applyFill="1" applyBorder="1" applyAlignment="1">
      <alignment vertical="center" wrapText="1"/>
    </xf>
    <xf numFmtId="164" fontId="8" fillId="6" borderId="1" xfId="2" applyNumberFormat="1" applyFont="1" applyFill="1" applyBorder="1" applyAlignment="1">
      <alignment vertical="center" wrapText="1"/>
    </xf>
    <xf numFmtId="0" fontId="7" fillId="6" borderId="1" xfId="1" applyFont="1" applyFill="1" applyBorder="1" applyAlignment="1">
      <alignment vertical="center" wrapText="1"/>
    </xf>
    <xf numFmtId="0" fontId="13" fillId="6" borderId="1" xfId="1" applyFont="1" applyFill="1" applyBorder="1" applyAlignment="1">
      <alignment vertical="center" wrapText="1"/>
    </xf>
    <xf numFmtId="165" fontId="7" fillId="6" borderId="1" xfId="3" applyNumberFormat="1" applyFont="1" applyFill="1" applyBorder="1" applyAlignment="1">
      <alignment horizontal="center" vertical="center" wrapText="1"/>
    </xf>
    <xf numFmtId="164" fontId="7" fillId="6" borderId="1" xfId="2" applyNumberFormat="1" applyFont="1" applyFill="1" applyBorder="1" applyAlignment="1">
      <alignment vertical="center" wrapText="1"/>
    </xf>
    <xf numFmtId="164" fontId="7" fillId="6" borderId="1" xfId="2" applyNumberFormat="1" applyFont="1" applyFill="1" applyBorder="1" applyAlignment="1">
      <alignment horizontal="right" vertical="center" wrapText="1"/>
    </xf>
    <xf numFmtId="0" fontId="7" fillId="6" borderId="0" xfId="1" applyFont="1" applyFill="1"/>
    <xf numFmtId="0" fontId="8" fillId="6" borderId="0" xfId="1" applyFont="1" applyFill="1"/>
    <xf numFmtId="164" fontId="8" fillId="2" borderId="1" xfId="1" applyNumberFormat="1" applyFont="1" applyFill="1" applyBorder="1" applyAlignment="1">
      <alignment horizontal="right" vertical="center" wrapText="1"/>
    </xf>
    <xf numFmtId="0" fontId="8" fillId="0" borderId="1" xfId="1" applyFont="1" applyFill="1" applyBorder="1"/>
    <xf numFmtId="0" fontId="8" fillId="3" borderId="1" xfId="1" applyFont="1" applyFill="1" applyBorder="1"/>
    <xf numFmtId="0" fontId="7" fillId="2" borderId="0" xfId="1" applyFont="1" applyFill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wrapText="1"/>
    </xf>
    <xf numFmtId="0" fontId="8" fillId="0" borderId="1" xfId="1" applyFont="1" applyBorder="1" applyAlignment="1">
      <alignment horizontal="center"/>
    </xf>
    <xf numFmtId="0" fontId="7" fillId="2" borderId="0" xfId="1" applyFont="1" applyFill="1" applyAlignment="1">
      <alignment vertical="center"/>
    </xf>
    <xf numFmtId="0" fontId="8" fillId="0" borderId="1" xfId="1" applyFont="1" applyBorder="1" applyAlignment="1">
      <alignment vertical="center" wrapText="1"/>
    </xf>
    <xf numFmtId="3" fontId="8" fillId="0" borderId="1" xfId="1" applyNumberFormat="1" applyFont="1" applyFill="1" applyBorder="1" applyAlignment="1">
      <alignment horizontal="right" vertical="center" wrapText="1"/>
    </xf>
    <xf numFmtId="3" fontId="8" fillId="0" borderId="1" xfId="1" applyNumberFormat="1" applyFont="1" applyFill="1" applyBorder="1" applyAlignment="1">
      <alignment vertical="center" wrapText="1"/>
    </xf>
    <xf numFmtId="0" fontId="8" fillId="2" borderId="1" xfId="1" applyFont="1" applyFill="1" applyBorder="1"/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7" fillId="7" borderId="1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vertical="center" wrapText="1"/>
    </xf>
    <xf numFmtId="0" fontId="8" fillId="7" borderId="1" xfId="1" applyFont="1" applyFill="1" applyBorder="1" applyAlignment="1">
      <alignment horizontal="center" vertical="center" wrapText="1"/>
    </xf>
    <xf numFmtId="164" fontId="8" fillId="7" borderId="1" xfId="1" applyNumberFormat="1" applyFont="1" applyFill="1" applyBorder="1" applyAlignment="1">
      <alignment horizontal="right" vertical="center" wrapText="1"/>
    </xf>
    <xf numFmtId="164" fontId="8" fillId="7" borderId="1" xfId="1" applyNumberFormat="1" applyFont="1" applyFill="1" applyBorder="1" applyAlignment="1">
      <alignment vertical="center" wrapText="1"/>
    </xf>
    <xf numFmtId="3" fontId="8" fillId="7" borderId="1" xfId="1" applyNumberFormat="1" applyFont="1" applyFill="1" applyBorder="1" applyAlignment="1">
      <alignment vertical="center" wrapText="1"/>
    </xf>
    <xf numFmtId="165" fontId="7" fillId="7" borderId="1" xfId="3" applyNumberFormat="1" applyFont="1" applyFill="1" applyBorder="1" applyAlignment="1">
      <alignment horizontal="center" vertical="center" wrapText="1"/>
    </xf>
    <xf numFmtId="164" fontId="7" fillId="7" borderId="1" xfId="2" applyNumberFormat="1" applyFont="1" applyFill="1" applyBorder="1" applyAlignment="1">
      <alignment vertical="center" wrapText="1"/>
    </xf>
    <xf numFmtId="164" fontId="7" fillId="7" borderId="1" xfId="2" applyNumberFormat="1" applyFont="1" applyFill="1" applyBorder="1" applyAlignment="1">
      <alignment horizontal="right" vertical="center" wrapText="1"/>
    </xf>
    <xf numFmtId="0" fontId="7" fillId="7" borderId="0" xfId="1" applyFont="1" applyFill="1"/>
    <xf numFmtId="0" fontId="8" fillId="7" borderId="0" xfId="1" applyFont="1" applyFill="1"/>
    <xf numFmtId="0" fontId="7" fillId="0" borderId="0" xfId="1" applyFont="1" applyFill="1" applyAlignment="1">
      <alignment vertical="center"/>
    </xf>
    <xf numFmtId="166" fontId="8" fillId="7" borderId="1" xfId="2" applyNumberFormat="1" applyFont="1" applyFill="1" applyBorder="1" applyAlignment="1">
      <alignment horizontal="right" vertical="center" wrapText="1"/>
    </xf>
    <xf numFmtId="0" fontId="13" fillId="7" borderId="1" xfId="1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166" fontId="8" fillId="0" borderId="1" xfId="2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right" vertical="center" wrapText="1"/>
    </xf>
    <xf numFmtId="0" fontId="6" fillId="7" borderId="1" xfId="1" applyFont="1" applyFill="1" applyBorder="1" applyAlignment="1">
      <alignment horizontal="left" vertical="center" wrapText="1"/>
    </xf>
    <xf numFmtId="14" fontId="13" fillId="2" borderId="1" xfId="1" applyNumberFormat="1" applyFont="1" applyFill="1" applyBorder="1" applyAlignment="1">
      <alignment vertical="center" wrapText="1"/>
    </xf>
    <xf numFmtId="0" fontId="8" fillId="0" borderId="1" xfId="1" applyFont="1" applyBorder="1" applyAlignment="1">
      <alignment horizontal="left" wrapText="1"/>
    </xf>
    <xf numFmtId="3" fontId="8" fillId="7" borderId="1" xfId="1" applyNumberFormat="1" applyFont="1" applyFill="1" applyBorder="1" applyAlignment="1">
      <alignment horizontal="right" vertical="center" wrapText="1"/>
    </xf>
    <xf numFmtId="0" fontId="7" fillId="7" borderId="1" xfId="1" applyFont="1" applyFill="1" applyBorder="1" applyAlignment="1">
      <alignment vertical="center" wrapText="1"/>
    </xf>
    <xf numFmtId="0" fontId="13" fillId="7" borderId="1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vertical="center" wrapText="1"/>
    </xf>
    <xf numFmtId="3" fontId="8" fillId="6" borderId="1" xfId="1" applyNumberFormat="1" applyFont="1" applyFill="1" applyBorder="1" applyAlignment="1">
      <alignment horizontal="right" vertical="center" wrapText="1"/>
    </xf>
    <xf numFmtId="3" fontId="8" fillId="6" borderId="1" xfId="1" applyNumberFormat="1" applyFont="1" applyFill="1" applyBorder="1" applyAlignment="1">
      <alignment vertical="center" wrapText="1"/>
    </xf>
    <xf numFmtId="0" fontId="6" fillId="6" borderId="1" xfId="1" applyFont="1" applyFill="1" applyBorder="1" applyAlignment="1">
      <alignment vertical="center" wrapText="1"/>
    </xf>
    <xf numFmtId="43" fontId="7" fillId="2" borderId="1" xfId="2" applyFont="1" applyFill="1" applyBorder="1" applyAlignment="1">
      <alignment vertical="center" wrapText="1"/>
    </xf>
    <xf numFmtId="3" fontId="7" fillId="2" borderId="1" xfId="1" applyNumberFormat="1" applyFont="1" applyFill="1" applyBorder="1" applyAlignment="1">
      <alignment vertical="center" wrapText="1"/>
    </xf>
    <xf numFmtId="43" fontId="7" fillId="2" borderId="1" xfId="1" applyNumberFormat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vertical="center" wrapText="1"/>
    </xf>
    <xf numFmtId="3" fontId="10" fillId="5" borderId="1" xfId="1" applyNumberFormat="1" applyFont="1" applyFill="1" applyBorder="1" applyAlignment="1">
      <alignment horizontal="center" vertical="center" wrapText="1"/>
    </xf>
    <xf numFmtId="3" fontId="10" fillId="5" borderId="1" xfId="1" applyNumberFormat="1" applyFont="1" applyFill="1" applyBorder="1" applyAlignment="1">
      <alignment horizontal="right" vertical="center" wrapText="1"/>
    </xf>
    <xf numFmtId="3" fontId="10" fillId="5" borderId="1" xfId="1" applyNumberFormat="1" applyFont="1" applyFill="1" applyBorder="1" applyAlignment="1">
      <alignment vertical="center" wrapText="1"/>
    </xf>
    <xf numFmtId="165" fontId="7" fillId="5" borderId="1" xfId="3" applyNumberFormat="1" applyFont="1" applyFill="1" applyBorder="1" applyAlignment="1">
      <alignment horizontal="center" vertical="center" wrapText="1"/>
    </xf>
    <xf numFmtId="0" fontId="7" fillId="5" borderId="0" xfId="1" applyFont="1" applyFill="1"/>
    <xf numFmtId="164" fontId="8" fillId="7" borderId="1" xfId="2" applyNumberFormat="1" applyFont="1" applyFill="1" applyBorder="1" applyAlignment="1">
      <alignment horizontal="right" vertical="center" wrapText="1"/>
    </xf>
    <xf numFmtId="0" fontId="10" fillId="5" borderId="4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left" vertical="center" wrapText="1"/>
    </xf>
    <xf numFmtId="164" fontId="9" fillId="2" borderId="1" xfId="2" applyNumberFormat="1" applyFont="1" applyFill="1" applyBorder="1" applyAlignment="1">
      <alignment vertical="center" wrapText="1"/>
    </xf>
    <xf numFmtId="0" fontId="10" fillId="5" borderId="4" xfId="1" applyFont="1" applyFill="1" applyBorder="1" applyAlignment="1">
      <alignment vertical="center" wrapText="1"/>
    </xf>
    <xf numFmtId="0" fontId="10" fillId="5" borderId="5" xfId="1" applyFont="1" applyFill="1" applyBorder="1" applyAlignment="1">
      <alignment vertical="center" wrapText="1"/>
    </xf>
    <xf numFmtId="166" fontId="10" fillId="5" borderId="1" xfId="2" applyNumberFormat="1" applyFont="1" applyFill="1" applyBorder="1" applyAlignment="1">
      <alignment horizontal="center" vertical="center" wrapText="1"/>
    </xf>
    <xf numFmtId="166" fontId="10" fillId="5" borderId="1" xfId="2" applyNumberFormat="1" applyFont="1" applyFill="1" applyBorder="1" applyAlignment="1">
      <alignment horizontal="right" vertical="center" wrapText="1"/>
    </xf>
    <xf numFmtId="166" fontId="10" fillId="5" borderId="1" xfId="2" applyNumberFormat="1" applyFont="1" applyFill="1" applyBorder="1" applyAlignment="1">
      <alignment vertical="center" wrapText="1"/>
    </xf>
    <xf numFmtId="0" fontId="9" fillId="5" borderId="0" xfId="1" applyFont="1" applyFill="1"/>
    <xf numFmtId="0" fontId="8" fillId="0" borderId="1" xfId="1" applyFont="1" applyFill="1" applyBorder="1" applyAlignment="1">
      <alignment horizontal="left" wrapText="1"/>
    </xf>
    <xf numFmtId="0" fontId="15" fillId="0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>
      <alignment horizontal="right"/>
    </xf>
    <xf numFmtId="0" fontId="15" fillId="2" borderId="1" xfId="1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horizontal="right"/>
    </xf>
    <xf numFmtId="164" fontId="8" fillId="0" borderId="1" xfId="1" applyNumberFormat="1" applyFont="1" applyBorder="1" applyAlignment="1"/>
    <xf numFmtId="164" fontId="8" fillId="0" borderId="6" xfId="1" applyNumberFormat="1" applyFont="1" applyBorder="1" applyAlignment="1">
      <alignment horizontal="right"/>
    </xf>
    <xf numFmtId="164" fontId="8" fillId="0" borderId="6" xfId="1" applyNumberFormat="1" applyFont="1" applyBorder="1" applyAlignment="1"/>
    <xf numFmtId="0" fontId="9" fillId="5" borderId="1" xfId="1" applyFont="1" applyFill="1" applyBorder="1" applyAlignment="1">
      <alignment vertical="center" wrapText="1"/>
    </xf>
    <xf numFmtId="166" fontId="9" fillId="5" borderId="1" xfId="1" applyNumberFormat="1" applyFont="1" applyFill="1" applyBorder="1" applyAlignment="1">
      <alignment horizontal="center" vertical="center" wrapText="1"/>
    </xf>
    <xf numFmtId="166" fontId="9" fillId="5" borderId="1" xfId="1" applyNumberFormat="1" applyFont="1" applyFill="1" applyBorder="1" applyAlignment="1">
      <alignment horizontal="right" vertical="center" wrapText="1"/>
    </xf>
    <xf numFmtId="166" fontId="9" fillId="5" borderId="1" xfId="1" applyNumberFormat="1" applyFont="1" applyFill="1" applyBorder="1" applyAlignment="1">
      <alignment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8" fillId="0" borderId="1" xfId="1" applyFont="1" applyBorder="1"/>
    <xf numFmtId="164" fontId="8" fillId="0" borderId="1" xfId="2" applyNumberFormat="1" applyFont="1" applyBorder="1" applyAlignment="1">
      <alignment horizontal="right"/>
    </xf>
    <xf numFmtId="0" fontId="8" fillId="0" borderId="1" xfId="1" applyFont="1" applyBorder="1" applyAlignment="1">
      <alignment horizont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/>
    <xf numFmtId="164" fontId="8" fillId="2" borderId="1" xfId="1" applyNumberFormat="1" applyFont="1" applyFill="1" applyBorder="1" applyAlignment="1">
      <alignment horizontal="right"/>
    </xf>
    <xf numFmtId="0" fontId="9" fillId="5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wrapText="1"/>
    </xf>
    <xf numFmtId="0" fontId="8" fillId="5" borderId="1" xfId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right"/>
    </xf>
    <xf numFmtId="164" fontId="9" fillId="5" borderId="1" xfId="1" applyNumberFormat="1" applyFont="1" applyFill="1" applyBorder="1" applyAlignment="1"/>
    <xf numFmtId="0" fontId="8" fillId="5" borderId="1" xfId="1" applyFont="1" applyFill="1" applyBorder="1"/>
    <xf numFmtId="0" fontId="8" fillId="5" borderId="1" xfId="1" applyFont="1" applyFill="1" applyBorder="1" applyAlignment="1">
      <alignment horizontal="center" vertical="center" wrapText="1"/>
    </xf>
    <xf numFmtId="0" fontId="8" fillId="5" borderId="0" xfId="1" applyFont="1" applyFill="1"/>
    <xf numFmtId="0" fontId="7" fillId="0" borderId="1" xfId="1" applyFont="1" applyFill="1" applyBorder="1"/>
    <xf numFmtId="166" fontId="8" fillId="2" borderId="1" xfId="1" applyNumberFormat="1" applyFont="1" applyFill="1" applyBorder="1" applyAlignment="1">
      <alignment horizontal="right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right" vertical="center"/>
    </xf>
    <xf numFmtId="0" fontId="7" fillId="0" borderId="1" xfId="1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 wrapText="1"/>
    </xf>
    <xf numFmtId="164" fontId="8" fillId="0" borderId="1" xfId="2" applyNumberFormat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vertical="center" wrapText="1"/>
    </xf>
    <xf numFmtId="164" fontId="8" fillId="2" borderId="1" xfId="2" applyNumberFormat="1" applyFont="1" applyFill="1" applyBorder="1" applyAlignment="1"/>
    <xf numFmtId="0" fontId="7" fillId="2" borderId="2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vertical="center" wrapText="1"/>
    </xf>
    <xf numFmtId="0" fontId="13" fillId="2" borderId="2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horizontal="center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164" fontId="8" fillId="2" borderId="2" xfId="2" applyNumberFormat="1" applyFont="1" applyFill="1" applyBorder="1" applyAlignment="1">
      <alignment vertical="center" wrapText="1"/>
    </xf>
    <xf numFmtId="43" fontId="7" fillId="2" borderId="2" xfId="2" applyFont="1" applyFill="1" applyBorder="1" applyAlignment="1">
      <alignment vertical="center" wrapText="1"/>
    </xf>
    <xf numFmtId="3" fontId="7" fillId="2" borderId="2" xfId="1" applyNumberFormat="1" applyFont="1" applyFill="1" applyBorder="1" applyAlignment="1">
      <alignment vertical="center" wrapText="1"/>
    </xf>
    <xf numFmtId="43" fontId="7" fillId="2" borderId="2" xfId="1" applyNumberFormat="1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165" fontId="7" fillId="2" borderId="2" xfId="3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3" fontId="8" fillId="2" borderId="1" xfId="2" applyFont="1" applyFill="1" applyBorder="1" applyAlignment="1">
      <alignment vertical="center" wrapText="1"/>
    </xf>
    <xf numFmtId="43" fontId="8" fillId="2" borderId="1" xfId="1" applyNumberFormat="1" applyFont="1" applyFill="1" applyBorder="1" applyAlignment="1">
      <alignment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4" fillId="0" borderId="4" xfId="1" applyFont="1" applyBorder="1" applyAlignment="1">
      <alignment horizontal="left"/>
    </xf>
    <xf numFmtId="0" fontId="14" fillId="0" borderId="1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164" fontId="8" fillId="0" borderId="3" xfId="1" applyNumberFormat="1" applyFont="1" applyBorder="1" applyAlignment="1">
      <alignment horizontal="right"/>
    </xf>
    <xf numFmtId="164" fontId="8" fillId="0" borderId="3" xfId="1" applyNumberFormat="1" applyFont="1" applyBorder="1" applyAlignment="1"/>
    <xf numFmtId="43" fontId="8" fillId="2" borderId="3" xfId="2" applyFont="1" applyFill="1" applyBorder="1" applyAlignment="1">
      <alignment vertical="center" wrapText="1"/>
    </xf>
    <xf numFmtId="3" fontId="8" fillId="2" borderId="3" xfId="1" applyNumberFormat="1" applyFont="1" applyFill="1" applyBorder="1" applyAlignment="1">
      <alignment vertical="center" wrapText="1"/>
    </xf>
    <xf numFmtId="43" fontId="8" fillId="2" borderId="3" xfId="1" applyNumberFormat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165" fontId="7" fillId="2" borderId="3" xfId="3" applyNumberFormat="1" applyFont="1" applyFill="1" applyBorder="1" applyAlignment="1">
      <alignment horizontal="center" vertical="center" wrapText="1"/>
    </xf>
    <xf numFmtId="0" fontId="8" fillId="2" borderId="0" xfId="1" applyFont="1" applyFill="1" applyBorder="1"/>
    <xf numFmtId="0" fontId="7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left" vertical="center" wrapText="1"/>
    </xf>
    <xf numFmtId="0" fontId="8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vertical="center" wrapText="1"/>
    </xf>
    <xf numFmtId="166" fontId="8" fillId="8" borderId="1" xfId="2" applyNumberFormat="1" applyFont="1" applyFill="1" applyBorder="1" applyAlignment="1">
      <alignment horizontal="right" vertical="center" wrapText="1"/>
    </xf>
    <xf numFmtId="164" fontId="8" fillId="8" borderId="1" xfId="1" applyNumberFormat="1" applyFont="1" applyFill="1" applyBorder="1" applyAlignment="1">
      <alignment vertical="center" wrapText="1"/>
    </xf>
    <xf numFmtId="0" fontId="8" fillId="8" borderId="1" xfId="1" applyFont="1" applyFill="1" applyBorder="1" applyAlignment="1">
      <alignment horizontal="center" vertical="center" wrapText="1"/>
    </xf>
    <xf numFmtId="164" fontId="8" fillId="8" borderId="1" xfId="2" applyNumberFormat="1" applyFont="1" applyFill="1" applyBorder="1" applyAlignment="1">
      <alignment vertical="center" wrapText="1"/>
    </xf>
    <xf numFmtId="43" fontId="7" fillId="8" borderId="1" xfId="2" applyFont="1" applyFill="1" applyBorder="1" applyAlignment="1">
      <alignment vertical="center" wrapText="1"/>
    </xf>
    <xf numFmtId="3" fontId="7" fillId="8" borderId="1" xfId="1" applyNumberFormat="1" applyFont="1" applyFill="1" applyBorder="1" applyAlignment="1">
      <alignment vertical="center" wrapText="1"/>
    </xf>
    <xf numFmtId="43" fontId="7" fillId="8" borderId="1" xfId="1" applyNumberFormat="1" applyFont="1" applyFill="1" applyBorder="1" applyAlignment="1">
      <alignment vertical="center" wrapText="1"/>
    </xf>
    <xf numFmtId="0" fontId="6" fillId="8" borderId="1" xfId="1" applyFont="1" applyFill="1" applyBorder="1" applyAlignment="1">
      <alignment vertical="center" wrapText="1"/>
    </xf>
    <xf numFmtId="165" fontId="7" fillId="8" borderId="1" xfId="3" applyNumberFormat="1" applyFont="1" applyFill="1" applyBorder="1" applyAlignment="1">
      <alignment horizontal="center" vertical="center" wrapText="1"/>
    </xf>
    <xf numFmtId="164" fontId="7" fillId="8" borderId="1" xfId="2" applyNumberFormat="1" applyFont="1" applyFill="1" applyBorder="1" applyAlignment="1">
      <alignment vertical="center" wrapText="1"/>
    </xf>
    <xf numFmtId="164" fontId="7" fillId="8" borderId="1" xfId="2" applyNumberFormat="1" applyFont="1" applyFill="1" applyBorder="1" applyAlignment="1">
      <alignment horizontal="right" vertical="center" wrapText="1"/>
    </xf>
    <xf numFmtId="0" fontId="7" fillId="8" borderId="0" xfId="1" applyFont="1" applyFill="1"/>
    <xf numFmtId="0" fontId="10" fillId="4" borderId="4" xfId="1" applyFont="1" applyFill="1" applyBorder="1" applyAlignment="1">
      <alignment horizontal="left" vertical="center" wrapText="1"/>
    </xf>
    <xf numFmtId="0" fontId="10" fillId="4" borderId="5" xfId="1" applyFont="1" applyFill="1" applyBorder="1" applyAlignment="1">
      <alignment horizontal="left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vertical="center" wrapText="1"/>
    </xf>
    <xf numFmtId="166" fontId="10" fillId="4" borderId="1" xfId="1" applyNumberFormat="1" applyFont="1" applyFill="1" applyBorder="1" applyAlignment="1">
      <alignment horizontal="center" vertical="center" wrapText="1"/>
    </xf>
    <xf numFmtId="166" fontId="10" fillId="4" borderId="1" xfId="1" applyNumberFormat="1" applyFont="1" applyFill="1" applyBorder="1" applyAlignment="1">
      <alignment horizontal="right" vertical="center" wrapText="1"/>
    </xf>
    <xf numFmtId="166" fontId="10" fillId="4" borderId="1" xfId="1" applyNumberFormat="1" applyFont="1" applyFill="1" applyBorder="1" applyAlignment="1">
      <alignment vertical="center" wrapText="1"/>
    </xf>
    <xf numFmtId="165" fontId="7" fillId="4" borderId="1" xfId="3" applyNumberFormat="1" applyFont="1" applyFill="1" applyBorder="1" applyAlignment="1">
      <alignment horizontal="center" vertical="center" wrapText="1"/>
    </xf>
    <xf numFmtId="164" fontId="7" fillId="4" borderId="1" xfId="2" applyNumberFormat="1" applyFont="1" applyFill="1" applyBorder="1" applyAlignment="1">
      <alignment vertical="center" wrapText="1"/>
    </xf>
    <xf numFmtId="164" fontId="7" fillId="4" borderId="1" xfId="2" applyNumberFormat="1" applyFont="1" applyFill="1" applyBorder="1" applyAlignment="1">
      <alignment horizontal="right" vertical="center" wrapText="1"/>
    </xf>
    <xf numFmtId="0" fontId="7" fillId="4" borderId="0" xfId="1" applyFont="1" applyFill="1"/>
    <xf numFmtId="0" fontId="13" fillId="3" borderId="1" xfId="1" applyFont="1" applyFill="1" applyBorder="1"/>
    <xf numFmtId="164" fontId="7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/>
    <xf numFmtId="0" fontId="2" fillId="0" borderId="0" xfId="1" applyFont="1" applyFill="1"/>
    <xf numFmtId="3" fontId="8" fillId="2" borderId="1" xfId="1" applyNumberFormat="1" applyFont="1" applyFill="1" applyBorder="1" applyAlignment="1">
      <alignment horizontal="right" vertical="center"/>
    </xf>
    <xf numFmtId="0" fontId="2" fillId="2" borderId="1" xfId="1" applyFont="1" applyFill="1" applyBorder="1"/>
    <xf numFmtId="0" fontId="7" fillId="2" borderId="1" xfId="1" applyFont="1" applyFill="1" applyBorder="1"/>
    <xf numFmtId="0" fontId="13" fillId="2" borderId="1" xfId="1" applyFont="1" applyFill="1" applyBorder="1"/>
    <xf numFmtId="0" fontId="13" fillId="0" borderId="1" xfId="1" applyFont="1" applyFill="1" applyBorder="1"/>
    <xf numFmtId="0" fontId="7" fillId="5" borderId="1" xfId="1" applyFont="1" applyFill="1" applyBorder="1" applyAlignment="1">
      <alignment vertical="center" wrapText="1"/>
    </xf>
    <xf numFmtId="3" fontId="10" fillId="4" borderId="1" xfId="1" applyNumberFormat="1" applyFont="1" applyFill="1" applyBorder="1" applyAlignment="1">
      <alignment horizontal="center" vertical="center"/>
    </xf>
    <xf numFmtId="3" fontId="10" fillId="4" borderId="1" xfId="1" applyNumberFormat="1" applyFont="1" applyFill="1" applyBorder="1" applyAlignment="1">
      <alignment horizontal="right" vertical="center"/>
    </xf>
    <xf numFmtId="3" fontId="10" fillId="4" borderId="1" xfId="1" applyNumberFormat="1" applyFont="1" applyFill="1" applyBorder="1" applyAlignment="1">
      <alignment vertical="center"/>
    </xf>
    <xf numFmtId="0" fontId="2" fillId="4" borderId="1" xfId="1" applyFont="1" applyFill="1" applyBorder="1"/>
    <xf numFmtId="0" fontId="7" fillId="4" borderId="1" xfId="1" applyFont="1" applyFill="1" applyBorder="1"/>
    <xf numFmtId="0" fontId="6" fillId="4" borderId="1" xfId="1" applyFont="1" applyFill="1" applyBorder="1"/>
    <xf numFmtId="0" fontId="8" fillId="4" borderId="1" xfId="1" applyFont="1" applyFill="1" applyBorder="1" applyAlignment="1">
      <alignment horizontal="center" vertical="center" wrapText="1"/>
    </xf>
    <xf numFmtId="0" fontId="2" fillId="4" borderId="0" xfId="1" applyFont="1" applyFill="1"/>
    <xf numFmtId="0" fontId="16" fillId="5" borderId="1" xfId="1" applyFont="1" applyFill="1" applyBorder="1" applyAlignment="1">
      <alignment vertical="center" wrapText="1"/>
    </xf>
    <xf numFmtId="3" fontId="10" fillId="5" borderId="1" xfId="1" applyNumberFormat="1" applyFont="1" applyFill="1" applyBorder="1" applyAlignment="1">
      <alignment horizontal="center" vertical="center"/>
    </xf>
    <xf numFmtId="3" fontId="10" fillId="5" borderId="1" xfId="1" applyNumberFormat="1" applyFont="1" applyFill="1" applyBorder="1" applyAlignment="1">
      <alignment horizontal="right" vertical="center"/>
    </xf>
    <xf numFmtId="3" fontId="10" fillId="5" borderId="1" xfId="1" applyNumberFormat="1" applyFont="1" applyFill="1" applyBorder="1" applyAlignment="1">
      <alignment vertical="center"/>
    </xf>
    <xf numFmtId="0" fontId="3" fillId="5" borderId="1" xfId="1" applyFont="1" applyFill="1" applyBorder="1"/>
    <xf numFmtId="0" fontId="9" fillId="5" borderId="1" xfId="1" applyFont="1" applyFill="1" applyBorder="1"/>
    <xf numFmtId="0" fontId="12" fillId="3" borderId="1" xfId="1" applyFont="1" applyFill="1" applyBorder="1"/>
    <xf numFmtId="165" fontId="9" fillId="5" borderId="1" xfId="3" applyNumberFormat="1" applyFont="1" applyFill="1" applyBorder="1" applyAlignment="1">
      <alignment horizontal="center" vertical="center" wrapText="1"/>
    </xf>
    <xf numFmtId="0" fontId="3" fillId="5" borderId="0" xfId="1" applyFont="1" applyFill="1"/>
    <xf numFmtId="0" fontId="7" fillId="0" borderId="1" xfId="1" applyFont="1" applyFill="1" applyBorder="1" applyAlignment="1">
      <alignment horizontal="center"/>
    </xf>
    <xf numFmtId="3" fontId="8" fillId="2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0" fontId="9" fillId="5" borderId="1" xfId="1" applyFont="1" applyFill="1" applyBorder="1" applyAlignment="1">
      <alignment horizontal="center"/>
    </xf>
    <xf numFmtId="0" fontId="6" fillId="2" borderId="1" xfId="1" applyFont="1" applyFill="1" applyBorder="1"/>
    <xf numFmtId="0" fontId="6" fillId="0" borderId="1" xfId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vertical="center" wrapText="1"/>
    </xf>
    <xf numFmtId="165" fontId="9" fillId="4" borderId="1" xfId="3" applyNumberFormat="1" applyFont="1" applyFill="1" applyBorder="1" applyAlignment="1">
      <alignment horizontal="center" vertical="center" wrapText="1"/>
    </xf>
    <xf numFmtId="0" fontId="3" fillId="4" borderId="0" xfId="1" applyFont="1" applyFill="1"/>
    <xf numFmtId="0" fontId="6" fillId="2" borderId="1" xfId="1" quotePrefix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wrapText="1"/>
    </xf>
    <xf numFmtId="0" fontId="7" fillId="2" borderId="1" xfId="1" applyFont="1" applyFill="1" applyBorder="1" applyAlignment="1">
      <alignment horizontal="center"/>
    </xf>
    <xf numFmtId="0" fontId="8" fillId="2" borderId="1" xfId="1" applyFont="1" applyFill="1" applyBorder="1" applyAlignment="1"/>
    <xf numFmtId="0" fontId="8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3" fontId="8" fillId="6" borderId="1" xfId="1" applyNumberFormat="1" applyFont="1" applyFill="1" applyBorder="1" applyAlignment="1">
      <alignment horizontal="right" vertical="center"/>
    </xf>
    <xf numFmtId="0" fontId="8" fillId="6" borderId="1" xfId="1" applyFont="1" applyFill="1" applyBorder="1"/>
    <xf numFmtId="0" fontId="7" fillId="6" borderId="1" xfId="1" applyFont="1" applyFill="1" applyBorder="1"/>
    <xf numFmtId="0" fontId="13" fillId="6" borderId="1" xfId="1" applyFont="1" applyFill="1" applyBorder="1"/>
    <xf numFmtId="165" fontId="8" fillId="6" borderId="1" xfId="3" applyNumberFormat="1" applyFont="1" applyFill="1" applyBorder="1" applyAlignment="1">
      <alignment horizontal="center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/>
    </xf>
    <xf numFmtId="164" fontId="10" fillId="4" borderId="1" xfId="2" applyNumberFormat="1" applyFont="1" applyFill="1" applyBorder="1" applyAlignment="1">
      <alignment horizontal="right"/>
    </xf>
    <xf numFmtId="164" fontId="10" fillId="4" borderId="1" xfId="2" applyNumberFormat="1" applyFont="1" applyFill="1" applyBorder="1" applyAlignment="1"/>
    <xf numFmtId="164" fontId="10" fillId="4" borderId="1" xfId="2" applyNumberFormat="1" applyFont="1" applyFill="1" applyBorder="1" applyAlignment="1">
      <alignment horizontal="center"/>
    </xf>
    <xf numFmtId="0" fontId="10" fillId="4" borderId="1" xfId="1" applyFont="1" applyFill="1" applyBorder="1" applyAlignment="1"/>
    <xf numFmtId="0" fontId="9" fillId="4" borderId="0" xfId="1" applyFont="1" applyFill="1"/>
    <xf numFmtId="0" fontId="7" fillId="0" borderId="1" xfId="1" applyFont="1" applyFill="1" applyBorder="1" applyAlignment="1"/>
    <xf numFmtId="0" fontId="7" fillId="0" borderId="1" xfId="1" applyFont="1" applyBorder="1" applyAlignment="1"/>
    <xf numFmtId="164" fontId="8" fillId="2" borderId="1" xfId="2" applyNumberFormat="1" applyFont="1" applyFill="1" applyBorder="1" applyAlignment="1">
      <alignment horizontal="left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164" fontId="13" fillId="2" borderId="1" xfId="2" applyNumberFormat="1" applyFont="1" applyFill="1" applyBorder="1" applyAlignment="1">
      <alignment vertical="center" wrapText="1"/>
    </xf>
    <xf numFmtId="164" fontId="13" fillId="2" borderId="1" xfId="2" applyNumberFormat="1" applyFont="1" applyFill="1" applyBorder="1" applyAlignment="1">
      <alignment horizontal="center" vertical="center" wrapText="1"/>
    </xf>
    <xf numFmtId="164" fontId="13" fillId="2" borderId="0" xfId="2" applyNumberFormat="1" applyFont="1" applyFill="1" applyAlignment="1">
      <alignment vertical="center"/>
    </xf>
    <xf numFmtId="37" fontId="8" fillId="2" borderId="1" xfId="2" applyNumberFormat="1" applyFont="1" applyFill="1" applyBorder="1" applyAlignment="1">
      <alignment horizontal="right" vertical="center" wrapText="1"/>
    </xf>
    <xf numFmtId="0" fontId="8" fillId="6" borderId="1" xfId="1" applyFont="1" applyFill="1" applyBorder="1" applyAlignment="1">
      <alignment horizontal="left" vertical="center"/>
    </xf>
    <xf numFmtId="166" fontId="8" fillId="6" borderId="1" xfId="1" applyNumberFormat="1" applyFont="1" applyFill="1" applyBorder="1" applyAlignment="1">
      <alignment horizontal="center" vertical="center" wrapText="1"/>
    </xf>
    <xf numFmtId="0" fontId="7" fillId="6" borderId="1" xfId="1" applyNumberFormat="1" applyFont="1" applyFill="1" applyBorder="1" applyAlignment="1">
      <alignment horizontal="center" vertical="center" wrapText="1"/>
    </xf>
    <xf numFmtId="43" fontId="8" fillId="2" borderId="1" xfId="2" applyFont="1" applyFill="1" applyBorder="1" applyAlignment="1">
      <alignment horizontal="right" vertical="center" wrapText="1"/>
    </xf>
    <xf numFmtId="164" fontId="8" fillId="2" borderId="1" xfId="2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left" wrapText="1"/>
    </xf>
    <xf numFmtId="0" fontId="8" fillId="6" borderId="1" xfId="1" applyFont="1" applyFill="1" applyBorder="1" applyAlignment="1">
      <alignment horizontal="center"/>
    </xf>
    <xf numFmtId="0" fontId="8" fillId="0" borderId="2" xfId="1" applyFont="1" applyBorder="1" applyAlignment="1">
      <alignment horizontal="left" vertical="center" wrapText="1"/>
    </xf>
    <xf numFmtId="164" fontId="8" fillId="0" borderId="2" xfId="1" applyNumberFormat="1" applyFont="1" applyBorder="1" applyAlignment="1">
      <alignment horizontal="right"/>
    </xf>
    <xf numFmtId="164" fontId="8" fillId="0" borderId="2" xfId="1" applyNumberFormat="1" applyFont="1" applyBorder="1" applyAlignment="1"/>
    <xf numFmtId="0" fontId="8" fillId="3" borderId="2" xfId="1" applyFont="1" applyFill="1" applyBorder="1" applyAlignment="1">
      <alignment vertical="center" wrapText="1"/>
    </xf>
    <xf numFmtId="0" fontId="18" fillId="4" borderId="1" xfId="1" applyFont="1" applyFill="1" applyBorder="1" applyAlignment="1">
      <alignment vertical="center" wrapText="1"/>
    </xf>
    <xf numFmtId="164" fontId="10" fillId="4" borderId="1" xfId="2" applyNumberFormat="1" applyFont="1" applyFill="1" applyBorder="1" applyAlignment="1">
      <alignment horizontal="right" vertical="center" wrapText="1"/>
    </xf>
    <xf numFmtId="164" fontId="10" fillId="4" borderId="1" xfId="2" applyNumberFormat="1" applyFont="1" applyFill="1" applyBorder="1" applyAlignment="1">
      <alignment vertical="center" wrapText="1"/>
    </xf>
    <xf numFmtId="164" fontId="10" fillId="4" borderId="1" xfId="2" applyNumberFormat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vertical="center" wrapText="1"/>
    </xf>
    <xf numFmtId="0" fontId="9" fillId="4" borderId="1" xfId="1" applyFont="1" applyFill="1" applyBorder="1"/>
    <xf numFmtId="0" fontId="12" fillId="4" borderId="1" xfId="1" applyFont="1" applyFill="1" applyBorder="1" applyAlignment="1">
      <alignment vertical="center" wrapText="1"/>
    </xf>
    <xf numFmtId="164" fontId="9" fillId="4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7" fillId="6" borderId="1" xfId="1" applyNumberFormat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left" vertical="center" wrapText="1"/>
    </xf>
    <xf numFmtId="3" fontId="9" fillId="5" borderId="1" xfId="1" applyNumberFormat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right" vertical="center" wrapText="1"/>
    </xf>
    <xf numFmtId="164" fontId="7" fillId="5" borderId="0" xfId="2" applyNumberFormat="1" applyFont="1" applyFill="1"/>
    <xf numFmtId="0" fontId="13" fillId="2" borderId="0" xfId="1" applyFont="1" applyFill="1"/>
    <xf numFmtId="0" fontId="8" fillId="2" borderId="0" xfId="1" applyFont="1" applyFill="1" applyAlignment="1">
      <alignment horizontal="center"/>
    </xf>
    <xf numFmtId="0" fontId="8" fillId="2" borderId="0" xfId="1" applyFont="1" applyFill="1" applyAlignment="1">
      <alignment horizontal="right"/>
    </xf>
    <xf numFmtId="0" fontId="8" fillId="2" borderId="0" xfId="1" applyFont="1" applyFill="1" applyAlignment="1"/>
    <xf numFmtId="0" fontId="19" fillId="2" borderId="0" xfId="1" applyFont="1" applyFill="1" applyAlignment="1">
      <alignment horizontal="center"/>
    </xf>
    <xf numFmtId="0" fontId="19" fillId="2" borderId="0" xfId="1" applyFont="1" applyFill="1" applyAlignment="1">
      <alignment horizontal="center"/>
    </xf>
    <xf numFmtId="0" fontId="19" fillId="0" borderId="0" xfId="1" applyFont="1" applyBorder="1" applyAlignment="1">
      <alignment horizontal="center"/>
    </xf>
    <xf numFmtId="0" fontId="19" fillId="0" borderId="0" xfId="1" applyFont="1" applyBorder="1" applyAlignment="1"/>
    <xf numFmtId="0" fontId="19" fillId="2" borderId="0" xfId="1" applyFont="1" applyFill="1" applyAlignment="1"/>
    <xf numFmtId="0" fontId="19" fillId="3" borderId="0" xfId="1" applyFont="1" applyFill="1"/>
    <xf numFmtId="0" fontId="19" fillId="2" borderId="0" xfId="1" applyFont="1" applyFill="1" applyAlignment="1">
      <alignment horizontal="center" vertical="center" wrapText="1"/>
    </xf>
    <xf numFmtId="0" fontId="19" fillId="2" borderId="0" xfId="1" applyFont="1" applyFill="1" applyAlignment="1">
      <alignment vertical="center" wrapText="1"/>
    </xf>
    <xf numFmtId="0" fontId="19" fillId="2" borderId="0" xfId="1" applyFont="1" applyFill="1" applyAlignment="1">
      <alignment horizontal="right" vertical="center" wrapText="1"/>
    </xf>
    <xf numFmtId="164" fontId="19" fillId="2" borderId="0" xfId="2" applyNumberFormat="1" applyFont="1" applyFill="1" applyAlignment="1">
      <alignment vertical="center" wrapText="1"/>
    </xf>
    <xf numFmtId="164" fontId="19" fillId="2" borderId="0" xfId="2" applyNumberFormat="1" applyFont="1" applyFill="1" applyAlignment="1">
      <alignment horizontal="right" vertical="center" wrapText="1"/>
    </xf>
    <xf numFmtId="0" fontId="14" fillId="2" borderId="0" xfId="1" applyFont="1" applyFill="1"/>
    <xf numFmtId="0" fontId="19" fillId="2" borderId="0" xfId="1" applyFont="1" applyFill="1"/>
    <xf numFmtId="0" fontId="20" fillId="2" borderId="0" xfId="1" applyFont="1" applyFill="1" applyAlignment="1">
      <alignment horizontal="center"/>
    </xf>
    <xf numFmtId="0" fontId="21" fillId="2" borderId="0" xfId="1" applyFont="1" applyFill="1" applyAlignment="1">
      <alignment horizontal="center"/>
    </xf>
    <xf numFmtId="0" fontId="20" fillId="0" borderId="0" xfId="1" applyFont="1" applyAlignment="1">
      <alignment horizontal="center" vertical="justify"/>
    </xf>
    <xf numFmtId="0" fontId="20" fillId="2" borderId="0" xfId="1" applyFont="1" applyFill="1" applyAlignment="1">
      <alignment horizontal="center"/>
    </xf>
    <xf numFmtId="0" fontId="20" fillId="0" borderId="0" xfId="1" applyFont="1" applyAlignment="1">
      <alignment vertical="justify"/>
    </xf>
    <xf numFmtId="0" fontId="21" fillId="2" borderId="0" xfId="1" applyFont="1" applyFill="1"/>
    <xf numFmtId="0" fontId="22" fillId="3" borderId="0" xfId="1" applyFont="1" applyFill="1"/>
    <xf numFmtId="0" fontId="21" fillId="2" borderId="0" xfId="1" applyFont="1" applyFill="1" applyAlignment="1">
      <alignment horizontal="center" vertical="center" wrapText="1"/>
    </xf>
    <xf numFmtId="0" fontId="21" fillId="2" borderId="0" xfId="1" applyFont="1" applyFill="1" applyAlignment="1">
      <alignment vertical="center" wrapText="1"/>
    </xf>
    <xf numFmtId="0" fontId="21" fillId="2" borderId="0" xfId="1" applyFont="1" applyFill="1" applyAlignment="1">
      <alignment horizontal="right" vertical="center" wrapText="1"/>
    </xf>
    <xf numFmtId="164" fontId="21" fillId="2" borderId="0" xfId="2" applyNumberFormat="1" applyFont="1" applyFill="1" applyAlignment="1">
      <alignment vertical="center" wrapText="1"/>
    </xf>
    <xf numFmtId="164" fontId="21" fillId="2" borderId="0" xfId="2" applyNumberFormat="1" applyFont="1" applyFill="1" applyAlignment="1">
      <alignment horizontal="right" vertical="center" wrapText="1"/>
    </xf>
    <xf numFmtId="0" fontId="23" fillId="2" borderId="0" xfId="1" applyFont="1" applyFill="1"/>
    <xf numFmtId="0" fontId="24" fillId="2" borderId="0" xfId="1" applyFont="1" applyFill="1"/>
    <xf numFmtId="0" fontId="24" fillId="2" borderId="0" xfId="1" applyFont="1" applyFill="1" applyAlignment="1">
      <alignment horizontal="center"/>
    </xf>
    <xf numFmtId="0" fontId="25" fillId="2" borderId="0" xfId="1" applyFont="1" applyFill="1"/>
    <xf numFmtId="0" fontId="23" fillId="2" borderId="0" xfId="1" applyFont="1" applyFill="1" applyAlignment="1">
      <alignment horizontal="center"/>
    </xf>
    <xf numFmtId="0" fontId="23" fillId="2" borderId="0" xfId="1" applyFont="1" applyFill="1" applyAlignment="1">
      <alignment horizontal="right"/>
    </xf>
    <xf numFmtId="0" fontId="23" fillId="2" borderId="0" xfId="1" applyFont="1" applyFill="1" applyAlignment="1"/>
    <xf numFmtId="0" fontId="26" fillId="3" borderId="0" xfId="1" applyFont="1" applyFill="1"/>
    <xf numFmtId="0" fontId="24" fillId="2" borderId="0" xfId="1" applyFont="1" applyFill="1" applyAlignment="1">
      <alignment horizontal="center" vertical="center" wrapText="1"/>
    </xf>
    <xf numFmtId="164" fontId="24" fillId="2" borderId="0" xfId="2" applyNumberFormat="1" applyFont="1" applyFill="1" applyAlignment="1">
      <alignment vertical="center" wrapText="1"/>
    </xf>
    <xf numFmtId="164" fontId="24" fillId="2" borderId="0" xfId="2" applyNumberFormat="1" applyFont="1" applyFill="1" applyAlignment="1">
      <alignment horizontal="right" vertical="center" wrapText="1"/>
    </xf>
    <xf numFmtId="3" fontId="8" fillId="2" borderId="0" xfId="1" applyNumberFormat="1" applyFont="1" applyFill="1" applyAlignment="1">
      <alignment horizontal="right"/>
    </xf>
  </cellXfs>
  <cellStyles count="4">
    <cellStyle name="Comma 2" xfId="2"/>
    <cellStyle name="Normal" xfId="0" builtinId="0"/>
    <cellStyle name="Normal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indexed="45"/>
  </sheetPr>
  <dimension ref="A1:IO2714"/>
  <sheetViews>
    <sheetView tabSelected="1" topLeftCell="A9" zoomScaleNormal="100" workbookViewId="0">
      <selection activeCell="C188" sqref="C188"/>
    </sheetView>
  </sheetViews>
  <sheetFormatPr defaultRowHeight="15" x14ac:dyDescent="0.25"/>
  <cols>
    <col min="1" max="1" width="5.28515625" style="19" customWidth="1"/>
    <col min="2" max="2" width="5.7109375" style="18" customWidth="1"/>
    <col min="3" max="3" width="34.42578125" style="19" customWidth="1"/>
    <col min="4" max="4" width="11.42578125" style="31" customWidth="1"/>
    <col min="5" max="5" width="10.42578125" style="367" customWidth="1"/>
    <col min="6" max="6" width="6.28515625" style="368" customWidth="1"/>
    <col min="7" max="7" width="15.140625" style="369" customWidth="1"/>
    <col min="8" max="8" width="15" style="370" customWidth="1"/>
    <col min="9" max="9" width="6.42578125" style="368" customWidth="1"/>
    <col min="10" max="10" width="15.42578125" style="370" customWidth="1"/>
    <col min="11" max="11" width="15.140625" style="370" customWidth="1"/>
    <col min="12" max="12" width="5" style="18" customWidth="1"/>
    <col min="13" max="13" width="6.7109375" style="18" customWidth="1"/>
    <col min="14" max="14" width="7.140625" style="18" customWidth="1"/>
    <col min="15" max="15" width="5.85546875" style="31" customWidth="1"/>
    <col min="16" max="16" width="11.140625" style="14" customWidth="1"/>
    <col min="17" max="17" width="7.85546875" style="15" customWidth="1"/>
    <col min="18" max="18" width="7.28515625" style="15" customWidth="1"/>
    <col min="19" max="19" width="9.140625" style="15"/>
    <col min="20" max="20" width="14" style="16" customWidth="1"/>
    <col min="21" max="21" width="10.5703125" style="16" bestFit="1" customWidth="1"/>
    <col min="22" max="22" width="10.42578125" style="16" customWidth="1"/>
    <col min="23" max="23" width="16.7109375" style="17" customWidth="1"/>
    <col min="24" max="24" width="12" style="18" customWidth="1"/>
    <col min="25" max="256" width="9.140625" style="18"/>
    <col min="257" max="257" width="5.28515625" style="18" customWidth="1"/>
    <col min="258" max="258" width="5.7109375" style="18" customWidth="1"/>
    <col min="259" max="259" width="34.42578125" style="18" customWidth="1"/>
    <col min="260" max="260" width="11.42578125" style="18" customWidth="1"/>
    <col min="261" max="261" width="10.42578125" style="18" customWidth="1"/>
    <col min="262" max="262" width="6.28515625" style="18" customWidth="1"/>
    <col min="263" max="263" width="15.140625" style="18" customWidth="1"/>
    <col min="264" max="264" width="15" style="18" customWidth="1"/>
    <col min="265" max="265" width="6.42578125" style="18" customWidth="1"/>
    <col min="266" max="266" width="15.42578125" style="18" customWidth="1"/>
    <col min="267" max="267" width="15.140625" style="18" customWidth="1"/>
    <col min="268" max="268" width="5" style="18" customWidth="1"/>
    <col min="269" max="269" width="6.7109375" style="18" customWidth="1"/>
    <col min="270" max="270" width="7.140625" style="18" customWidth="1"/>
    <col min="271" max="271" width="5.85546875" style="18" customWidth="1"/>
    <col min="272" max="272" width="11.140625" style="18" customWidth="1"/>
    <col min="273" max="273" width="7.85546875" style="18" customWidth="1"/>
    <col min="274" max="274" width="7.28515625" style="18" customWidth="1"/>
    <col min="275" max="275" width="9.140625" style="18"/>
    <col min="276" max="276" width="14" style="18" customWidth="1"/>
    <col min="277" max="277" width="10.5703125" style="18" bestFit="1" customWidth="1"/>
    <col min="278" max="278" width="10.42578125" style="18" customWidth="1"/>
    <col min="279" max="279" width="16.7109375" style="18" customWidth="1"/>
    <col min="280" max="280" width="12" style="18" customWidth="1"/>
    <col min="281" max="512" width="9.140625" style="18"/>
    <col min="513" max="513" width="5.28515625" style="18" customWidth="1"/>
    <col min="514" max="514" width="5.7109375" style="18" customWidth="1"/>
    <col min="515" max="515" width="34.42578125" style="18" customWidth="1"/>
    <col min="516" max="516" width="11.42578125" style="18" customWidth="1"/>
    <col min="517" max="517" width="10.42578125" style="18" customWidth="1"/>
    <col min="518" max="518" width="6.28515625" style="18" customWidth="1"/>
    <col min="519" max="519" width="15.140625" style="18" customWidth="1"/>
    <col min="520" max="520" width="15" style="18" customWidth="1"/>
    <col min="521" max="521" width="6.42578125" style="18" customWidth="1"/>
    <col min="522" max="522" width="15.42578125" style="18" customWidth="1"/>
    <col min="523" max="523" width="15.140625" style="18" customWidth="1"/>
    <col min="524" max="524" width="5" style="18" customWidth="1"/>
    <col min="525" max="525" width="6.7109375" style="18" customWidth="1"/>
    <col min="526" max="526" width="7.140625" style="18" customWidth="1"/>
    <col min="527" max="527" width="5.85546875" style="18" customWidth="1"/>
    <col min="528" max="528" width="11.140625" style="18" customWidth="1"/>
    <col min="529" max="529" width="7.85546875" style="18" customWidth="1"/>
    <col min="530" max="530" width="7.28515625" style="18" customWidth="1"/>
    <col min="531" max="531" width="9.140625" style="18"/>
    <col min="532" max="532" width="14" style="18" customWidth="1"/>
    <col min="533" max="533" width="10.5703125" style="18" bestFit="1" customWidth="1"/>
    <col min="534" max="534" width="10.42578125" style="18" customWidth="1"/>
    <col min="535" max="535" width="16.7109375" style="18" customWidth="1"/>
    <col min="536" max="536" width="12" style="18" customWidth="1"/>
    <col min="537" max="768" width="9.140625" style="18"/>
    <col min="769" max="769" width="5.28515625" style="18" customWidth="1"/>
    <col min="770" max="770" width="5.7109375" style="18" customWidth="1"/>
    <col min="771" max="771" width="34.42578125" style="18" customWidth="1"/>
    <col min="772" max="772" width="11.42578125" style="18" customWidth="1"/>
    <col min="773" max="773" width="10.42578125" style="18" customWidth="1"/>
    <col min="774" max="774" width="6.28515625" style="18" customWidth="1"/>
    <col min="775" max="775" width="15.140625" style="18" customWidth="1"/>
    <col min="776" max="776" width="15" style="18" customWidth="1"/>
    <col min="777" max="777" width="6.42578125" style="18" customWidth="1"/>
    <col min="778" max="778" width="15.42578125" style="18" customWidth="1"/>
    <col min="779" max="779" width="15.140625" style="18" customWidth="1"/>
    <col min="780" max="780" width="5" style="18" customWidth="1"/>
    <col min="781" max="781" width="6.7109375" style="18" customWidth="1"/>
    <col min="782" max="782" width="7.140625" style="18" customWidth="1"/>
    <col min="783" max="783" width="5.85546875" style="18" customWidth="1"/>
    <col min="784" max="784" width="11.140625" style="18" customWidth="1"/>
    <col min="785" max="785" width="7.85546875" style="18" customWidth="1"/>
    <col min="786" max="786" width="7.28515625" style="18" customWidth="1"/>
    <col min="787" max="787" width="9.140625" style="18"/>
    <col min="788" max="788" width="14" style="18" customWidth="1"/>
    <col min="789" max="789" width="10.5703125" style="18" bestFit="1" customWidth="1"/>
    <col min="790" max="790" width="10.42578125" style="18" customWidth="1"/>
    <col min="791" max="791" width="16.7109375" style="18" customWidth="1"/>
    <col min="792" max="792" width="12" style="18" customWidth="1"/>
    <col min="793" max="1024" width="9.140625" style="18"/>
    <col min="1025" max="1025" width="5.28515625" style="18" customWidth="1"/>
    <col min="1026" max="1026" width="5.7109375" style="18" customWidth="1"/>
    <col min="1027" max="1027" width="34.42578125" style="18" customWidth="1"/>
    <col min="1028" max="1028" width="11.42578125" style="18" customWidth="1"/>
    <col min="1029" max="1029" width="10.42578125" style="18" customWidth="1"/>
    <col min="1030" max="1030" width="6.28515625" style="18" customWidth="1"/>
    <col min="1031" max="1031" width="15.140625" style="18" customWidth="1"/>
    <col min="1032" max="1032" width="15" style="18" customWidth="1"/>
    <col min="1033" max="1033" width="6.42578125" style="18" customWidth="1"/>
    <col min="1034" max="1034" width="15.42578125" style="18" customWidth="1"/>
    <col min="1035" max="1035" width="15.140625" style="18" customWidth="1"/>
    <col min="1036" max="1036" width="5" style="18" customWidth="1"/>
    <col min="1037" max="1037" width="6.7109375" style="18" customWidth="1"/>
    <col min="1038" max="1038" width="7.140625" style="18" customWidth="1"/>
    <col min="1039" max="1039" width="5.85546875" style="18" customWidth="1"/>
    <col min="1040" max="1040" width="11.140625" style="18" customWidth="1"/>
    <col min="1041" max="1041" width="7.85546875" style="18" customWidth="1"/>
    <col min="1042" max="1042" width="7.28515625" style="18" customWidth="1"/>
    <col min="1043" max="1043" width="9.140625" style="18"/>
    <col min="1044" max="1044" width="14" style="18" customWidth="1"/>
    <col min="1045" max="1045" width="10.5703125" style="18" bestFit="1" customWidth="1"/>
    <col min="1046" max="1046" width="10.42578125" style="18" customWidth="1"/>
    <col min="1047" max="1047" width="16.7109375" style="18" customWidth="1"/>
    <col min="1048" max="1048" width="12" style="18" customWidth="1"/>
    <col min="1049" max="1280" width="9.140625" style="18"/>
    <col min="1281" max="1281" width="5.28515625" style="18" customWidth="1"/>
    <col min="1282" max="1282" width="5.7109375" style="18" customWidth="1"/>
    <col min="1283" max="1283" width="34.42578125" style="18" customWidth="1"/>
    <col min="1284" max="1284" width="11.42578125" style="18" customWidth="1"/>
    <col min="1285" max="1285" width="10.42578125" style="18" customWidth="1"/>
    <col min="1286" max="1286" width="6.28515625" style="18" customWidth="1"/>
    <col min="1287" max="1287" width="15.140625" style="18" customWidth="1"/>
    <col min="1288" max="1288" width="15" style="18" customWidth="1"/>
    <col min="1289" max="1289" width="6.42578125" style="18" customWidth="1"/>
    <col min="1290" max="1290" width="15.42578125" style="18" customWidth="1"/>
    <col min="1291" max="1291" width="15.140625" style="18" customWidth="1"/>
    <col min="1292" max="1292" width="5" style="18" customWidth="1"/>
    <col min="1293" max="1293" width="6.7109375" style="18" customWidth="1"/>
    <col min="1294" max="1294" width="7.140625" style="18" customWidth="1"/>
    <col min="1295" max="1295" width="5.85546875" style="18" customWidth="1"/>
    <col min="1296" max="1296" width="11.140625" style="18" customWidth="1"/>
    <col min="1297" max="1297" width="7.85546875" style="18" customWidth="1"/>
    <col min="1298" max="1298" width="7.28515625" style="18" customWidth="1"/>
    <col min="1299" max="1299" width="9.140625" style="18"/>
    <col min="1300" max="1300" width="14" style="18" customWidth="1"/>
    <col min="1301" max="1301" width="10.5703125" style="18" bestFit="1" customWidth="1"/>
    <col min="1302" max="1302" width="10.42578125" style="18" customWidth="1"/>
    <col min="1303" max="1303" width="16.7109375" style="18" customWidth="1"/>
    <col min="1304" max="1304" width="12" style="18" customWidth="1"/>
    <col min="1305" max="1536" width="9.140625" style="18"/>
    <col min="1537" max="1537" width="5.28515625" style="18" customWidth="1"/>
    <col min="1538" max="1538" width="5.7109375" style="18" customWidth="1"/>
    <col min="1539" max="1539" width="34.42578125" style="18" customWidth="1"/>
    <col min="1540" max="1540" width="11.42578125" style="18" customWidth="1"/>
    <col min="1541" max="1541" width="10.42578125" style="18" customWidth="1"/>
    <col min="1542" max="1542" width="6.28515625" style="18" customWidth="1"/>
    <col min="1543" max="1543" width="15.140625" style="18" customWidth="1"/>
    <col min="1544" max="1544" width="15" style="18" customWidth="1"/>
    <col min="1545" max="1545" width="6.42578125" style="18" customWidth="1"/>
    <col min="1546" max="1546" width="15.42578125" style="18" customWidth="1"/>
    <col min="1547" max="1547" width="15.140625" style="18" customWidth="1"/>
    <col min="1548" max="1548" width="5" style="18" customWidth="1"/>
    <col min="1549" max="1549" width="6.7109375" style="18" customWidth="1"/>
    <col min="1550" max="1550" width="7.140625" style="18" customWidth="1"/>
    <col min="1551" max="1551" width="5.85546875" style="18" customWidth="1"/>
    <col min="1552" max="1552" width="11.140625" style="18" customWidth="1"/>
    <col min="1553" max="1553" width="7.85546875" style="18" customWidth="1"/>
    <col min="1554" max="1554" width="7.28515625" style="18" customWidth="1"/>
    <col min="1555" max="1555" width="9.140625" style="18"/>
    <col min="1556" max="1556" width="14" style="18" customWidth="1"/>
    <col min="1557" max="1557" width="10.5703125" style="18" bestFit="1" customWidth="1"/>
    <col min="1558" max="1558" width="10.42578125" style="18" customWidth="1"/>
    <col min="1559" max="1559" width="16.7109375" style="18" customWidth="1"/>
    <col min="1560" max="1560" width="12" style="18" customWidth="1"/>
    <col min="1561" max="1792" width="9.140625" style="18"/>
    <col min="1793" max="1793" width="5.28515625" style="18" customWidth="1"/>
    <col min="1794" max="1794" width="5.7109375" style="18" customWidth="1"/>
    <col min="1795" max="1795" width="34.42578125" style="18" customWidth="1"/>
    <col min="1796" max="1796" width="11.42578125" style="18" customWidth="1"/>
    <col min="1797" max="1797" width="10.42578125" style="18" customWidth="1"/>
    <col min="1798" max="1798" width="6.28515625" style="18" customWidth="1"/>
    <col min="1799" max="1799" width="15.140625" style="18" customWidth="1"/>
    <col min="1800" max="1800" width="15" style="18" customWidth="1"/>
    <col min="1801" max="1801" width="6.42578125" style="18" customWidth="1"/>
    <col min="1802" max="1802" width="15.42578125" style="18" customWidth="1"/>
    <col min="1803" max="1803" width="15.140625" style="18" customWidth="1"/>
    <col min="1804" max="1804" width="5" style="18" customWidth="1"/>
    <col min="1805" max="1805" width="6.7109375" style="18" customWidth="1"/>
    <col min="1806" max="1806" width="7.140625" style="18" customWidth="1"/>
    <col min="1807" max="1807" width="5.85546875" style="18" customWidth="1"/>
    <col min="1808" max="1808" width="11.140625" style="18" customWidth="1"/>
    <col min="1809" max="1809" width="7.85546875" style="18" customWidth="1"/>
    <col min="1810" max="1810" width="7.28515625" style="18" customWidth="1"/>
    <col min="1811" max="1811" width="9.140625" style="18"/>
    <col min="1812" max="1812" width="14" style="18" customWidth="1"/>
    <col min="1813" max="1813" width="10.5703125" style="18" bestFit="1" customWidth="1"/>
    <col min="1814" max="1814" width="10.42578125" style="18" customWidth="1"/>
    <col min="1815" max="1815" width="16.7109375" style="18" customWidth="1"/>
    <col min="1816" max="1816" width="12" style="18" customWidth="1"/>
    <col min="1817" max="2048" width="9.140625" style="18"/>
    <col min="2049" max="2049" width="5.28515625" style="18" customWidth="1"/>
    <col min="2050" max="2050" width="5.7109375" style="18" customWidth="1"/>
    <col min="2051" max="2051" width="34.42578125" style="18" customWidth="1"/>
    <col min="2052" max="2052" width="11.42578125" style="18" customWidth="1"/>
    <col min="2053" max="2053" width="10.42578125" style="18" customWidth="1"/>
    <col min="2054" max="2054" width="6.28515625" style="18" customWidth="1"/>
    <col min="2055" max="2055" width="15.140625" style="18" customWidth="1"/>
    <col min="2056" max="2056" width="15" style="18" customWidth="1"/>
    <col min="2057" max="2057" width="6.42578125" style="18" customWidth="1"/>
    <col min="2058" max="2058" width="15.42578125" style="18" customWidth="1"/>
    <col min="2059" max="2059" width="15.140625" style="18" customWidth="1"/>
    <col min="2060" max="2060" width="5" style="18" customWidth="1"/>
    <col min="2061" max="2061" width="6.7109375" style="18" customWidth="1"/>
    <col min="2062" max="2062" width="7.140625" style="18" customWidth="1"/>
    <col min="2063" max="2063" width="5.85546875" style="18" customWidth="1"/>
    <col min="2064" max="2064" width="11.140625" style="18" customWidth="1"/>
    <col min="2065" max="2065" width="7.85546875" style="18" customWidth="1"/>
    <col min="2066" max="2066" width="7.28515625" style="18" customWidth="1"/>
    <col min="2067" max="2067" width="9.140625" style="18"/>
    <col min="2068" max="2068" width="14" style="18" customWidth="1"/>
    <col min="2069" max="2069" width="10.5703125" style="18" bestFit="1" customWidth="1"/>
    <col min="2070" max="2070" width="10.42578125" style="18" customWidth="1"/>
    <col min="2071" max="2071" width="16.7109375" style="18" customWidth="1"/>
    <col min="2072" max="2072" width="12" style="18" customWidth="1"/>
    <col min="2073" max="2304" width="9.140625" style="18"/>
    <col min="2305" max="2305" width="5.28515625" style="18" customWidth="1"/>
    <col min="2306" max="2306" width="5.7109375" style="18" customWidth="1"/>
    <col min="2307" max="2307" width="34.42578125" style="18" customWidth="1"/>
    <col min="2308" max="2308" width="11.42578125" style="18" customWidth="1"/>
    <col min="2309" max="2309" width="10.42578125" style="18" customWidth="1"/>
    <col min="2310" max="2310" width="6.28515625" style="18" customWidth="1"/>
    <col min="2311" max="2311" width="15.140625" style="18" customWidth="1"/>
    <col min="2312" max="2312" width="15" style="18" customWidth="1"/>
    <col min="2313" max="2313" width="6.42578125" style="18" customWidth="1"/>
    <col min="2314" max="2314" width="15.42578125" style="18" customWidth="1"/>
    <col min="2315" max="2315" width="15.140625" style="18" customWidth="1"/>
    <col min="2316" max="2316" width="5" style="18" customWidth="1"/>
    <col min="2317" max="2317" width="6.7109375" style="18" customWidth="1"/>
    <col min="2318" max="2318" width="7.140625" style="18" customWidth="1"/>
    <col min="2319" max="2319" width="5.85546875" style="18" customWidth="1"/>
    <col min="2320" max="2320" width="11.140625" style="18" customWidth="1"/>
    <col min="2321" max="2321" width="7.85546875" style="18" customWidth="1"/>
    <col min="2322" max="2322" width="7.28515625" style="18" customWidth="1"/>
    <col min="2323" max="2323" width="9.140625" style="18"/>
    <col min="2324" max="2324" width="14" style="18" customWidth="1"/>
    <col min="2325" max="2325" width="10.5703125" style="18" bestFit="1" customWidth="1"/>
    <col min="2326" max="2326" width="10.42578125" style="18" customWidth="1"/>
    <col min="2327" max="2327" width="16.7109375" style="18" customWidth="1"/>
    <col min="2328" max="2328" width="12" style="18" customWidth="1"/>
    <col min="2329" max="2560" width="9.140625" style="18"/>
    <col min="2561" max="2561" width="5.28515625" style="18" customWidth="1"/>
    <col min="2562" max="2562" width="5.7109375" style="18" customWidth="1"/>
    <col min="2563" max="2563" width="34.42578125" style="18" customWidth="1"/>
    <col min="2564" max="2564" width="11.42578125" style="18" customWidth="1"/>
    <col min="2565" max="2565" width="10.42578125" style="18" customWidth="1"/>
    <col min="2566" max="2566" width="6.28515625" style="18" customWidth="1"/>
    <col min="2567" max="2567" width="15.140625" style="18" customWidth="1"/>
    <col min="2568" max="2568" width="15" style="18" customWidth="1"/>
    <col min="2569" max="2569" width="6.42578125" style="18" customWidth="1"/>
    <col min="2570" max="2570" width="15.42578125" style="18" customWidth="1"/>
    <col min="2571" max="2571" width="15.140625" style="18" customWidth="1"/>
    <col min="2572" max="2572" width="5" style="18" customWidth="1"/>
    <col min="2573" max="2573" width="6.7109375" style="18" customWidth="1"/>
    <col min="2574" max="2574" width="7.140625" style="18" customWidth="1"/>
    <col min="2575" max="2575" width="5.85546875" style="18" customWidth="1"/>
    <col min="2576" max="2576" width="11.140625" style="18" customWidth="1"/>
    <col min="2577" max="2577" width="7.85546875" style="18" customWidth="1"/>
    <col min="2578" max="2578" width="7.28515625" style="18" customWidth="1"/>
    <col min="2579" max="2579" width="9.140625" style="18"/>
    <col min="2580" max="2580" width="14" style="18" customWidth="1"/>
    <col min="2581" max="2581" width="10.5703125" style="18" bestFit="1" customWidth="1"/>
    <col min="2582" max="2582" width="10.42578125" style="18" customWidth="1"/>
    <col min="2583" max="2583" width="16.7109375" style="18" customWidth="1"/>
    <col min="2584" max="2584" width="12" style="18" customWidth="1"/>
    <col min="2585" max="2816" width="9.140625" style="18"/>
    <col min="2817" max="2817" width="5.28515625" style="18" customWidth="1"/>
    <col min="2818" max="2818" width="5.7109375" style="18" customWidth="1"/>
    <col min="2819" max="2819" width="34.42578125" style="18" customWidth="1"/>
    <col min="2820" max="2820" width="11.42578125" style="18" customWidth="1"/>
    <col min="2821" max="2821" width="10.42578125" style="18" customWidth="1"/>
    <col min="2822" max="2822" width="6.28515625" style="18" customWidth="1"/>
    <col min="2823" max="2823" width="15.140625" style="18" customWidth="1"/>
    <col min="2824" max="2824" width="15" style="18" customWidth="1"/>
    <col min="2825" max="2825" width="6.42578125" style="18" customWidth="1"/>
    <col min="2826" max="2826" width="15.42578125" style="18" customWidth="1"/>
    <col min="2827" max="2827" width="15.140625" style="18" customWidth="1"/>
    <col min="2828" max="2828" width="5" style="18" customWidth="1"/>
    <col min="2829" max="2829" width="6.7109375" style="18" customWidth="1"/>
    <col min="2830" max="2830" width="7.140625" style="18" customWidth="1"/>
    <col min="2831" max="2831" width="5.85546875" style="18" customWidth="1"/>
    <col min="2832" max="2832" width="11.140625" style="18" customWidth="1"/>
    <col min="2833" max="2833" width="7.85546875" style="18" customWidth="1"/>
    <col min="2834" max="2834" width="7.28515625" style="18" customWidth="1"/>
    <col min="2835" max="2835" width="9.140625" style="18"/>
    <col min="2836" max="2836" width="14" style="18" customWidth="1"/>
    <col min="2837" max="2837" width="10.5703125" style="18" bestFit="1" customWidth="1"/>
    <col min="2838" max="2838" width="10.42578125" style="18" customWidth="1"/>
    <col min="2839" max="2839" width="16.7109375" style="18" customWidth="1"/>
    <col min="2840" max="2840" width="12" style="18" customWidth="1"/>
    <col min="2841" max="3072" width="9.140625" style="18"/>
    <col min="3073" max="3073" width="5.28515625" style="18" customWidth="1"/>
    <col min="3074" max="3074" width="5.7109375" style="18" customWidth="1"/>
    <col min="3075" max="3075" width="34.42578125" style="18" customWidth="1"/>
    <col min="3076" max="3076" width="11.42578125" style="18" customWidth="1"/>
    <col min="3077" max="3077" width="10.42578125" style="18" customWidth="1"/>
    <col min="3078" max="3078" width="6.28515625" style="18" customWidth="1"/>
    <col min="3079" max="3079" width="15.140625" style="18" customWidth="1"/>
    <col min="3080" max="3080" width="15" style="18" customWidth="1"/>
    <col min="3081" max="3081" width="6.42578125" style="18" customWidth="1"/>
    <col min="3082" max="3082" width="15.42578125" style="18" customWidth="1"/>
    <col min="3083" max="3083" width="15.140625" style="18" customWidth="1"/>
    <col min="3084" max="3084" width="5" style="18" customWidth="1"/>
    <col min="3085" max="3085" width="6.7109375" style="18" customWidth="1"/>
    <col min="3086" max="3086" width="7.140625" style="18" customWidth="1"/>
    <col min="3087" max="3087" width="5.85546875" style="18" customWidth="1"/>
    <col min="3088" max="3088" width="11.140625" style="18" customWidth="1"/>
    <col min="3089" max="3089" width="7.85546875" style="18" customWidth="1"/>
    <col min="3090" max="3090" width="7.28515625" style="18" customWidth="1"/>
    <col min="3091" max="3091" width="9.140625" style="18"/>
    <col min="3092" max="3092" width="14" style="18" customWidth="1"/>
    <col min="3093" max="3093" width="10.5703125" style="18" bestFit="1" customWidth="1"/>
    <col min="3094" max="3094" width="10.42578125" style="18" customWidth="1"/>
    <col min="3095" max="3095" width="16.7109375" style="18" customWidth="1"/>
    <col min="3096" max="3096" width="12" style="18" customWidth="1"/>
    <col min="3097" max="3328" width="9.140625" style="18"/>
    <col min="3329" max="3329" width="5.28515625" style="18" customWidth="1"/>
    <col min="3330" max="3330" width="5.7109375" style="18" customWidth="1"/>
    <col min="3331" max="3331" width="34.42578125" style="18" customWidth="1"/>
    <col min="3332" max="3332" width="11.42578125" style="18" customWidth="1"/>
    <col min="3333" max="3333" width="10.42578125" style="18" customWidth="1"/>
    <col min="3334" max="3334" width="6.28515625" style="18" customWidth="1"/>
    <col min="3335" max="3335" width="15.140625" style="18" customWidth="1"/>
    <col min="3336" max="3336" width="15" style="18" customWidth="1"/>
    <col min="3337" max="3337" width="6.42578125" style="18" customWidth="1"/>
    <col min="3338" max="3338" width="15.42578125" style="18" customWidth="1"/>
    <col min="3339" max="3339" width="15.140625" style="18" customWidth="1"/>
    <col min="3340" max="3340" width="5" style="18" customWidth="1"/>
    <col min="3341" max="3341" width="6.7109375" style="18" customWidth="1"/>
    <col min="3342" max="3342" width="7.140625" style="18" customWidth="1"/>
    <col min="3343" max="3343" width="5.85546875" style="18" customWidth="1"/>
    <col min="3344" max="3344" width="11.140625" style="18" customWidth="1"/>
    <col min="3345" max="3345" width="7.85546875" style="18" customWidth="1"/>
    <col min="3346" max="3346" width="7.28515625" style="18" customWidth="1"/>
    <col min="3347" max="3347" width="9.140625" style="18"/>
    <col min="3348" max="3348" width="14" style="18" customWidth="1"/>
    <col min="3349" max="3349" width="10.5703125" style="18" bestFit="1" customWidth="1"/>
    <col min="3350" max="3350" width="10.42578125" style="18" customWidth="1"/>
    <col min="3351" max="3351" width="16.7109375" style="18" customWidth="1"/>
    <col min="3352" max="3352" width="12" style="18" customWidth="1"/>
    <col min="3353" max="3584" width="9.140625" style="18"/>
    <col min="3585" max="3585" width="5.28515625" style="18" customWidth="1"/>
    <col min="3586" max="3586" width="5.7109375" style="18" customWidth="1"/>
    <col min="3587" max="3587" width="34.42578125" style="18" customWidth="1"/>
    <col min="3588" max="3588" width="11.42578125" style="18" customWidth="1"/>
    <col min="3589" max="3589" width="10.42578125" style="18" customWidth="1"/>
    <col min="3590" max="3590" width="6.28515625" style="18" customWidth="1"/>
    <col min="3591" max="3591" width="15.140625" style="18" customWidth="1"/>
    <col min="3592" max="3592" width="15" style="18" customWidth="1"/>
    <col min="3593" max="3593" width="6.42578125" style="18" customWidth="1"/>
    <col min="3594" max="3594" width="15.42578125" style="18" customWidth="1"/>
    <col min="3595" max="3595" width="15.140625" style="18" customWidth="1"/>
    <col min="3596" max="3596" width="5" style="18" customWidth="1"/>
    <col min="3597" max="3597" width="6.7109375" style="18" customWidth="1"/>
    <col min="3598" max="3598" width="7.140625" style="18" customWidth="1"/>
    <col min="3599" max="3599" width="5.85546875" style="18" customWidth="1"/>
    <col min="3600" max="3600" width="11.140625" style="18" customWidth="1"/>
    <col min="3601" max="3601" width="7.85546875" style="18" customWidth="1"/>
    <col min="3602" max="3602" width="7.28515625" style="18" customWidth="1"/>
    <col min="3603" max="3603" width="9.140625" style="18"/>
    <col min="3604" max="3604" width="14" style="18" customWidth="1"/>
    <col min="3605" max="3605" width="10.5703125" style="18" bestFit="1" customWidth="1"/>
    <col min="3606" max="3606" width="10.42578125" style="18" customWidth="1"/>
    <col min="3607" max="3607" width="16.7109375" style="18" customWidth="1"/>
    <col min="3608" max="3608" width="12" style="18" customWidth="1"/>
    <col min="3609" max="3840" width="9.140625" style="18"/>
    <col min="3841" max="3841" width="5.28515625" style="18" customWidth="1"/>
    <col min="3842" max="3842" width="5.7109375" style="18" customWidth="1"/>
    <col min="3843" max="3843" width="34.42578125" style="18" customWidth="1"/>
    <col min="3844" max="3844" width="11.42578125" style="18" customWidth="1"/>
    <col min="3845" max="3845" width="10.42578125" style="18" customWidth="1"/>
    <col min="3846" max="3846" width="6.28515625" style="18" customWidth="1"/>
    <col min="3847" max="3847" width="15.140625" style="18" customWidth="1"/>
    <col min="3848" max="3848" width="15" style="18" customWidth="1"/>
    <col min="3849" max="3849" width="6.42578125" style="18" customWidth="1"/>
    <col min="3850" max="3850" width="15.42578125" style="18" customWidth="1"/>
    <col min="3851" max="3851" width="15.140625" style="18" customWidth="1"/>
    <col min="3852" max="3852" width="5" style="18" customWidth="1"/>
    <col min="3853" max="3853" width="6.7109375" style="18" customWidth="1"/>
    <col min="3854" max="3854" width="7.140625" style="18" customWidth="1"/>
    <col min="3855" max="3855" width="5.85546875" style="18" customWidth="1"/>
    <col min="3856" max="3856" width="11.140625" style="18" customWidth="1"/>
    <col min="3857" max="3857" width="7.85546875" style="18" customWidth="1"/>
    <col min="3858" max="3858" width="7.28515625" style="18" customWidth="1"/>
    <col min="3859" max="3859" width="9.140625" style="18"/>
    <col min="3860" max="3860" width="14" style="18" customWidth="1"/>
    <col min="3861" max="3861" width="10.5703125" style="18" bestFit="1" customWidth="1"/>
    <col min="3862" max="3862" width="10.42578125" style="18" customWidth="1"/>
    <col min="3863" max="3863" width="16.7109375" style="18" customWidth="1"/>
    <col min="3864" max="3864" width="12" style="18" customWidth="1"/>
    <col min="3865" max="4096" width="9.140625" style="18"/>
    <col min="4097" max="4097" width="5.28515625" style="18" customWidth="1"/>
    <col min="4098" max="4098" width="5.7109375" style="18" customWidth="1"/>
    <col min="4099" max="4099" width="34.42578125" style="18" customWidth="1"/>
    <col min="4100" max="4100" width="11.42578125" style="18" customWidth="1"/>
    <col min="4101" max="4101" width="10.42578125" style="18" customWidth="1"/>
    <col min="4102" max="4102" width="6.28515625" style="18" customWidth="1"/>
    <col min="4103" max="4103" width="15.140625" style="18" customWidth="1"/>
    <col min="4104" max="4104" width="15" style="18" customWidth="1"/>
    <col min="4105" max="4105" width="6.42578125" style="18" customWidth="1"/>
    <col min="4106" max="4106" width="15.42578125" style="18" customWidth="1"/>
    <col min="4107" max="4107" width="15.140625" style="18" customWidth="1"/>
    <col min="4108" max="4108" width="5" style="18" customWidth="1"/>
    <col min="4109" max="4109" width="6.7109375" style="18" customWidth="1"/>
    <col min="4110" max="4110" width="7.140625" style="18" customWidth="1"/>
    <col min="4111" max="4111" width="5.85546875" style="18" customWidth="1"/>
    <col min="4112" max="4112" width="11.140625" style="18" customWidth="1"/>
    <col min="4113" max="4113" width="7.85546875" style="18" customWidth="1"/>
    <col min="4114" max="4114" width="7.28515625" style="18" customWidth="1"/>
    <col min="4115" max="4115" width="9.140625" style="18"/>
    <col min="4116" max="4116" width="14" style="18" customWidth="1"/>
    <col min="4117" max="4117" width="10.5703125" style="18" bestFit="1" customWidth="1"/>
    <col min="4118" max="4118" width="10.42578125" style="18" customWidth="1"/>
    <col min="4119" max="4119" width="16.7109375" style="18" customWidth="1"/>
    <col min="4120" max="4120" width="12" style="18" customWidth="1"/>
    <col min="4121" max="4352" width="9.140625" style="18"/>
    <col min="4353" max="4353" width="5.28515625" style="18" customWidth="1"/>
    <col min="4354" max="4354" width="5.7109375" style="18" customWidth="1"/>
    <col min="4355" max="4355" width="34.42578125" style="18" customWidth="1"/>
    <col min="4356" max="4356" width="11.42578125" style="18" customWidth="1"/>
    <col min="4357" max="4357" width="10.42578125" style="18" customWidth="1"/>
    <col min="4358" max="4358" width="6.28515625" style="18" customWidth="1"/>
    <col min="4359" max="4359" width="15.140625" style="18" customWidth="1"/>
    <col min="4360" max="4360" width="15" style="18" customWidth="1"/>
    <col min="4361" max="4361" width="6.42578125" style="18" customWidth="1"/>
    <col min="4362" max="4362" width="15.42578125" style="18" customWidth="1"/>
    <col min="4363" max="4363" width="15.140625" style="18" customWidth="1"/>
    <col min="4364" max="4364" width="5" style="18" customWidth="1"/>
    <col min="4365" max="4365" width="6.7109375" style="18" customWidth="1"/>
    <col min="4366" max="4366" width="7.140625" style="18" customWidth="1"/>
    <col min="4367" max="4367" width="5.85546875" style="18" customWidth="1"/>
    <col min="4368" max="4368" width="11.140625" style="18" customWidth="1"/>
    <col min="4369" max="4369" width="7.85546875" style="18" customWidth="1"/>
    <col min="4370" max="4370" width="7.28515625" style="18" customWidth="1"/>
    <col min="4371" max="4371" width="9.140625" style="18"/>
    <col min="4372" max="4372" width="14" style="18" customWidth="1"/>
    <col min="4373" max="4373" width="10.5703125" style="18" bestFit="1" customWidth="1"/>
    <col min="4374" max="4374" width="10.42578125" style="18" customWidth="1"/>
    <col min="4375" max="4375" width="16.7109375" style="18" customWidth="1"/>
    <col min="4376" max="4376" width="12" style="18" customWidth="1"/>
    <col min="4377" max="4608" width="9.140625" style="18"/>
    <col min="4609" max="4609" width="5.28515625" style="18" customWidth="1"/>
    <col min="4610" max="4610" width="5.7109375" style="18" customWidth="1"/>
    <col min="4611" max="4611" width="34.42578125" style="18" customWidth="1"/>
    <col min="4612" max="4612" width="11.42578125" style="18" customWidth="1"/>
    <col min="4613" max="4613" width="10.42578125" style="18" customWidth="1"/>
    <col min="4614" max="4614" width="6.28515625" style="18" customWidth="1"/>
    <col min="4615" max="4615" width="15.140625" style="18" customWidth="1"/>
    <col min="4616" max="4616" width="15" style="18" customWidth="1"/>
    <col min="4617" max="4617" width="6.42578125" style="18" customWidth="1"/>
    <col min="4618" max="4618" width="15.42578125" style="18" customWidth="1"/>
    <col min="4619" max="4619" width="15.140625" style="18" customWidth="1"/>
    <col min="4620" max="4620" width="5" style="18" customWidth="1"/>
    <col min="4621" max="4621" width="6.7109375" style="18" customWidth="1"/>
    <col min="4622" max="4622" width="7.140625" style="18" customWidth="1"/>
    <col min="4623" max="4623" width="5.85546875" style="18" customWidth="1"/>
    <col min="4624" max="4624" width="11.140625" style="18" customWidth="1"/>
    <col min="4625" max="4625" width="7.85546875" style="18" customWidth="1"/>
    <col min="4626" max="4626" width="7.28515625" style="18" customWidth="1"/>
    <col min="4627" max="4627" width="9.140625" style="18"/>
    <col min="4628" max="4628" width="14" style="18" customWidth="1"/>
    <col min="4629" max="4629" width="10.5703125" style="18" bestFit="1" customWidth="1"/>
    <col min="4630" max="4630" width="10.42578125" style="18" customWidth="1"/>
    <col min="4631" max="4631" width="16.7109375" style="18" customWidth="1"/>
    <col min="4632" max="4632" width="12" style="18" customWidth="1"/>
    <col min="4633" max="4864" width="9.140625" style="18"/>
    <col min="4865" max="4865" width="5.28515625" style="18" customWidth="1"/>
    <col min="4866" max="4866" width="5.7109375" style="18" customWidth="1"/>
    <col min="4867" max="4867" width="34.42578125" style="18" customWidth="1"/>
    <col min="4868" max="4868" width="11.42578125" style="18" customWidth="1"/>
    <col min="4869" max="4869" width="10.42578125" style="18" customWidth="1"/>
    <col min="4870" max="4870" width="6.28515625" style="18" customWidth="1"/>
    <col min="4871" max="4871" width="15.140625" style="18" customWidth="1"/>
    <col min="4872" max="4872" width="15" style="18" customWidth="1"/>
    <col min="4873" max="4873" width="6.42578125" style="18" customWidth="1"/>
    <col min="4874" max="4874" width="15.42578125" style="18" customWidth="1"/>
    <col min="4875" max="4875" width="15.140625" style="18" customWidth="1"/>
    <col min="4876" max="4876" width="5" style="18" customWidth="1"/>
    <col min="4877" max="4877" width="6.7109375" style="18" customWidth="1"/>
    <col min="4878" max="4878" width="7.140625" style="18" customWidth="1"/>
    <col min="4879" max="4879" width="5.85546875" style="18" customWidth="1"/>
    <col min="4880" max="4880" width="11.140625" style="18" customWidth="1"/>
    <col min="4881" max="4881" width="7.85546875" style="18" customWidth="1"/>
    <col min="4882" max="4882" width="7.28515625" style="18" customWidth="1"/>
    <col min="4883" max="4883" width="9.140625" style="18"/>
    <col min="4884" max="4884" width="14" style="18" customWidth="1"/>
    <col min="4885" max="4885" width="10.5703125" style="18" bestFit="1" customWidth="1"/>
    <col min="4886" max="4886" width="10.42578125" style="18" customWidth="1"/>
    <col min="4887" max="4887" width="16.7109375" style="18" customWidth="1"/>
    <col min="4888" max="4888" width="12" style="18" customWidth="1"/>
    <col min="4889" max="5120" width="9.140625" style="18"/>
    <col min="5121" max="5121" width="5.28515625" style="18" customWidth="1"/>
    <col min="5122" max="5122" width="5.7109375" style="18" customWidth="1"/>
    <col min="5123" max="5123" width="34.42578125" style="18" customWidth="1"/>
    <col min="5124" max="5124" width="11.42578125" style="18" customWidth="1"/>
    <col min="5125" max="5125" width="10.42578125" style="18" customWidth="1"/>
    <col min="5126" max="5126" width="6.28515625" style="18" customWidth="1"/>
    <col min="5127" max="5127" width="15.140625" style="18" customWidth="1"/>
    <col min="5128" max="5128" width="15" style="18" customWidth="1"/>
    <col min="5129" max="5129" width="6.42578125" style="18" customWidth="1"/>
    <col min="5130" max="5130" width="15.42578125" style="18" customWidth="1"/>
    <col min="5131" max="5131" width="15.140625" style="18" customWidth="1"/>
    <col min="5132" max="5132" width="5" style="18" customWidth="1"/>
    <col min="5133" max="5133" width="6.7109375" style="18" customWidth="1"/>
    <col min="5134" max="5134" width="7.140625" style="18" customWidth="1"/>
    <col min="5135" max="5135" width="5.85546875" style="18" customWidth="1"/>
    <col min="5136" max="5136" width="11.140625" style="18" customWidth="1"/>
    <col min="5137" max="5137" width="7.85546875" style="18" customWidth="1"/>
    <col min="5138" max="5138" width="7.28515625" style="18" customWidth="1"/>
    <col min="5139" max="5139" width="9.140625" style="18"/>
    <col min="5140" max="5140" width="14" style="18" customWidth="1"/>
    <col min="5141" max="5141" width="10.5703125" style="18" bestFit="1" customWidth="1"/>
    <col min="5142" max="5142" width="10.42578125" style="18" customWidth="1"/>
    <col min="5143" max="5143" width="16.7109375" style="18" customWidth="1"/>
    <col min="5144" max="5144" width="12" style="18" customWidth="1"/>
    <col min="5145" max="5376" width="9.140625" style="18"/>
    <col min="5377" max="5377" width="5.28515625" style="18" customWidth="1"/>
    <col min="5378" max="5378" width="5.7109375" style="18" customWidth="1"/>
    <col min="5379" max="5379" width="34.42578125" style="18" customWidth="1"/>
    <col min="5380" max="5380" width="11.42578125" style="18" customWidth="1"/>
    <col min="5381" max="5381" width="10.42578125" style="18" customWidth="1"/>
    <col min="5382" max="5382" width="6.28515625" style="18" customWidth="1"/>
    <col min="5383" max="5383" width="15.140625" style="18" customWidth="1"/>
    <col min="5384" max="5384" width="15" style="18" customWidth="1"/>
    <col min="5385" max="5385" width="6.42578125" style="18" customWidth="1"/>
    <col min="5386" max="5386" width="15.42578125" style="18" customWidth="1"/>
    <col min="5387" max="5387" width="15.140625" style="18" customWidth="1"/>
    <col min="5388" max="5388" width="5" style="18" customWidth="1"/>
    <col min="5389" max="5389" width="6.7109375" style="18" customWidth="1"/>
    <col min="5390" max="5390" width="7.140625" style="18" customWidth="1"/>
    <col min="5391" max="5391" width="5.85546875" style="18" customWidth="1"/>
    <col min="5392" max="5392" width="11.140625" style="18" customWidth="1"/>
    <col min="5393" max="5393" width="7.85546875" style="18" customWidth="1"/>
    <col min="5394" max="5394" width="7.28515625" style="18" customWidth="1"/>
    <col min="5395" max="5395" width="9.140625" style="18"/>
    <col min="5396" max="5396" width="14" style="18" customWidth="1"/>
    <col min="5397" max="5397" width="10.5703125" style="18" bestFit="1" customWidth="1"/>
    <col min="5398" max="5398" width="10.42578125" style="18" customWidth="1"/>
    <col min="5399" max="5399" width="16.7109375" style="18" customWidth="1"/>
    <col min="5400" max="5400" width="12" style="18" customWidth="1"/>
    <col min="5401" max="5632" width="9.140625" style="18"/>
    <col min="5633" max="5633" width="5.28515625" style="18" customWidth="1"/>
    <col min="5634" max="5634" width="5.7109375" style="18" customWidth="1"/>
    <col min="5635" max="5635" width="34.42578125" style="18" customWidth="1"/>
    <col min="5636" max="5636" width="11.42578125" style="18" customWidth="1"/>
    <col min="5637" max="5637" width="10.42578125" style="18" customWidth="1"/>
    <col min="5638" max="5638" width="6.28515625" style="18" customWidth="1"/>
    <col min="5639" max="5639" width="15.140625" style="18" customWidth="1"/>
    <col min="5640" max="5640" width="15" style="18" customWidth="1"/>
    <col min="5641" max="5641" width="6.42578125" style="18" customWidth="1"/>
    <col min="5642" max="5642" width="15.42578125" style="18" customWidth="1"/>
    <col min="5643" max="5643" width="15.140625" style="18" customWidth="1"/>
    <col min="5644" max="5644" width="5" style="18" customWidth="1"/>
    <col min="5645" max="5645" width="6.7109375" style="18" customWidth="1"/>
    <col min="5646" max="5646" width="7.140625" style="18" customWidth="1"/>
    <col min="5647" max="5647" width="5.85546875" style="18" customWidth="1"/>
    <col min="5648" max="5648" width="11.140625" style="18" customWidth="1"/>
    <col min="5649" max="5649" width="7.85546875" style="18" customWidth="1"/>
    <col min="5650" max="5650" width="7.28515625" style="18" customWidth="1"/>
    <col min="5651" max="5651" width="9.140625" style="18"/>
    <col min="5652" max="5652" width="14" style="18" customWidth="1"/>
    <col min="5653" max="5653" width="10.5703125" style="18" bestFit="1" customWidth="1"/>
    <col min="5654" max="5654" width="10.42578125" style="18" customWidth="1"/>
    <col min="5655" max="5655" width="16.7109375" style="18" customWidth="1"/>
    <col min="5656" max="5656" width="12" style="18" customWidth="1"/>
    <col min="5657" max="5888" width="9.140625" style="18"/>
    <col min="5889" max="5889" width="5.28515625" style="18" customWidth="1"/>
    <col min="5890" max="5890" width="5.7109375" style="18" customWidth="1"/>
    <col min="5891" max="5891" width="34.42578125" style="18" customWidth="1"/>
    <col min="5892" max="5892" width="11.42578125" style="18" customWidth="1"/>
    <col min="5893" max="5893" width="10.42578125" style="18" customWidth="1"/>
    <col min="5894" max="5894" width="6.28515625" style="18" customWidth="1"/>
    <col min="5895" max="5895" width="15.140625" style="18" customWidth="1"/>
    <col min="5896" max="5896" width="15" style="18" customWidth="1"/>
    <col min="5897" max="5897" width="6.42578125" style="18" customWidth="1"/>
    <col min="5898" max="5898" width="15.42578125" style="18" customWidth="1"/>
    <col min="5899" max="5899" width="15.140625" style="18" customWidth="1"/>
    <col min="5900" max="5900" width="5" style="18" customWidth="1"/>
    <col min="5901" max="5901" width="6.7109375" style="18" customWidth="1"/>
    <col min="5902" max="5902" width="7.140625" style="18" customWidth="1"/>
    <col min="5903" max="5903" width="5.85546875" style="18" customWidth="1"/>
    <col min="5904" max="5904" width="11.140625" style="18" customWidth="1"/>
    <col min="5905" max="5905" width="7.85546875" style="18" customWidth="1"/>
    <col min="5906" max="5906" width="7.28515625" style="18" customWidth="1"/>
    <col min="5907" max="5907" width="9.140625" style="18"/>
    <col min="5908" max="5908" width="14" style="18" customWidth="1"/>
    <col min="5909" max="5909" width="10.5703125" style="18" bestFit="1" customWidth="1"/>
    <col min="5910" max="5910" width="10.42578125" style="18" customWidth="1"/>
    <col min="5911" max="5911" width="16.7109375" style="18" customWidth="1"/>
    <col min="5912" max="5912" width="12" style="18" customWidth="1"/>
    <col min="5913" max="6144" width="9.140625" style="18"/>
    <col min="6145" max="6145" width="5.28515625" style="18" customWidth="1"/>
    <col min="6146" max="6146" width="5.7109375" style="18" customWidth="1"/>
    <col min="6147" max="6147" width="34.42578125" style="18" customWidth="1"/>
    <col min="6148" max="6148" width="11.42578125" style="18" customWidth="1"/>
    <col min="6149" max="6149" width="10.42578125" style="18" customWidth="1"/>
    <col min="6150" max="6150" width="6.28515625" style="18" customWidth="1"/>
    <col min="6151" max="6151" width="15.140625" style="18" customWidth="1"/>
    <col min="6152" max="6152" width="15" style="18" customWidth="1"/>
    <col min="6153" max="6153" width="6.42578125" style="18" customWidth="1"/>
    <col min="6154" max="6154" width="15.42578125" style="18" customWidth="1"/>
    <col min="6155" max="6155" width="15.140625" style="18" customWidth="1"/>
    <col min="6156" max="6156" width="5" style="18" customWidth="1"/>
    <col min="6157" max="6157" width="6.7109375" style="18" customWidth="1"/>
    <col min="6158" max="6158" width="7.140625" style="18" customWidth="1"/>
    <col min="6159" max="6159" width="5.85546875" style="18" customWidth="1"/>
    <col min="6160" max="6160" width="11.140625" style="18" customWidth="1"/>
    <col min="6161" max="6161" width="7.85546875" style="18" customWidth="1"/>
    <col min="6162" max="6162" width="7.28515625" style="18" customWidth="1"/>
    <col min="6163" max="6163" width="9.140625" style="18"/>
    <col min="6164" max="6164" width="14" style="18" customWidth="1"/>
    <col min="6165" max="6165" width="10.5703125" style="18" bestFit="1" customWidth="1"/>
    <col min="6166" max="6166" width="10.42578125" style="18" customWidth="1"/>
    <col min="6167" max="6167" width="16.7109375" style="18" customWidth="1"/>
    <col min="6168" max="6168" width="12" style="18" customWidth="1"/>
    <col min="6169" max="6400" width="9.140625" style="18"/>
    <col min="6401" max="6401" width="5.28515625" style="18" customWidth="1"/>
    <col min="6402" max="6402" width="5.7109375" style="18" customWidth="1"/>
    <col min="6403" max="6403" width="34.42578125" style="18" customWidth="1"/>
    <col min="6404" max="6404" width="11.42578125" style="18" customWidth="1"/>
    <col min="6405" max="6405" width="10.42578125" style="18" customWidth="1"/>
    <col min="6406" max="6406" width="6.28515625" style="18" customWidth="1"/>
    <col min="6407" max="6407" width="15.140625" style="18" customWidth="1"/>
    <col min="6408" max="6408" width="15" style="18" customWidth="1"/>
    <col min="6409" max="6409" width="6.42578125" style="18" customWidth="1"/>
    <col min="6410" max="6410" width="15.42578125" style="18" customWidth="1"/>
    <col min="6411" max="6411" width="15.140625" style="18" customWidth="1"/>
    <col min="6412" max="6412" width="5" style="18" customWidth="1"/>
    <col min="6413" max="6413" width="6.7109375" style="18" customWidth="1"/>
    <col min="6414" max="6414" width="7.140625" style="18" customWidth="1"/>
    <col min="6415" max="6415" width="5.85546875" style="18" customWidth="1"/>
    <col min="6416" max="6416" width="11.140625" style="18" customWidth="1"/>
    <col min="6417" max="6417" width="7.85546875" style="18" customWidth="1"/>
    <col min="6418" max="6418" width="7.28515625" style="18" customWidth="1"/>
    <col min="6419" max="6419" width="9.140625" style="18"/>
    <col min="6420" max="6420" width="14" style="18" customWidth="1"/>
    <col min="6421" max="6421" width="10.5703125" style="18" bestFit="1" customWidth="1"/>
    <col min="6422" max="6422" width="10.42578125" style="18" customWidth="1"/>
    <col min="6423" max="6423" width="16.7109375" style="18" customWidth="1"/>
    <col min="6424" max="6424" width="12" style="18" customWidth="1"/>
    <col min="6425" max="6656" width="9.140625" style="18"/>
    <col min="6657" max="6657" width="5.28515625" style="18" customWidth="1"/>
    <col min="6658" max="6658" width="5.7109375" style="18" customWidth="1"/>
    <col min="6659" max="6659" width="34.42578125" style="18" customWidth="1"/>
    <col min="6660" max="6660" width="11.42578125" style="18" customWidth="1"/>
    <col min="6661" max="6661" width="10.42578125" style="18" customWidth="1"/>
    <col min="6662" max="6662" width="6.28515625" style="18" customWidth="1"/>
    <col min="6663" max="6663" width="15.140625" style="18" customWidth="1"/>
    <col min="6664" max="6664" width="15" style="18" customWidth="1"/>
    <col min="6665" max="6665" width="6.42578125" style="18" customWidth="1"/>
    <col min="6666" max="6666" width="15.42578125" style="18" customWidth="1"/>
    <col min="6667" max="6667" width="15.140625" style="18" customWidth="1"/>
    <col min="6668" max="6668" width="5" style="18" customWidth="1"/>
    <col min="6669" max="6669" width="6.7109375" style="18" customWidth="1"/>
    <col min="6670" max="6670" width="7.140625" style="18" customWidth="1"/>
    <col min="6671" max="6671" width="5.85546875" style="18" customWidth="1"/>
    <col min="6672" max="6672" width="11.140625" style="18" customWidth="1"/>
    <col min="6673" max="6673" width="7.85546875" style="18" customWidth="1"/>
    <col min="6674" max="6674" width="7.28515625" style="18" customWidth="1"/>
    <col min="6675" max="6675" width="9.140625" style="18"/>
    <col min="6676" max="6676" width="14" style="18" customWidth="1"/>
    <col min="6677" max="6677" width="10.5703125" style="18" bestFit="1" customWidth="1"/>
    <col min="6678" max="6678" width="10.42578125" style="18" customWidth="1"/>
    <col min="6679" max="6679" width="16.7109375" style="18" customWidth="1"/>
    <col min="6680" max="6680" width="12" style="18" customWidth="1"/>
    <col min="6681" max="6912" width="9.140625" style="18"/>
    <col min="6913" max="6913" width="5.28515625" style="18" customWidth="1"/>
    <col min="6914" max="6914" width="5.7109375" style="18" customWidth="1"/>
    <col min="6915" max="6915" width="34.42578125" style="18" customWidth="1"/>
    <col min="6916" max="6916" width="11.42578125" style="18" customWidth="1"/>
    <col min="6917" max="6917" width="10.42578125" style="18" customWidth="1"/>
    <col min="6918" max="6918" width="6.28515625" style="18" customWidth="1"/>
    <col min="6919" max="6919" width="15.140625" style="18" customWidth="1"/>
    <col min="6920" max="6920" width="15" style="18" customWidth="1"/>
    <col min="6921" max="6921" width="6.42578125" style="18" customWidth="1"/>
    <col min="6922" max="6922" width="15.42578125" style="18" customWidth="1"/>
    <col min="6923" max="6923" width="15.140625" style="18" customWidth="1"/>
    <col min="6924" max="6924" width="5" style="18" customWidth="1"/>
    <col min="6925" max="6925" width="6.7109375" style="18" customWidth="1"/>
    <col min="6926" max="6926" width="7.140625" style="18" customWidth="1"/>
    <col min="6927" max="6927" width="5.85546875" style="18" customWidth="1"/>
    <col min="6928" max="6928" width="11.140625" style="18" customWidth="1"/>
    <col min="6929" max="6929" width="7.85546875" style="18" customWidth="1"/>
    <col min="6930" max="6930" width="7.28515625" style="18" customWidth="1"/>
    <col min="6931" max="6931" width="9.140625" style="18"/>
    <col min="6932" max="6932" width="14" style="18" customWidth="1"/>
    <col min="6933" max="6933" width="10.5703125" style="18" bestFit="1" customWidth="1"/>
    <col min="6934" max="6934" width="10.42578125" style="18" customWidth="1"/>
    <col min="6935" max="6935" width="16.7109375" style="18" customWidth="1"/>
    <col min="6936" max="6936" width="12" style="18" customWidth="1"/>
    <col min="6937" max="7168" width="9.140625" style="18"/>
    <col min="7169" max="7169" width="5.28515625" style="18" customWidth="1"/>
    <col min="7170" max="7170" width="5.7109375" style="18" customWidth="1"/>
    <col min="7171" max="7171" width="34.42578125" style="18" customWidth="1"/>
    <col min="7172" max="7172" width="11.42578125" style="18" customWidth="1"/>
    <col min="7173" max="7173" width="10.42578125" style="18" customWidth="1"/>
    <col min="7174" max="7174" width="6.28515625" style="18" customWidth="1"/>
    <col min="7175" max="7175" width="15.140625" style="18" customWidth="1"/>
    <col min="7176" max="7176" width="15" style="18" customWidth="1"/>
    <col min="7177" max="7177" width="6.42578125" style="18" customWidth="1"/>
    <col min="7178" max="7178" width="15.42578125" style="18" customWidth="1"/>
    <col min="7179" max="7179" width="15.140625" style="18" customWidth="1"/>
    <col min="7180" max="7180" width="5" style="18" customWidth="1"/>
    <col min="7181" max="7181" width="6.7109375" style="18" customWidth="1"/>
    <col min="7182" max="7182" width="7.140625" style="18" customWidth="1"/>
    <col min="7183" max="7183" width="5.85546875" style="18" customWidth="1"/>
    <col min="7184" max="7184" width="11.140625" style="18" customWidth="1"/>
    <col min="7185" max="7185" width="7.85546875" style="18" customWidth="1"/>
    <col min="7186" max="7186" width="7.28515625" style="18" customWidth="1"/>
    <col min="7187" max="7187" width="9.140625" style="18"/>
    <col min="7188" max="7188" width="14" style="18" customWidth="1"/>
    <col min="7189" max="7189" width="10.5703125" style="18" bestFit="1" customWidth="1"/>
    <col min="7190" max="7190" width="10.42578125" style="18" customWidth="1"/>
    <col min="7191" max="7191" width="16.7109375" style="18" customWidth="1"/>
    <col min="7192" max="7192" width="12" style="18" customWidth="1"/>
    <col min="7193" max="7424" width="9.140625" style="18"/>
    <col min="7425" max="7425" width="5.28515625" style="18" customWidth="1"/>
    <col min="7426" max="7426" width="5.7109375" style="18" customWidth="1"/>
    <col min="7427" max="7427" width="34.42578125" style="18" customWidth="1"/>
    <col min="7428" max="7428" width="11.42578125" style="18" customWidth="1"/>
    <col min="7429" max="7429" width="10.42578125" style="18" customWidth="1"/>
    <col min="7430" max="7430" width="6.28515625" style="18" customWidth="1"/>
    <col min="7431" max="7431" width="15.140625" style="18" customWidth="1"/>
    <col min="7432" max="7432" width="15" style="18" customWidth="1"/>
    <col min="7433" max="7433" width="6.42578125" style="18" customWidth="1"/>
    <col min="7434" max="7434" width="15.42578125" style="18" customWidth="1"/>
    <col min="7435" max="7435" width="15.140625" style="18" customWidth="1"/>
    <col min="7436" max="7436" width="5" style="18" customWidth="1"/>
    <col min="7437" max="7437" width="6.7109375" style="18" customWidth="1"/>
    <col min="7438" max="7438" width="7.140625" style="18" customWidth="1"/>
    <col min="7439" max="7439" width="5.85546875" style="18" customWidth="1"/>
    <col min="7440" max="7440" width="11.140625" style="18" customWidth="1"/>
    <col min="7441" max="7441" width="7.85546875" style="18" customWidth="1"/>
    <col min="7442" max="7442" width="7.28515625" style="18" customWidth="1"/>
    <col min="7443" max="7443" width="9.140625" style="18"/>
    <col min="7444" max="7444" width="14" style="18" customWidth="1"/>
    <col min="7445" max="7445" width="10.5703125" style="18" bestFit="1" customWidth="1"/>
    <col min="7446" max="7446" width="10.42578125" style="18" customWidth="1"/>
    <col min="7447" max="7447" width="16.7109375" style="18" customWidth="1"/>
    <col min="7448" max="7448" width="12" style="18" customWidth="1"/>
    <col min="7449" max="7680" width="9.140625" style="18"/>
    <col min="7681" max="7681" width="5.28515625" style="18" customWidth="1"/>
    <col min="7682" max="7682" width="5.7109375" style="18" customWidth="1"/>
    <col min="7683" max="7683" width="34.42578125" style="18" customWidth="1"/>
    <col min="7684" max="7684" width="11.42578125" style="18" customWidth="1"/>
    <col min="7685" max="7685" width="10.42578125" style="18" customWidth="1"/>
    <col min="7686" max="7686" width="6.28515625" style="18" customWidth="1"/>
    <col min="7687" max="7687" width="15.140625" style="18" customWidth="1"/>
    <col min="7688" max="7688" width="15" style="18" customWidth="1"/>
    <col min="7689" max="7689" width="6.42578125" style="18" customWidth="1"/>
    <col min="7690" max="7690" width="15.42578125" style="18" customWidth="1"/>
    <col min="7691" max="7691" width="15.140625" style="18" customWidth="1"/>
    <col min="7692" max="7692" width="5" style="18" customWidth="1"/>
    <col min="7693" max="7693" width="6.7109375" style="18" customWidth="1"/>
    <col min="7694" max="7694" width="7.140625" style="18" customWidth="1"/>
    <col min="7695" max="7695" width="5.85546875" style="18" customWidth="1"/>
    <col min="7696" max="7696" width="11.140625" style="18" customWidth="1"/>
    <col min="7697" max="7697" width="7.85546875" style="18" customWidth="1"/>
    <col min="7698" max="7698" width="7.28515625" style="18" customWidth="1"/>
    <col min="7699" max="7699" width="9.140625" style="18"/>
    <col min="7700" max="7700" width="14" style="18" customWidth="1"/>
    <col min="7701" max="7701" width="10.5703125" style="18" bestFit="1" customWidth="1"/>
    <col min="7702" max="7702" width="10.42578125" style="18" customWidth="1"/>
    <col min="7703" max="7703" width="16.7109375" style="18" customWidth="1"/>
    <col min="7704" max="7704" width="12" style="18" customWidth="1"/>
    <col min="7705" max="7936" width="9.140625" style="18"/>
    <col min="7937" max="7937" width="5.28515625" style="18" customWidth="1"/>
    <col min="7938" max="7938" width="5.7109375" style="18" customWidth="1"/>
    <col min="7939" max="7939" width="34.42578125" style="18" customWidth="1"/>
    <col min="7940" max="7940" width="11.42578125" style="18" customWidth="1"/>
    <col min="7941" max="7941" width="10.42578125" style="18" customWidth="1"/>
    <col min="7942" max="7942" width="6.28515625" style="18" customWidth="1"/>
    <col min="7943" max="7943" width="15.140625" style="18" customWidth="1"/>
    <col min="7944" max="7944" width="15" style="18" customWidth="1"/>
    <col min="7945" max="7945" width="6.42578125" style="18" customWidth="1"/>
    <col min="7946" max="7946" width="15.42578125" style="18" customWidth="1"/>
    <col min="7947" max="7947" width="15.140625" style="18" customWidth="1"/>
    <col min="7948" max="7948" width="5" style="18" customWidth="1"/>
    <col min="7949" max="7949" width="6.7109375" style="18" customWidth="1"/>
    <col min="7950" max="7950" width="7.140625" style="18" customWidth="1"/>
    <col min="7951" max="7951" width="5.85546875" style="18" customWidth="1"/>
    <col min="7952" max="7952" width="11.140625" style="18" customWidth="1"/>
    <col min="7953" max="7953" width="7.85546875" style="18" customWidth="1"/>
    <col min="7954" max="7954" width="7.28515625" style="18" customWidth="1"/>
    <col min="7955" max="7955" width="9.140625" style="18"/>
    <col min="7956" max="7956" width="14" style="18" customWidth="1"/>
    <col min="7957" max="7957" width="10.5703125" style="18" bestFit="1" customWidth="1"/>
    <col min="7958" max="7958" width="10.42578125" style="18" customWidth="1"/>
    <col min="7959" max="7959" width="16.7109375" style="18" customWidth="1"/>
    <col min="7960" max="7960" width="12" style="18" customWidth="1"/>
    <col min="7961" max="8192" width="9.140625" style="18"/>
    <col min="8193" max="8193" width="5.28515625" style="18" customWidth="1"/>
    <col min="8194" max="8194" width="5.7109375" style="18" customWidth="1"/>
    <col min="8195" max="8195" width="34.42578125" style="18" customWidth="1"/>
    <col min="8196" max="8196" width="11.42578125" style="18" customWidth="1"/>
    <col min="8197" max="8197" width="10.42578125" style="18" customWidth="1"/>
    <col min="8198" max="8198" width="6.28515625" style="18" customWidth="1"/>
    <col min="8199" max="8199" width="15.140625" style="18" customWidth="1"/>
    <col min="8200" max="8200" width="15" style="18" customWidth="1"/>
    <col min="8201" max="8201" width="6.42578125" style="18" customWidth="1"/>
    <col min="8202" max="8202" width="15.42578125" style="18" customWidth="1"/>
    <col min="8203" max="8203" width="15.140625" style="18" customWidth="1"/>
    <col min="8204" max="8204" width="5" style="18" customWidth="1"/>
    <col min="8205" max="8205" width="6.7109375" style="18" customWidth="1"/>
    <col min="8206" max="8206" width="7.140625" style="18" customWidth="1"/>
    <col min="8207" max="8207" width="5.85546875" style="18" customWidth="1"/>
    <col min="8208" max="8208" width="11.140625" style="18" customWidth="1"/>
    <col min="8209" max="8209" width="7.85546875" style="18" customWidth="1"/>
    <col min="8210" max="8210" width="7.28515625" style="18" customWidth="1"/>
    <col min="8211" max="8211" width="9.140625" style="18"/>
    <col min="8212" max="8212" width="14" style="18" customWidth="1"/>
    <col min="8213" max="8213" width="10.5703125" style="18" bestFit="1" customWidth="1"/>
    <col min="8214" max="8214" width="10.42578125" style="18" customWidth="1"/>
    <col min="8215" max="8215" width="16.7109375" style="18" customWidth="1"/>
    <col min="8216" max="8216" width="12" style="18" customWidth="1"/>
    <col min="8217" max="8448" width="9.140625" style="18"/>
    <col min="8449" max="8449" width="5.28515625" style="18" customWidth="1"/>
    <col min="8450" max="8450" width="5.7109375" style="18" customWidth="1"/>
    <col min="8451" max="8451" width="34.42578125" style="18" customWidth="1"/>
    <col min="8452" max="8452" width="11.42578125" style="18" customWidth="1"/>
    <col min="8453" max="8453" width="10.42578125" style="18" customWidth="1"/>
    <col min="8454" max="8454" width="6.28515625" style="18" customWidth="1"/>
    <col min="8455" max="8455" width="15.140625" style="18" customWidth="1"/>
    <col min="8456" max="8456" width="15" style="18" customWidth="1"/>
    <col min="8457" max="8457" width="6.42578125" style="18" customWidth="1"/>
    <col min="8458" max="8458" width="15.42578125" style="18" customWidth="1"/>
    <col min="8459" max="8459" width="15.140625" style="18" customWidth="1"/>
    <col min="8460" max="8460" width="5" style="18" customWidth="1"/>
    <col min="8461" max="8461" width="6.7109375" style="18" customWidth="1"/>
    <col min="8462" max="8462" width="7.140625" style="18" customWidth="1"/>
    <col min="8463" max="8463" width="5.85546875" style="18" customWidth="1"/>
    <col min="8464" max="8464" width="11.140625" style="18" customWidth="1"/>
    <col min="8465" max="8465" width="7.85546875" style="18" customWidth="1"/>
    <col min="8466" max="8466" width="7.28515625" style="18" customWidth="1"/>
    <col min="8467" max="8467" width="9.140625" style="18"/>
    <col min="8468" max="8468" width="14" style="18" customWidth="1"/>
    <col min="8469" max="8469" width="10.5703125" style="18" bestFit="1" customWidth="1"/>
    <col min="8470" max="8470" width="10.42578125" style="18" customWidth="1"/>
    <col min="8471" max="8471" width="16.7109375" style="18" customWidth="1"/>
    <col min="8472" max="8472" width="12" style="18" customWidth="1"/>
    <col min="8473" max="8704" width="9.140625" style="18"/>
    <col min="8705" max="8705" width="5.28515625" style="18" customWidth="1"/>
    <col min="8706" max="8706" width="5.7109375" style="18" customWidth="1"/>
    <col min="8707" max="8707" width="34.42578125" style="18" customWidth="1"/>
    <col min="8708" max="8708" width="11.42578125" style="18" customWidth="1"/>
    <col min="8709" max="8709" width="10.42578125" style="18" customWidth="1"/>
    <col min="8710" max="8710" width="6.28515625" style="18" customWidth="1"/>
    <col min="8711" max="8711" width="15.140625" style="18" customWidth="1"/>
    <col min="8712" max="8712" width="15" style="18" customWidth="1"/>
    <col min="8713" max="8713" width="6.42578125" style="18" customWidth="1"/>
    <col min="8714" max="8714" width="15.42578125" style="18" customWidth="1"/>
    <col min="8715" max="8715" width="15.140625" style="18" customWidth="1"/>
    <col min="8716" max="8716" width="5" style="18" customWidth="1"/>
    <col min="8717" max="8717" width="6.7109375" style="18" customWidth="1"/>
    <col min="8718" max="8718" width="7.140625" style="18" customWidth="1"/>
    <col min="8719" max="8719" width="5.85546875" style="18" customWidth="1"/>
    <col min="8720" max="8720" width="11.140625" style="18" customWidth="1"/>
    <col min="8721" max="8721" width="7.85546875" style="18" customWidth="1"/>
    <col min="8722" max="8722" width="7.28515625" style="18" customWidth="1"/>
    <col min="8723" max="8723" width="9.140625" style="18"/>
    <col min="8724" max="8724" width="14" style="18" customWidth="1"/>
    <col min="8725" max="8725" width="10.5703125" style="18" bestFit="1" customWidth="1"/>
    <col min="8726" max="8726" width="10.42578125" style="18" customWidth="1"/>
    <col min="8727" max="8727" width="16.7109375" style="18" customWidth="1"/>
    <col min="8728" max="8728" width="12" style="18" customWidth="1"/>
    <col min="8729" max="8960" width="9.140625" style="18"/>
    <col min="8961" max="8961" width="5.28515625" style="18" customWidth="1"/>
    <col min="8962" max="8962" width="5.7109375" style="18" customWidth="1"/>
    <col min="8963" max="8963" width="34.42578125" style="18" customWidth="1"/>
    <col min="8964" max="8964" width="11.42578125" style="18" customWidth="1"/>
    <col min="8965" max="8965" width="10.42578125" style="18" customWidth="1"/>
    <col min="8966" max="8966" width="6.28515625" style="18" customWidth="1"/>
    <col min="8967" max="8967" width="15.140625" style="18" customWidth="1"/>
    <col min="8968" max="8968" width="15" style="18" customWidth="1"/>
    <col min="8969" max="8969" width="6.42578125" style="18" customWidth="1"/>
    <col min="8970" max="8970" width="15.42578125" style="18" customWidth="1"/>
    <col min="8971" max="8971" width="15.140625" style="18" customWidth="1"/>
    <col min="8972" max="8972" width="5" style="18" customWidth="1"/>
    <col min="8973" max="8973" width="6.7109375" style="18" customWidth="1"/>
    <col min="8974" max="8974" width="7.140625" style="18" customWidth="1"/>
    <col min="8975" max="8975" width="5.85546875" style="18" customWidth="1"/>
    <col min="8976" max="8976" width="11.140625" style="18" customWidth="1"/>
    <col min="8977" max="8977" width="7.85546875" style="18" customWidth="1"/>
    <col min="8978" max="8978" width="7.28515625" style="18" customWidth="1"/>
    <col min="8979" max="8979" width="9.140625" style="18"/>
    <col min="8980" max="8980" width="14" style="18" customWidth="1"/>
    <col min="8981" max="8981" width="10.5703125" style="18" bestFit="1" customWidth="1"/>
    <col min="8982" max="8982" width="10.42578125" style="18" customWidth="1"/>
    <col min="8983" max="8983" width="16.7109375" style="18" customWidth="1"/>
    <col min="8984" max="8984" width="12" style="18" customWidth="1"/>
    <col min="8985" max="9216" width="9.140625" style="18"/>
    <col min="9217" max="9217" width="5.28515625" style="18" customWidth="1"/>
    <col min="9218" max="9218" width="5.7109375" style="18" customWidth="1"/>
    <col min="9219" max="9219" width="34.42578125" style="18" customWidth="1"/>
    <col min="9220" max="9220" width="11.42578125" style="18" customWidth="1"/>
    <col min="9221" max="9221" width="10.42578125" style="18" customWidth="1"/>
    <col min="9222" max="9222" width="6.28515625" style="18" customWidth="1"/>
    <col min="9223" max="9223" width="15.140625" style="18" customWidth="1"/>
    <col min="9224" max="9224" width="15" style="18" customWidth="1"/>
    <col min="9225" max="9225" width="6.42578125" style="18" customWidth="1"/>
    <col min="9226" max="9226" width="15.42578125" style="18" customWidth="1"/>
    <col min="9227" max="9227" width="15.140625" style="18" customWidth="1"/>
    <col min="9228" max="9228" width="5" style="18" customWidth="1"/>
    <col min="9229" max="9229" width="6.7109375" style="18" customWidth="1"/>
    <col min="9230" max="9230" width="7.140625" style="18" customWidth="1"/>
    <col min="9231" max="9231" width="5.85546875" style="18" customWidth="1"/>
    <col min="9232" max="9232" width="11.140625" style="18" customWidth="1"/>
    <col min="9233" max="9233" width="7.85546875" style="18" customWidth="1"/>
    <col min="9234" max="9234" width="7.28515625" style="18" customWidth="1"/>
    <col min="9235" max="9235" width="9.140625" style="18"/>
    <col min="9236" max="9236" width="14" style="18" customWidth="1"/>
    <col min="9237" max="9237" width="10.5703125" style="18" bestFit="1" customWidth="1"/>
    <col min="9238" max="9238" width="10.42578125" style="18" customWidth="1"/>
    <col min="9239" max="9239" width="16.7109375" style="18" customWidth="1"/>
    <col min="9240" max="9240" width="12" style="18" customWidth="1"/>
    <col min="9241" max="9472" width="9.140625" style="18"/>
    <col min="9473" max="9473" width="5.28515625" style="18" customWidth="1"/>
    <col min="9474" max="9474" width="5.7109375" style="18" customWidth="1"/>
    <col min="9475" max="9475" width="34.42578125" style="18" customWidth="1"/>
    <col min="9476" max="9476" width="11.42578125" style="18" customWidth="1"/>
    <col min="9477" max="9477" width="10.42578125" style="18" customWidth="1"/>
    <col min="9478" max="9478" width="6.28515625" style="18" customWidth="1"/>
    <col min="9479" max="9479" width="15.140625" style="18" customWidth="1"/>
    <col min="9480" max="9480" width="15" style="18" customWidth="1"/>
    <col min="9481" max="9481" width="6.42578125" style="18" customWidth="1"/>
    <col min="9482" max="9482" width="15.42578125" style="18" customWidth="1"/>
    <col min="9483" max="9483" width="15.140625" style="18" customWidth="1"/>
    <col min="9484" max="9484" width="5" style="18" customWidth="1"/>
    <col min="9485" max="9485" width="6.7109375" style="18" customWidth="1"/>
    <col min="9486" max="9486" width="7.140625" style="18" customWidth="1"/>
    <col min="9487" max="9487" width="5.85546875" style="18" customWidth="1"/>
    <col min="9488" max="9488" width="11.140625" style="18" customWidth="1"/>
    <col min="9489" max="9489" width="7.85546875" style="18" customWidth="1"/>
    <col min="9490" max="9490" width="7.28515625" style="18" customWidth="1"/>
    <col min="9491" max="9491" width="9.140625" style="18"/>
    <col min="9492" max="9492" width="14" style="18" customWidth="1"/>
    <col min="9493" max="9493" width="10.5703125" style="18" bestFit="1" customWidth="1"/>
    <col min="9494" max="9494" width="10.42578125" style="18" customWidth="1"/>
    <col min="9495" max="9495" width="16.7109375" style="18" customWidth="1"/>
    <col min="9496" max="9496" width="12" style="18" customWidth="1"/>
    <col min="9497" max="9728" width="9.140625" style="18"/>
    <col min="9729" max="9729" width="5.28515625" style="18" customWidth="1"/>
    <col min="9730" max="9730" width="5.7109375" style="18" customWidth="1"/>
    <col min="9731" max="9731" width="34.42578125" style="18" customWidth="1"/>
    <col min="9732" max="9732" width="11.42578125" style="18" customWidth="1"/>
    <col min="9733" max="9733" width="10.42578125" style="18" customWidth="1"/>
    <col min="9734" max="9734" width="6.28515625" style="18" customWidth="1"/>
    <col min="9735" max="9735" width="15.140625" style="18" customWidth="1"/>
    <col min="9736" max="9736" width="15" style="18" customWidth="1"/>
    <col min="9737" max="9737" width="6.42578125" style="18" customWidth="1"/>
    <col min="9738" max="9738" width="15.42578125" style="18" customWidth="1"/>
    <col min="9739" max="9739" width="15.140625" style="18" customWidth="1"/>
    <col min="9740" max="9740" width="5" style="18" customWidth="1"/>
    <col min="9741" max="9741" width="6.7109375" style="18" customWidth="1"/>
    <col min="9742" max="9742" width="7.140625" style="18" customWidth="1"/>
    <col min="9743" max="9743" width="5.85546875" style="18" customWidth="1"/>
    <col min="9744" max="9744" width="11.140625" style="18" customWidth="1"/>
    <col min="9745" max="9745" width="7.85546875" style="18" customWidth="1"/>
    <col min="9746" max="9746" width="7.28515625" style="18" customWidth="1"/>
    <col min="9747" max="9747" width="9.140625" style="18"/>
    <col min="9748" max="9748" width="14" style="18" customWidth="1"/>
    <col min="9749" max="9749" width="10.5703125" style="18" bestFit="1" customWidth="1"/>
    <col min="9750" max="9750" width="10.42578125" style="18" customWidth="1"/>
    <col min="9751" max="9751" width="16.7109375" style="18" customWidth="1"/>
    <col min="9752" max="9752" width="12" style="18" customWidth="1"/>
    <col min="9753" max="9984" width="9.140625" style="18"/>
    <col min="9985" max="9985" width="5.28515625" style="18" customWidth="1"/>
    <col min="9986" max="9986" width="5.7109375" style="18" customWidth="1"/>
    <col min="9987" max="9987" width="34.42578125" style="18" customWidth="1"/>
    <col min="9988" max="9988" width="11.42578125" style="18" customWidth="1"/>
    <col min="9989" max="9989" width="10.42578125" style="18" customWidth="1"/>
    <col min="9990" max="9990" width="6.28515625" style="18" customWidth="1"/>
    <col min="9991" max="9991" width="15.140625" style="18" customWidth="1"/>
    <col min="9992" max="9992" width="15" style="18" customWidth="1"/>
    <col min="9993" max="9993" width="6.42578125" style="18" customWidth="1"/>
    <col min="9994" max="9994" width="15.42578125" style="18" customWidth="1"/>
    <col min="9995" max="9995" width="15.140625" style="18" customWidth="1"/>
    <col min="9996" max="9996" width="5" style="18" customWidth="1"/>
    <col min="9997" max="9997" width="6.7109375" style="18" customWidth="1"/>
    <col min="9998" max="9998" width="7.140625" style="18" customWidth="1"/>
    <col min="9999" max="9999" width="5.85546875" style="18" customWidth="1"/>
    <col min="10000" max="10000" width="11.140625" style="18" customWidth="1"/>
    <col min="10001" max="10001" width="7.85546875" style="18" customWidth="1"/>
    <col min="10002" max="10002" width="7.28515625" style="18" customWidth="1"/>
    <col min="10003" max="10003" width="9.140625" style="18"/>
    <col min="10004" max="10004" width="14" style="18" customWidth="1"/>
    <col min="10005" max="10005" width="10.5703125" style="18" bestFit="1" customWidth="1"/>
    <col min="10006" max="10006" width="10.42578125" style="18" customWidth="1"/>
    <col min="10007" max="10007" width="16.7109375" style="18" customWidth="1"/>
    <col min="10008" max="10008" width="12" style="18" customWidth="1"/>
    <col min="10009" max="10240" width="9.140625" style="18"/>
    <col min="10241" max="10241" width="5.28515625" style="18" customWidth="1"/>
    <col min="10242" max="10242" width="5.7109375" style="18" customWidth="1"/>
    <col min="10243" max="10243" width="34.42578125" style="18" customWidth="1"/>
    <col min="10244" max="10244" width="11.42578125" style="18" customWidth="1"/>
    <col min="10245" max="10245" width="10.42578125" style="18" customWidth="1"/>
    <col min="10246" max="10246" width="6.28515625" style="18" customWidth="1"/>
    <col min="10247" max="10247" width="15.140625" style="18" customWidth="1"/>
    <col min="10248" max="10248" width="15" style="18" customWidth="1"/>
    <col min="10249" max="10249" width="6.42578125" style="18" customWidth="1"/>
    <col min="10250" max="10250" width="15.42578125" style="18" customWidth="1"/>
    <col min="10251" max="10251" width="15.140625" style="18" customWidth="1"/>
    <col min="10252" max="10252" width="5" style="18" customWidth="1"/>
    <col min="10253" max="10253" width="6.7109375" style="18" customWidth="1"/>
    <col min="10254" max="10254" width="7.140625" style="18" customWidth="1"/>
    <col min="10255" max="10255" width="5.85546875" style="18" customWidth="1"/>
    <col min="10256" max="10256" width="11.140625" style="18" customWidth="1"/>
    <col min="10257" max="10257" width="7.85546875" style="18" customWidth="1"/>
    <col min="10258" max="10258" width="7.28515625" style="18" customWidth="1"/>
    <col min="10259" max="10259" width="9.140625" style="18"/>
    <col min="10260" max="10260" width="14" style="18" customWidth="1"/>
    <col min="10261" max="10261" width="10.5703125" style="18" bestFit="1" customWidth="1"/>
    <col min="10262" max="10262" width="10.42578125" style="18" customWidth="1"/>
    <col min="10263" max="10263" width="16.7109375" style="18" customWidth="1"/>
    <col min="10264" max="10264" width="12" style="18" customWidth="1"/>
    <col min="10265" max="10496" width="9.140625" style="18"/>
    <col min="10497" max="10497" width="5.28515625" style="18" customWidth="1"/>
    <col min="10498" max="10498" width="5.7109375" style="18" customWidth="1"/>
    <col min="10499" max="10499" width="34.42578125" style="18" customWidth="1"/>
    <col min="10500" max="10500" width="11.42578125" style="18" customWidth="1"/>
    <col min="10501" max="10501" width="10.42578125" style="18" customWidth="1"/>
    <col min="10502" max="10502" width="6.28515625" style="18" customWidth="1"/>
    <col min="10503" max="10503" width="15.140625" style="18" customWidth="1"/>
    <col min="10504" max="10504" width="15" style="18" customWidth="1"/>
    <col min="10505" max="10505" width="6.42578125" style="18" customWidth="1"/>
    <col min="10506" max="10506" width="15.42578125" style="18" customWidth="1"/>
    <col min="10507" max="10507" width="15.140625" style="18" customWidth="1"/>
    <col min="10508" max="10508" width="5" style="18" customWidth="1"/>
    <col min="10509" max="10509" width="6.7109375" style="18" customWidth="1"/>
    <col min="10510" max="10510" width="7.140625" style="18" customWidth="1"/>
    <col min="10511" max="10511" width="5.85546875" style="18" customWidth="1"/>
    <col min="10512" max="10512" width="11.140625" style="18" customWidth="1"/>
    <col min="10513" max="10513" width="7.85546875" style="18" customWidth="1"/>
    <col min="10514" max="10514" width="7.28515625" style="18" customWidth="1"/>
    <col min="10515" max="10515" width="9.140625" style="18"/>
    <col min="10516" max="10516" width="14" style="18" customWidth="1"/>
    <col min="10517" max="10517" width="10.5703125" style="18" bestFit="1" customWidth="1"/>
    <col min="10518" max="10518" width="10.42578125" style="18" customWidth="1"/>
    <col min="10519" max="10519" width="16.7109375" style="18" customWidth="1"/>
    <col min="10520" max="10520" width="12" style="18" customWidth="1"/>
    <col min="10521" max="10752" width="9.140625" style="18"/>
    <col min="10753" max="10753" width="5.28515625" style="18" customWidth="1"/>
    <col min="10754" max="10754" width="5.7109375" style="18" customWidth="1"/>
    <col min="10755" max="10755" width="34.42578125" style="18" customWidth="1"/>
    <col min="10756" max="10756" width="11.42578125" style="18" customWidth="1"/>
    <col min="10757" max="10757" width="10.42578125" style="18" customWidth="1"/>
    <col min="10758" max="10758" width="6.28515625" style="18" customWidth="1"/>
    <col min="10759" max="10759" width="15.140625" style="18" customWidth="1"/>
    <col min="10760" max="10760" width="15" style="18" customWidth="1"/>
    <col min="10761" max="10761" width="6.42578125" style="18" customWidth="1"/>
    <col min="10762" max="10762" width="15.42578125" style="18" customWidth="1"/>
    <col min="10763" max="10763" width="15.140625" style="18" customWidth="1"/>
    <col min="10764" max="10764" width="5" style="18" customWidth="1"/>
    <col min="10765" max="10765" width="6.7109375" style="18" customWidth="1"/>
    <col min="10766" max="10766" width="7.140625" style="18" customWidth="1"/>
    <col min="10767" max="10767" width="5.85546875" style="18" customWidth="1"/>
    <col min="10768" max="10768" width="11.140625" style="18" customWidth="1"/>
    <col min="10769" max="10769" width="7.85546875" style="18" customWidth="1"/>
    <col min="10770" max="10770" width="7.28515625" style="18" customWidth="1"/>
    <col min="10771" max="10771" width="9.140625" style="18"/>
    <col min="10772" max="10772" width="14" style="18" customWidth="1"/>
    <col min="10773" max="10773" width="10.5703125" style="18" bestFit="1" customWidth="1"/>
    <col min="10774" max="10774" width="10.42578125" style="18" customWidth="1"/>
    <col min="10775" max="10775" width="16.7109375" style="18" customWidth="1"/>
    <col min="10776" max="10776" width="12" style="18" customWidth="1"/>
    <col min="10777" max="11008" width="9.140625" style="18"/>
    <col min="11009" max="11009" width="5.28515625" style="18" customWidth="1"/>
    <col min="11010" max="11010" width="5.7109375" style="18" customWidth="1"/>
    <col min="11011" max="11011" width="34.42578125" style="18" customWidth="1"/>
    <col min="11012" max="11012" width="11.42578125" style="18" customWidth="1"/>
    <col min="11013" max="11013" width="10.42578125" style="18" customWidth="1"/>
    <col min="11014" max="11014" width="6.28515625" style="18" customWidth="1"/>
    <col min="11015" max="11015" width="15.140625" style="18" customWidth="1"/>
    <col min="11016" max="11016" width="15" style="18" customWidth="1"/>
    <col min="11017" max="11017" width="6.42578125" style="18" customWidth="1"/>
    <col min="11018" max="11018" width="15.42578125" style="18" customWidth="1"/>
    <col min="11019" max="11019" width="15.140625" style="18" customWidth="1"/>
    <col min="11020" max="11020" width="5" style="18" customWidth="1"/>
    <col min="11021" max="11021" width="6.7109375" style="18" customWidth="1"/>
    <col min="11022" max="11022" width="7.140625" style="18" customWidth="1"/>
    <col min="11023" max="11023" width="5.85546875" style="18" customWidth="1"/>
    <col min="11024" max="11024" width="11.140625" style="18" customWidth="1"/>
    <col min="11025" max="11025" width="7.85546875" style="18" customWidth="1"/>
    <col min="11026" max="11026" width="7.28515625" style="18" customWidth="1"/>
    <col min="11027" max="11027" width="9.140625" style="18"/>
    <col min="11028" max="11028" width="14" style="18" customWidth="1"/>
    <col min="11029" max="11029" width="10.5703125" style="18" bestFit="1" customWidth="1"/>
    <col min="11030" max="11030" width="10.42578125" style="18" customWidth="1"/>
    <col min="11031" max="11031" width="16.7109375" style="18" customWidth="1"/>
    <col min="11032" max="11032" width="12" style="18" customWidth="1"/>
    <col min="11033" max="11264" width="9.140625" style="18"/>
    <col min="11265" max="11265" width="5.28515625" style="18" customWidth="1"/>
    <col min="11266" max="11266" width="5.7109375" style="18" customWidth="1"/>
    <col min="11267" max="11267" width="34.42578125" style="18" customWidth="1"/>
    <col min="11268" max="11268" width="11.42578125" style="18" customWidth="1"/>
    <col min="11269" max="11269" width="10.42578125" style="18" customWidth="1"/>
    <col min="11270" max="11270" width="6.28515625" style="18" customWidth="1"/>
    <col min="11271" max="11271" width="15.140625" style="18" customWidth="1"/>
    <col min="11272" max="11272" width="15" style="18" customWidth="1"/>
    <col min="11273" max="11273" width="6.42578125" style="18" customWidth="1"/>
    <col min="11274" max="11274" width="15.42578125" style="18" customWidth="1"/>
    <col min="11275" max="11275" width="15.140625" style="18" customWidth="1"/>
    <col min="11276" max="11276" width="5" style="18" customWidth="1"/>
    <col min="11277" max="11277" width="6.7109375" style="18" customWidth="1"/>
    <col min="11278" max="11278" width="7.140625" style="18" customWidth="1"/>
    <col min="11279" max="11279" width="5.85546875" style="18" customWidth="1"/>
    <col min="11280" max="11280" width="11.140625" style="18" customWidth="1"/>
    <col min="11281" max="11281" width="7.85546875" style="18" customWidth="1"/>
    <col min="11282" max="11282" width="7.28515625" style="18" customWidth="1"/>
    <col min="11283" max="11283" width="9.140625" style="18"/>
    <col min="11284" max="11284" width="14" style="18" customWidth="1"/>
    <col min="11285" max="11285" width="10.5703125" style="18" bestFit="1" customWidth="1"/>
    <col min="11286" max="11286" width="10.42578125" style="18" customWidth="1"/>
    <col min="11287" max="11287" width="16.7109375" style="18" customWidth="1"/>
    <col min="11288" max="11288" width="12" style="18" customWidth="1"/>
    <col min="11289" max="11520" width="9.140625" style="18"/>
    <col min="11521" max="11521" width="5.28515625" style="18" customWidth="1"/>
    <col min="11522" max="11522" width="5.7109375" style="18" customWidth="1"/>
    <col min="11523" max="11523" width="34.42578125" style="18" customWidth="1"/>
    <col min="11524" max="11524" width="11.42578125" style="18" customWidth="1"/>
    <col min="11525" max="11525" width="10.42578125" style="18" customWidth="1"/>
    <col min="11526" max="11526" width="6.28515625" style="18" customWidth="1"/>
    <col min="11527" max="11527" width="15.140625" style="18" customWidth="1"/>
    <col min="11528" max="11528" width="15" style="18" customWidth="1"/>
    <col min="11529" max="11529" width="6.42578125" style="18" customWidth="1"/>
    <col min="11530" max="11530" width="15.42578125" style="18" customWidth="1"/>
    <col min="11531" max="11531" width="15.140625" style="18" customWidth="1"/>
    <col min="11532" max="11532" width="5" style="18" customWidth="1"/>
    <col min="11533" max="11533" width="6.7109375" style="18" customWidth="1"/>
    <col min="11534" max="11534" width="7.140625" style="18" customWidth="1"/>
    <col min="11535" max="11535" width="5.85546875" style="18" customWidth="1"/>
    <col min="11536" max="11536" width="11.140625" style="18" customWidth="1"/>
    <col min="11537" max="11537" width="7.85546875" style="18" customWidth="1"/>
    <col min="11538" max="11538" width="7.28515625" style="18" customWidth="1"/>
    <col min="11539" max="11539" width="9.140625" style="18"/>
    <col min="11540" max="11540" width="14" style="18" customWidth="1"/>
    <col min="11541" max="11541" width="10.5703125" style="18" bestFit="1" customWidth="1"/>
    <col min="11542" max="11542" width="10.42578125" style="18" customWidth="1"/>
    <col min="11543" max="11543" width="16.7109375" style="18" customWidth="1"/>
    <col min="11544" max="11544" width="12" style="18" customWidth="1"/>
    <col min="11545" max="11776" width="9.140625" style="18"/>
    <col min="11777" max="11777" width="5.28515625" style="18" customWidth="1"/>
    <col min="11778" max="11778" width="5.7109375" style="18" customWidth="1"/>
    <col min="11779" max="11779" width="34.42578125" style="18" customWidth="1"/>
    <col min="11780" max="11780" width="11.42578125" style="18" customWidth="1"/>
    <col min="11781" max="11781" width="10.42578125" style="18" customWidth="1"/>
    <col min="11782" max="11782" width="6.28515625" style="18" customWidth="1"/>
    <col min="11783" max="11783" width="15.140625" style="18" customWidth="1"/>
    <col min="11784" max="11784" width="15" style="18" customWidth="1"/>
    <col min="11785" max="11785" width="6.42578125" style="18" customWidth="1"/>
    <col min="11786" max="11786" width="15.42578125" style="18" customWidth="1"/>
    <col min="11787" max="11787" width="15.140625" style="18" customWidth="1"/>
    <col min="11788" max="11788" width="5" style="18" customWidth="1"/>
    <col min="11789" max="11789" width="6.7109375" style="18" customWidth="1"/>
    <col min="11790" max="11790" width="7.140625" style="18" customWidth="1"/>
    <col min="11791" max="11791" width="5.85546875" style="18" customWidth="1"/>
    <col min="11792" max="11792" width="11.140625" style="18" customWidth="1"/>
    <col min="11793" max="11793" width="7.85546875" style="18" customWidth="1"/>
    <col min="11794" max="11794" width="7.28515625" style="18" customWidth="1"/>
    <col min="11795" max="11795" width="9.140625" style="18"/>
    <col min="11796" max="11796" width="14" style="18" customWidth="1"/>
    <col min="11797" max="11797" width="10.5703125" style="18" bestFit="1" customWidth="1"/>
    <col min="11798" max="11798" width="10.42578125" style="18" customWidth="1"/>
    <col min="11799" max="11799" width="16.7109375" style="18" customWidth="1"/>
    <col min="11800" max="11800" width="12" style="18" customWidth="1"/>
    <col min="11801" max="12032" width="9.140625" style="18"/>
    <col min="12033" max="12033" width="5.28515625" style="18" customWidth="1"/>
    <col min="12034" max="12034" width="5.7109375" style="18" customWidth="1"/>
    <col min="12035" max="12035" width="34.42578125" style="18" customWidth="1"/>
    <col min="12036" max="12036" width="11.42578125" style="18" customWidth="1"/>
    <col min="12037" max="12037" width="10.42578125" style="18" customWidth="1"/>
    <col min="12038" max="12038" width="6.28515625" style="18" customWidth="1"/>
    <col min="12039" max="12039" width="15.140625" style="18" customWidth="1"/>
    <col min="12040" max="12040" width="15" style="18" customWidth="1"/>
    <col min="12041" max="12041" width="6.42578125" style="18" customWidth="1"/>
    <col min="12042" max="12042" width="15.42578125" style="18" customWidth="1"/>
    <col min="12043" max="12043" width="15.140625" style="18" customWidth="1"/>
    <col min="12044" max="12044" width="5" style="18" customWidth="1"/>
    <col min="12045" max="12045" width="6.7109375" style="18" customWidth="1"/>
    <col min="12046" max="12046" width="7.140625" style="18" customWidth="1"/>
    <col min="12047" max="12047" width="5.85546875" style="18" customWidth="1"/>
    <col min="12048" max="12048" width="11.140625" style="18" customWidth="1"/>
    <col min="12049" max="12049" width="7.85546875" style="18" customWidth="1"/>
    <col min="12050" max="12050" width="7.28515625" style="18" customWidth="1"/>
    <col min="12051" max="12051" width="9.140625" style="18"/>
    <col min="12052" max="12052" width="14" style="18" customWidth="1"/>
    <col min="12053" max="12053" width="10.5703125" style="18" bestFit="1" customWidth="1"/>
    <col min="12054" max="12054" width="10.42578125" style="18" customWidth="1"/>
    <col min="12055" max="12055" width="16.7109375" style="18" customWidth="1"/>
    <col min="12056" max="12056" width="12" style="18" customWidth="1"/>
    <col min="12057" max="12288" width="9.140625" style="18"/>
    <col min="12289" max="12289" width="5.28515625" style="18" customWidth="1"/>
    <col min="12290" max="12290" width="5.7109375" style="18" customWidth="1"/>
    <col min="12291" max="12291" width="34.42578125" style="18" customWidth="1"/>
    <col min="12292" max="12292" width="11.42578125" style="18" customWidth="1"/>
    <col min="12293" max="12293" width="10.42578125" style="18" customWidth="1"/>
    <col min="12294" max="12294" width="6.28515625" style="18" customWidth="1"/>
    <col min="12295" max="12295" width="15.140625" style="18" customWidth="1"/>
    <col min="12296" max="12296" width="15" style="18" customWidth="1"/>
    <col min="12297" max="12297" width="6.42578125" style="18" customWidth="1"/>
    <col min="12298" max="12298" width="15.42578125" style="18" customWidth="1"/>
    <col min="12299" max="12299" width="15.140625" style="18" customWidth="1"/>
    <col min="12300" max="12300" width="5" style="18" customWidth="1"/>
    <col min="12301" max="12301" width="6.7109375" style="18" customWidth="1"/>
    <col min="12302" max="12302" width="7.140625" style="18" customWidth="1"/>
    <col min="12303" max="12303" width="5.85546875" style="18" customWidth="1"/>
    <col min="12304" max="12304" width="11.140625" style="18" customWidth="1"/>
    <col min="12305" max="12305" width="7.85546875" style="18" customWidth="1"/>
    <col min="12306" max="12306" width="7.28515625" style="18" customWidth="1"/>
    <col min="12307" max="12307" width="9.140625" style="18"/>
    <col min="12308" max="12308" width="14" style="18" customWidth="1"/>
    <col min="12309" max="12309" width="10.5703125" style="18" bestFit="1" customWidth="1"/>
    <col min="12310" max="12310" width="10.42578125" style="18" customWidth="1"/>
    <col min="12311" max="12311" width="16.7109375" style="18" customWidth="1"/>
    <col min="12312" max="12312" width="12" style="18" customWidth="1"/>
    <col min="12313" max="12544" width="9.140625" style="18"/>
    <col min="12545" max="12545" width="5.28515625" style="18" customWidth="1"/>
    <col min="12546" max="12546" width="5.7109375" style="18" customWidth="1"/>
    <col min="12547" max="12547" width="34.42578125" style="18" customWidth="1"/>
    <col min="12548" max="12548" width="11.42578125" style="18" customWidth="1"/>
    <col min="12549" max="12549" width="10.42578125" style="18" customWidth="1"/>
    <col min="12550" max="12550" width="6.28515625" style="18" customWidth="1"/>
    <col min="12551" max="12551" width="15.140625" style="18" customWidth="1"/>
    <col min="12552" max="12552" width="15" style="18" customWidth="1"/>
    <col min="12553" max="12553" width="6.42578125" style="18" customWidth="1"/>
    <col min="12554" max="12554" width="15.42578125" style="18" customWidth="1"/>
    <col min="12555" max="12555" width="15.140625" style="18" customWidth="1"/>
    <col min="12556" max="12556" width="5" style="18" customWidth="1"/>
    <col min="12557" max="12557" width="6.7109375" style="18" customWidth="1"/>
    <col min="12558" max="12558" width="7.140625" style="18" customWidth="1"/>
    <col min="12559" max="12559" width="5.85546875" style="18" customWidth="1"/>
    <col min="12560" max="12560" width="11.140625" style="18" customWidth="1"/>
    <col min="12561" max="12561" width="7.85546875" style="18" customWidth="1"/>
    <col min="12562" max="12562" width="7.28515625" style="18" customWidth="1"/>
    <col min="12563" max="12563" width="9.140625" style="18"/>
    <col min="12564" max="12564" width="14" style="18" customWidth="1"/>
    <col min="12565" max="12565" width="10.5703125" style="18" bestFit="1" customWidth="1"/>
    <col min="12566" max="12566" width="10.42578125" style="18" customWidth="1"/>
    <col min="12567" max="12567" width="16.7109375" style="18" customWidth="1"/>
    <col min="12568" max="12568" width="12" style="18" customWidth="1"/>
    <col min="12569" max="12800" width="9.140625" style="18"/>
    <col min="12801" max="12801" width="5.28515625" style="18" customWidth="1"/>
    <col min="12802" max="12802" width="5.7109375" style="18" customWidth="1"/>
    <col min="12803" max="12803" width="34.42578125" style="18" customWidth="1"/>
    <col min="12804" max="12804" width="11.42578125" style="18" customWidth="1"/>
    <col min="12805" max="12805" width="10.42578125" style="18" customWidth="1"/>
    <col min="12806" max="12806" width="6.28515625" style="18" customWidth="1"/>
    <col min="12807" max="12807" width="15.140625" style="18" customWidth="1"/>
    <col min="12808" max="12808" width="15" style="18" customWidth="1"/>
    <col min="12809" max="12809" width="6.42578125" style="18" customWidth="1"/>
    <col min="12810" max="12810" width="15.42578125" style="18" customWidth="1"/>
    <col min="12811" max="12811" width="15.140625" style="18" customWidth="1"/>
    <col min="12812" max="12812" width="5" style="18" customWidth="1"/>
    <col min="12813" max="12813" width="6.7109375" style="18" customWidth="1"/>
    <col min="12814" max="12814" width="7.140625" style="18" customWidth="1"/>
    <col min="12815" max="12815" width="5.85546875" style="18" customWidth="1"/>
    <col min="12816" max="12816" width="11.140625" style="18" customWidth="1"/>
    <col min="12817" max="12817" width="7.85546875" style="18" customWidth="1"/>
    <col min="12818" max="12818" width="7.28515625" style="18" customWidth="1"/>
    <col min="12819" max="12819" width="9.140625" style="18"/>
    <col min="12820" max="12820" width="14" style="18" customWidth="1"/>
    <col min="12821" max="12821" width="10.5703125" style="18" bestFit="1" customWidth="1"/>
    <col min="12822" max="12822" width="10.42578125" style="18" customWidth="1"/>
    <col min="12823" max="12823" width="16.7109375" style="18" customWidth="1"/>
    <col min="12824" max="12824" width="12" style="18" customWidth="1"/>
    <col min="12825" max="13056" width="9.140625" style="18"/>
    <col min="13057" max="13057" width="5.28515625" style="18" customWidth="1"/>
    <col min="13058" max="13058" width="5.7109375" style="18" customWidth="1"/>
    <col min="13059" max="13059" width="34.42578125" style="18" customWidth="1"/>
    <col min="13060" max="13060" width="11.42578125" style="18" customWidth="1"/>
    <col min="13061" max="13061" width="10.42578125" style="18" customWidth="1"/>
    <col min="13062" max="13062" width="6.28515625" style="18" customWidth="1"/>
    <col min="13063" max="13063" width="15.140625" style="18" customWidth="1"/>
    <col min="13064" max="13064" width="15" style="18" customWidth="1"/>
    <col min="13065" max="13065" width="6.42578125" style="18" customWidth="1"/>
    <col min="13066" max="13066" width="15.42578125" style="18" customWidth="1"/>
    <col min="13067" max="13067" width="15.140625" style="18" customWidth="1"/>
    <col min="13068" max="13068" width="5" style="18" customWidth="1"/>
    <col min="13069" max="13069" width="6.7109375" style="18" customWidth="1"/>
    <col min="13070" max="13070" width="7.140625" style="18" customWidth="1"/>
    <col min="13071" max="13071" width="5.85546875" style="18" customWidth="1"/>
    <col min="13072" max="13072" width="11.140625" style="18" customWidth="1"/>
    <col min="13073" max="13073" width="7.85546875" style="18" customWidth="1"/>
    <col min="13074" max="13074" width="7.28515625" style="18" customWidth="1"/>
    <col min="13075" max="13075" width="9.140625" style="18"/>
    <col min="13076" max="13076" width="14" style="18" customWidth="1"/>
    <col min="13077" max="13077" width="10.5703125" style="18" bestFit="1" customWidth="1"/>
    <col min="13078" max="13078" width="10.42578125" style="18" customWidth="1"/>
    <col min="13079" max="13079" width="16.7109375" style="18" customWidth="1"/>
    <col min="13080" max="13080" width="12" style="18" customWidth="1"/>
    <col min="13081" max="13312" width="9.140625" style="18"/>
    <col min="13313" max="13313" width="5.28515625" style="18" customWidth="1"/>
    <col min="13314" max="13314" width="5.7109375" style="18" customWidth="1"/>
    <col min="13315" max="13315" width="34.42578125" style="18" customWidth="1"/>
    <col min="13316" max="13316" width="11.42578125" style="18" customWidth="1"/>
    <col min="13317" max="13317" width="10.42578125" style="18" customWidth="1"/>
    <col min="13318" max="13318" width="6.28515625" style="18" customWidth="1"/>
    <col min="13319" max="13319" width="15.140625" style="18" customWidth="1"/>
    <col min="13320" max="13320" width="15" style="18" customWidth="1"/>
    <col min="13321" max="13321" width="6.42578125" style="18" customWidth="1"/>
    <col min="13322" max="13322" width="15.42578125" style="18" customWidth="1"/>
    <col min="13323" max="13323" width="15.140625" style="18" customWidth="1"/>
    <col min="13324" max="13324" width="5" style="18" customWidth="1"/>
    <col min="13325" max="13325" width="6.7109375" style="18" customWidth="1"/>
    <col min="13326" max="13326" width="7.140625" style="18" customWidth="1"/>
    <col min="13327" max="13327" width="5.85546875" style="18" customWidth="1"/>
    <col min="13328" max="13328" width="11.140625" style="18" customWidth="1"/>
    <col min="13329" max="13329" width="7.85546875" style="18" customWidth="1"/>
    <col min="13330" max="13330" width="7.28515625" style="18" customWidth="1"/>
    <col min="13331" max="13331" width="9.140625" style="18"/>
    <col min="13332" max="13332" width="14" style="18" customWidth="1"/>
    <col min="13333" max="13333" width="10.5703125" style="18" bestFit="1" customWidth="1"/>
    <col min="13334" max="13334" width="10.42578125" style="18" customWidth="1"/>
    <col min="13335" max="13335" width="16.7109375" style="18" customWidth="1"/>
    <col min="13336" max="13336" width="12" style="18" customWidth="1"/>
    <col min="13337" max="13568" width="9.140625" style="18"/>
    <col min="13569" max="13569" width="5.28515625" style="18" customWidth="1"/>
    <col min="13570" max="13570" width="5.7109375" style="18" customWidth="1"/>
    <col min="13571" max="13571" width="34.42578125" style="18" customWidth="1"/>
    <col min="13572" max="13572" width="11.42578125" style="18" customWidth="1"/>
    <col min="13573" max="13573" width="10.42578125" style="18" customWidth="1"/>
    <col min="13574" max="13574" width="6.28515625" style="18" customWidth="1"/>
    <col min="13575" max="13575" width="15.140625" style="18" customWidth="1"/>
    <col min="13576" max="13576" width="15" style="18" customWidth="1"/>
    <col min="13577" max="13577" width="6.42578125" style="18" customWidth="1"/>
    <col min="13578" max="13578" width="15.42578125" style="18" customWidth="1"/>
    <col min="13579" max="13579" width="15.140625" style="18" customWidth="1"/>
    <col min="13580" max="13580" width="5" style="18" customWidth="1"/>
    <col min="13581" max="13581" width="6.7109375" style="18" customWidth="1"/>
    <col min="13582" max="13582" width="7.140625" style="18" customWidth="1"/>
    <col min="13583" max="13583" width="5.85546875" style="18" customWidth="1"/>
    <col min="13584" max="13584" width="11.140625" style="18" customWidth="1"/>
    <col min="13585" max="13585" width="7.85546875" style="18" customWidth="1"/>
    <col min="13586" max="13586" width="7.28515625" style="18" customWidth="1"/>
    <col min="13587" max="13587" width="9.140625" style="18"/>
    <col min="13588" max="13588" width="14" style="18" customWidth="1"/>
    <col min="13589" max="13589" width="10.5703125" style="18" bestFit="1" customWidth="1"/>
    <col min="13590" max="13590" width="10.42578125" style="18" customWidth="1"/>
    <col min="13591" max="13591" width="16.7109375" style="18" customWidth="1"/>
    <col min="13592" max="13592" width="12" style="18" customWidth="1"/>
    <col min="13593" max="13824" width="9.140625" style="18"/>
    <col min="13825" max="13825" width="5.28515625" style="18" customWidth="1"/>
    <col min="13826" max="13826" width="5.7109375" style="18" customWidth="1"/>
    <col min="13827" max="13827" width="34.42578125" style="18" customWidth="1"/>
    <col min="13828" max="13828" width="11.42578125" style="18" customWidth="1"/>
    <col min="13829" max="13829" width="10.42578125" style="18" customWidth="1"/>
    <col min="13830" max="13830" width="6.28515625" style="18" customWidth="1"/>
    <col min="13831" max="13831" width="15.140625" style="18" customWidth="1"/>
    <col min="13832" max="13832" width="15" style="18" customWidth="1"/>
    <col min="13833" max="13833" width="6.42578125" style="18" customWidth="1"/>
    <col min="13834" max="13834" width="15.42578125" style="18" customWidth="1"/>
    <col min="13835" max="13835" width="15.140625" style="18" customWidth="1"/>
    <col min="13836" max="13836" width="5" style="18" customWidth="1"/>
    <col min="13837" max="13837" width="6.7109375" style="18" customWidth="1"/>
    <col min="13838" max="13838" width="7.140625" style="18" customWidth="1"/>
    <col min="13839" max="13839" width="5.85546875" style="18" customWidth="1"/>
    <col min="13840" max="13840" width="11.140625" style="18" customWidth="1"/>
    <col min="13841" max="13841" width="7.85546875" style="18" customWidth="1"/>
    <col min="13842" max="13842" width="7.28515625" style="18" customWidth="1"/>
    <col min="13843" max="13843" width="9.140625" style="18"/>
    <col min="13844" max="13844" width="14" style="18" customWidth="1"/>
    <col min="13845" max="13845" width="10.5703125" style="18" bestFit="1" customWidth="1"/>
    <col min="13846" max="13846" width="10.42578125" style="18" customWidth="1"/>
    <col min="13847" max="13847" width="16.7109375" style="18" customWidth="1"/>
    <col min="13848" max="13848" width="12" style="18" customWidth="1"/>
    <col min="13849" max="14080" width="9.140625" style="18"/>
    <col min="14081" max="14081" width="5.28515625" style="18" customWidth="1"/>
    <col min="14082" max="14082" width="5.7109375" style="18" customWidth="1"/>
    <col min="14083" max="14083" width="34.42578125" style="18" customWidth="1"/>
    <col min="14084" max="14084" width="11.42578125" style="18" customWidth="1"/>
    <col min="14085" max="14085" width="10.42578125" style="18" customWidth="1"/>
    <col min="14086" max="14086" width="6.28515625" style="18" customWidth="1"/>
    <col min="14087" max="14087" width="15.140625" style="18" customWidth="1"/>
    <col min="14088" max="14088" width="15" style="18" customWidth="1"/>
    <col min="14089" max="14089" width="6.42578125" style="18" customWidth="1"/>
    <col min="14090" max="14090" width="15.42578125" style="18" customWidth="1"/>
    <col min="14091" max="14091" width="15.140625" style="18" customWidth="1"/>
    <col min="14092" max="14092" width="5" style="18" customWidth="1"/>
    <col min="14093" max="14093" width="6.7109375" style="18" customWidth="1"/>
    <col min="14094" max="14094" width="7.140625" style="18" customWidth="1"/>
    <col min="14095" max="14095" width="5.85546875" style="18" customWidth="1"/>
    <col min="14096" max="14096" width="11.140625" style="18" customWidth="1"/>
    <col min="14097" max="14097" width="7.85546875" style="18" customWidth="1"/>
    <col min="14098" max="14098" width="7.28515625" style="18" customWidth="1"/>
    <col min="14099" max="14099" width="9.140625" style="18"/>
    <col min="14100" max="14100" width="14" style="18" customWidth="1"/>
    <col min="14101" max="14101" width="10.5703125" style="18" bestFit="1" customWidth="1"/>
    <col min="14102" max="14102" width="10.42578125" style="18" customWidth="1"/>
    <col min="14103" max="14103" width="16.7109375" style="18" customWidth="1"/>
    <col min="14104" max="14104" width="12" style="18" customWidth="1"/>
    <col min="14105" max="14336" width="9.140625" style="18"/>
    <col min="14337" max="14337" width="5.28515625" style="18" customWidth="1"/>
    <col min="14338" max="14338" width="5.7109375" style="18" customWidth="1"/>
    <col min="14339" max="14339" width="34.42578125" style="18" customWidth="1"/>
    <col min="14340" max="14340" width="11.42578125" style="18" customWidth="1"/>
    <col min="14341" max="14341" width="10.42578125" style="18" customWidth="1"/>
    <col min="14342" max="14342" width="6.28515625" style="18" customWidth="1"/>
    <col min="14343" max="14343" width="15.140625" style="18" customWidth="1"/>
    <col min="14344" max="14344" width="15" style="18" customWidth="1"/>
    <col min="14345" max="14345" width="6.42578125" style="18" customWidth="1"/>
    <col min="14346" max="14346" width="15.42578125" style="18" customWidth="1"/>
    <col min="14347" max="14347" width="15.140625" style="18" customWidth="1"/>
    <col min="14348" max="14348" width="5" style="18" customWidth="1"/>
    <col min="14349" max="14349" width="6.7109375" style="18" customWidth="1"/>
    <col min="14350" max="14350" width="7.140625" style="18" customWidth="1"/>
    <col min="14351" max="14351" width="5.85546875" style="18" customWidth="1"/>
    <col min="14352" max="14352" width="11.140625" style="18" customWidth="1"/>
    <col min="14353" max="14353" width="7.85546875" style="18" customWidth="1"/>
    <col min="14354" max="14354" width="7.28515625" style="18" customWidth="1"/>
    <col min="14355" max="14355" width="9.140625" style="18"/>
    <col min="14356" max="14356" width="14" style="18" customWidth="1"/>
    <col min="14357" max="14357" width="10.5703125" style="18" bestFit="1" customWidth="1"/>
    <col min="14358" max="14358" width="10.42578125" style="18" customWidth="1"/>
    <col min="14359" max="14359" width="16.7109375" style="18" customWidth="1"/>
    <col min="14360" max="14360" width="12" style="18" customWidth="1"/>
    <col min="14361" max="14592" width="9.140625" style="18"/>
    <col min="14593" max="14593" width="5.28515625" style="18" customWidth="1"/>
    <col min="14594" max="14594" width="5.7109375" style="18" customWidth="1"/>
    <col min="14595" max="14595" width="34.42578125" style="18" customWidth="1"/>
    <col min="14596" max="14596" width="11.42578125" style="18" customWidth="1"/>
    <col min="14597" max="14597" width="10.42578125" style="18" customWidth="1"/>
    <col min="14598" max="14598" width="6.28515625" style="18" customWidth="1"/>
    <col min="14599" max="14599" width="15.140625" style="18" customWidth="1"/>
    <col min="14600" max="14600" width="15" style="18" customWidth="1"/>
    <col min="14601" max="14601" width="6.42578125" style="18" customWidth="1"/>
    <col min="14602" max="14602" width="15.42578125" style="18" customWidth="1"/>
    <col min="14603" max="14603" width="15.140625" style="18" customWidth="1"/>
    <col min="14604" max="14604" width="5" style="18" customWidth="1"/>
    <col min="14605" max="14605" width="6.7109375" style="18" customWidth="1"/>
    <col min="14606" max="14606" width="7.140625" style="18" customWidth="1"/>
    <col min="14607" max="14607" width="5.85546875" style="18" customWidth="1"/>
    <col min="14608" max="14608" width="11.140625" style="18" customWidth="1"/>
    <col min="14609" max="14609" width="7.85546875" style="18" customWidth="1"/>
    <col min="14610" max="14610" width="7.28515625" style="18" customWidth="1"/>
    <col min="14611" max="14611" width="9.140625" style="18"/>
    <col min="14612" max="14612" width="14" style="18" customWidth="1"/>
    <col min="14613" max="14613" width="10.5703125" style="18" bestFit="1" customWidth="1"/>
    <col min="14614" max="14614" width="10.42578125" style="18" customWidth="1"/>
    <col min="14615" max="14615" width="16.7109375" style="18" customWidth="1"/>
    <col min="14616" max="14616" width="12" style="18" customWidth="1"/>
    <col min="14617" max="14848" width="9.140625" style="18"/>
    <col min="14849" max="14849" width="5.28515625" style="18" customWidth="1"/>
    <col min="14850" max="14850" width="5.7109375" style="18" customWidth="1"/>
    <col min="14851" max="14851" width="34.42578125" style="18" customWidth="1"/>
    <col min="14852" max="14852" width="11.42578125" style="18" customWidth="1"/>
    <col min="14853" max="14853" width="10.42578125" style="18" customWidth="1"/>
    <col min="14854" max="14854" width="6.28515625" style="18" customWidth="1"/>
    <col min="14855" max="14855" width="15.140625" style="18" customWidth="1"/>
    <col min="14856" max="14856" width="15" style="18" customWidth="1"/>
    <col min="14857" max="14857" width="6.42578125" style="18" customWidth="1"/>
    <col min="14858" max="14858" width="15.42578125" style="18" customWidth="1"/>
    <col min="14859" max="14859" width="15.140625" style="18" customWidth="1"/>
    <col min="14860" max="14860" width="5" style="18" customWidth="1"/>
    <col min="14861" max="14861" width="6.7109375" style="18" customWidth="1"/>
    <col min="14862" max="14862" width="7.140625" style="18" customWidth="1"/>
    <col min="14863" max="14863" width="5.85546875" style="18" customWidth="1"/>
    <col min="14864" max="14864" width="11.140625" style="18" customWidth="1"/>
    <col min="14865" max="14865" width="7.85546875" style="18" customWidth="1"/>
    <col min="14866" max="14866" width="7.28515625" style="18" customWidth="1"/>
    <col min="14867" max="14867" width="9.140625" style="18"/>
    <col min="14868" max="14868" width="14" style="18" customWidth="1"/>
    <col min="14869" max="14869" width="10.5703125" style="18" bestFit="1" customWidth="1"/>
    <col min="14870" max="14870" width="10.42578125" style="18" customWidth="1"/>
    <col min="14871" max="14871" width="16.7109375" style="18" customWidth="1"/>
    <col min="14872" max="14872" width="12" style="18" customWidth="1"/>
    <col min="14873" max="15104" width="9.140625" style="18"/>
    <col min="15105" max="15105" width="5.28515625" style="18" customWidth="1"/>
    <col min="15106" max="15106" width="5.7109375" style="18" customWidth="1"/>
    <col min="15107" max="15107" width="34.42578125" style="18" customWidth="1"/>
    <col min="15108" max="15108" width="11.42578125" style="18" customWidth="1"/>
    <col min="15109" max="15109" width="10.42578125" style="18" customWidth="1"/>
    <col min="15110" max="15110" width="6.28515625" style="18" customWidth="1"/>
    <col min="15111" max="15111" width="15.140625" style="18" customWidth="1"/>
    <col min="15112" max="15112" width="15" style="18" customWidth="1"/>
    <col min="15113" max="15113" width="6.42578125" style="18" customWidth="1"/>
    <col min="15114" max="15114" width="15.42578125" style="18" customWidth="1"/>
    <col min="15115" max="15115" width="15.140625" style="18" customWidth="1"/>
    <col min="15116" max="15116" width="5" style="18" customWidth="1"/>
    <col min="15117" max="15117" width="6.7109375" style="18" customWidth="1"/>
    <col min="15118" max="15118" width="7.140625" style="18" customWidth="1"/>
    <col min="15119" max="15119" width="5.85546875" style="18" customWidth="1"/>
    <col min="15120" max="15120" width="11.140625" style="18" customWidth="1"/>
    <col min="15121" max="15121" width="7.85546875" style="18" customWidth="1"/>
    <col min="15122" max="15122" width="7.28515625" style="18" customWidth="1"/>
    <col min="15123" max="15123" width="9.140625" style="18"/>
    <col min="15124" max="15124" width="14" style="18" customWidth="1"/>
    <col min="15125" max="15125" width="10.5703125" style="18" bestFit="1" customWidth="1"/>
    <col min="15126" max="15126" width="10.42578125" style="18" customWidth="1"/>
    <col min="15127" max="15127" width="16.7109375" style="18" customWidth="1"/>
    <col min="15128" max="15128" width="12" style="18" customWidth="1"/>
    <col min="15129" max="15360" width="9.140625" style="18"/>
    <col min="15361" max="15361" width="5.28515625" style="18" customWidth="1"/>
    <col min="15362" max="15362" width="5.7109375" style="18" customWidth="1"/>
    <col min="15363" max="15363" width="34.42578125" style="18" customWidth="1"/>
    <col min="15364" max="15364" width="11.42578125" style="18" customWidth="1"/>
    <col min="15365" max="15365" width="10.42578125" style="18" customWidth="1"/>
    <col min="15366" max="15366" width="6.28515625" style="18" customWidth="1"/>
    <col min="15367" max="15367" width="15.140625" style="18" customWidth="1"/>
    <col min="15368" max="15368" width="15" style="18" customWidth="1"/>
    <col min="15369" max="15369" width="6.42578125" style="18" customWidth="1"/>
    <col min="15370" max="15370" width="15.42578125" style="18" customWidth="1"/>
    <col min="15371" max="15371" width="15.140625" style="18" customWidth="1"/>
    <col min="15372" max="15372" width="5" style="18" customWidth="1"/>
    <col min="15373" max="15373" width="6.7109375" style="18" customWidth="1"/>
    <col min="15374" max="15374" width="7.140625" style="18" customWidth="1"/>
    <col min="15375" max="15375" width="5.85546875" style="18" customWidth="1"/>
    <col min="15376" max="15376" width="11.140625" style="18" customWidth="1"/>
    <col min="15377" max="15377" width="7.85546875" style="18" customWidth="1"/>
    <col min="15378" max="15378" width="7.28515625" style="18" customWidth="1"/>
    <col min="15379" max="15379" width="9.140625" style="18"/>
    <col min="15380" max="15380" width="14" style="18" customWidth="1"/>
    <col min="15381" max="15381" width="10.5703125" style="18" bestFit="1" customWidth="1"/>
    <col min="15382" max="15382" width="10.42578125" style="18" customWidth="1"/>
    <col min="15383" max="15383" width="16.7109375" style="18" customWidth="1"/>
    <col min="15384" max="15384" width="12" style="18" customWidth="1"/>
    <col min="15385" max="15616" width="9.140625" style="18"/>
    <col min="15617" max="15617" width="5.28515625" style="18" customWidth="1"/>
    <col min="15618" max="15618" width="5.7109375" style="18" customWidth="1"/>
    <col min="15619" max="15619" width="34.42578125" style="18" customWidth="1"/>
    <col min="15620" max="15620" width="11.42578125" style="18" customWidth="1"/>
    <col min="15621" max="15621" width="10.42578125" style="18" customWidth="1"/>
    <col min="15622" max="15622" width="6.28515625" style="18" customWidth="1"/>
    <col min="15623" max="15623" width="15.140625" style="18" customWidth="1"/>
    <col min="15624" max="15624" width="15" style="18" customWidth="1"/>
    <col min="15625" max="15625" width="6.42578125" style="18" customWidth="1"/>
    <col min="15626" max="15626" width="15.42578125" style="18" customWidth="1"/>
    <col min="15627" max="15627" width="15.140625" style="18" customWidth="1"/>
    <col min="15628" max="15628" width="5" style="18" customWidth="1"/>
    <col min="15629" max="15629" width="6.7109375" style="18" customWidth="1"/>
    <col min="15630" max="15630" width="7.140625" style="18" customWidth="1"/>
    <col min="15631" max="15631" width="5.85546875" style="18" customWidth="1"/>
    <col min="15632" max="15632" width="11.140625" style="18" customWidth="1"/>
    <col min="15633" max="15633" width="7.85546875" style="18" customWidth="1"/>
    <col min="15634" max="15634" width="7.28515625" style="18" customWidth="1"/>
    <col min="15635" max="15635" width="9.140625" style="18"/>
    <col min="15636" max="15636" width="14" style="18" customWidth="1"/>
    <col min="15637" max="15637" width="10.5703125" style="18" bestFit="1" customWidth="1"/>
    <col min="15638" max="15638" width="10.42578125" style="18" customWidth="1"/>
    <col min="15639" max="15639" width="16.7109375" style="18" customWidth="1"/>
    <col min="15640" max="15640" width="12" style="18" customWidth="1"/>
    <col min="15641" max="15872" width="9.140625" style="18"/>
    <col min="15873" max="15873" width="5.28515625" style="18" customWidth="1"/>
    <col min="15874" max="15874" width="5.7109375" style="18" customWidth="1"/>
    <col min="15875" max="15875" width="34.42578125" style="18" customWidth="1"/>
    <col min="15876" max="15876" width="11.42578125" style="18" customWidth="1"/>
    <col min="15877" max="15877" width="10.42578125" style="18" customWidth="1"/>
    <col min="15878" max="15878" width="6.28515625" style="18" customWidth="1"/>
    <col min="15879" max="15879" width="15.140625" style="18" customWidth="1"/>
    <col min="15880" max="15880" width="15" style="18" customWidth="1"/>
    <col min="15881" max="15881" width="6.42578125" style="18" customWidth="1"/>
    <col min="15882" max="15882" width="15.42578125" style="18" customWidth="1"/>
    <col min="15883" max="15883" width="15.140625" style="18" customWidth="1"/>
    <col min="15884" max="15884" width="5" style="18" customWidth="1"/>
    <col min="15885" max="15885" width="6.7109375" style="18" customWidth="1"/>
    <col min="15886" max="15886" width="7.140625" style="18" customWidth="1"/>
    <col min="15887" max="15887" width="5.85546875" style="18" customWidth="1"/>
    <col min="15888" max="15888" width="11.140625" style="18" customWidth="1"/>
    <col min="15889" max="15889" width="7.85546875" style="18" customWidth="1"/>
    <col min="15890" max="15890" width="7.28515625" style="18" customWidth="1"/>
    <col min="15891" max="15891" width="9.140625" style="18"/>
    <col min="15892" max="15892" width="14" style="18" customWidth="1"/>
    <col min="15893" max="15893" width="10.5703125" style="18" bestFit="1" customWidth="1"/>
    <col min="15894" max="15894" width="10.42578125" style="18" customWidth="1"/>
    <col min="15895" max="15895" width="16.7109375" style="18" customWidth="1"/>
    <col min="15896" max="15896" width="12" style="18" customWidth="1"/>
    <col min="15897" max="16128" width="9.140625" style="18"/>
    <col min="16129" max="16129" width="5.28515625" style="18" customWidth="1"/>
    <col min="16130" max="16130" width="5.7109375" style="18" customWidth="1"/>
    <col min="16131" max="16131" width="34.42578125" style="18" customWidth="1"/>
    <col min="16132" max="16132" width="11.42578125" style="18" customWidth="1"/>
    <col min="16133" max="16133" width="10.42578125" style="18" customWidth="1"/>
    <col min="16134" max="16134" width="6.28515625" style="18" customWidth="1"/>
    <col min="16135" max="16135" width="15.140625" style="18" customWidth="1"/>
    <col min="16136" max="16136" width="15" style="18" customWidth="1"/>
    <col min="16137" max="16137" width="6.42578125" style="18" customWidth="1"/>
    <col min="16138" max="16138" width="15.42578125" style="18" customWidth="1"/>
    <col min="16139" max="16139" width="15.140625" style="18" customWidth="1"/>
    <col min="16140" max="16140" width="5" style="18" customWidth="1"/>
    <col min="16141" max="16141" width="6.7109375" style="18" customWidth="1"/>
    <col min="16142" max="16142" width="7.140625" style="18" customWidth="1"/>
    <col min="16143" max="16143" width="5.85546875" style="18" customWidth="1"/>
    <col min="16144" max="16144" width="11.140625" style="18" customWidth="1"/>
    <col min="16145" max="16145" width="7.85546875" style="18" customWidth="1"/>
    <col min="16146" max="16146" width="7.28515625" style="18" customWidth="1"/>
    <col min="16147" max="16147" width="9.140625" style="18"/>
    <col min="16148" max="16148" width="14" style="18" customWidth="1"/>
    <col min="16149" max="16149" width="10.5703125" style="18" bestFit="1" customWidth="1"/>
    <col min="16150" max="16150" width="10.42578125" style="18" customWidth="1"/>
    <col min="16151" max="16151" width="16.7109375" style="18" customWidth="1"/>
    <col min="16152" max="16152" width="12" style="18" customWidth="1"/>
    <col min="16153" max="16384" width="9.140625" style="18"/>
  </cols>
  <sheetData>
    <row r="1" spans="1:23" s="10" customFormat="1" ht="16.5" x14ac:dyDescent="0.25">
      <c r="A1" s="1" t="s">
        <v>0</v>
      </c>
      <c r="B1" s="1"/>
      <c r="C1" s="1"/>
      <c r="D1" s="1"/>
      <c r="E1" s="1"/>
      <c r="F1" s="2"/>
      <c r="G1" s="3"/>
      <c r="H1" s="4"/>
      <c r="I1" s="2"/>
      <c r="J1" s="5" t="s">
        <v>1</v>
      </c>
      <c r="K1" s="5"/>
      <c r="L1" s="5"/>
      <c r="M1" s="5"/>
      <c r="N1" s="5"/>
      <c r="O1" s="5"/>
      <c r="P1" s="6"/>
      <c r="Q1" s="7"/>
      <c r="R1" s="7"/>
      <c r="S1" s="7"/>
      <c r="T1" s="8"/>
      <c r="U1" s="8"/>
      <c r="V1" s="8"/>
      <c r="W1" s="9"/>
    </row>
    <row r="2" spans="1:23" s="10" customFormat="1" ht="16.5" x14ac:dyDescent="0.25">
      <c r="A2" s="11" t="s">
        <v>2</v>
      </c>
      <c r="B2" s="11"/>
      <c r="C2" s="11"/>
      <c r="D2" s="11"/>
      <c r="E2" s="11"/>
      <c r="F2" s="2"/>
      <c r="G2" s="3"/>
      <c r="H2" s="4"/>
      <c r="I2" s="2"/>
      <c r="J2" s="12" t="s">
        <v>3</v>
      </c>
      <c r="K2" s="12"/>
      <c r="L2" s="12"/>
      <c r="M2" s="12"/>
      <c r="N2" s="12"/>
      <c r="O2" s="12"/>
      <c r="P2" s="6"/>
      <c r="Q2" s="7"/>
      <c r="R2" s="7"/>
      <c r="S2" s="7"/>
      <c r="T2" s="8"/>
      <c r="U2" s="8"/>
      <c r="V2" s="8"/>
      <c r="W2" s="9"/>
    </row>
    <row r="3" spans="1:23" s="10" customFormat="1" ht="16.5" x14ac:dyDescent="0.25">
      <c r="A3" s="11" t="s">
        <v>4</v>
      </c>
      <c r="B3" s="11"/>
      <c r="C3" s="11"/>
      <c r="D3" s="2"/>
      <c r="E3" s="5"/>
      <c r="F3" s="5"/>
      <c r="G3" s="3"/>
      <c r="H3" s="4"/>
      <c r="I3" s="2"/>
      <c r="J3" s="12" t="s">
        <v>5</v>
      </c>
      <c r="K3" s="12"/>
      <c r="L3" s="12"/>
      <c r="M3" s="12"/>
      <c r="N3" s="12"/>
      <c r="O3" s="12"/>
      <c r="P3" s="6"/>
      <c r="Q3" s="7"/>
      <c r="R3" s="7"/>
      <c r="S3" s="7"/>
      <c r="T3" s="8"/>
      <c r="U3" s="8"/>
      <c r="V3" s="8"/>
      <c r="W3" s="9"/>
    </row>
    <row r="5" spans="1:23" ht="18.75" customHeight="1" x14ac:dyDescent="0.3">
      <c r="A5" s="13" t="s">
        <v>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23" s="20" customFormat="1" ht="18" customHeight="1" x14ac:dyDescent="0.25">
      <c r="A6" s="19"/>
      <c r="B6" s="18"/>
      <c r="D6" s="21" t="s">
        <v>7</v>
      </c>
      <c r="E6" s="21"/>
      <c r="F6" s="21"/>
      <c r="G6" s="21"/>
      <c r="H6" s="21"/>
      <c r="I6" s="21"/>
      <c r="J6" s="22"/>
      <c r="K6" s="22"/>
      <c r="O6" s="23"/>
      <c r="P6" s="14"/>
      <c r="Q6" s="24"/>
      <c r="R6" s="24"/>
      <c r="S6" s="25"/>
      <c r="T6" s="26"/>
      <c r="U6" s="26"/>
      <c r="V6" s="26"/>
      <c r="W6" s="27"/>
    </row>
    <row r="7" spans="1:23" s="20" customFormat="1" ht="18" customHeight="1" x14ac:dyDescent="0.25">
      <c r="A7" s="19"/>
      <c r="B7" s="18"/>
      <c r="D7" s="28"/>
      <c r="F7" s="28"/>
      <c r="G7" s="29"/>
      <c r="H7" s="22"/>
      <c r="I7" s="28"/>
      <c r="J7" s="22" t="s">
        <v>8</v>
      </c>
      <c r="K7" s="22"/>
      <c r="O7" s="23"/>
      <c r="P7" s="14"/>
      <c r="Q7" s="24"/>
      <c r="R7" s="24"/>
      <c r="S7" s="25"/>
      <c r="T7" s="26"/>
      <c r="U7" s="26"/>
      <c r="V7" s="26"/>
      <c r="W7" s="27"/>
    </row>
    <row r="8" spans="1:23" s="19" customFormat="1" ht="15.75" customHeight="1" x14ac:dyDescent="0.25">
      <c r="B8" s="18"/>
      <c r="C8" s="30" t="s">
        <v>9</v>
      </c>
      <c r="D8" s="28"/>
      <c r="E8" s="20"/>
      <c r="F8" s="28"/>
      <c r="G8" s="29"/>
      <c r="H8" s="22"/>
      <c r="I8" s="28"/>
      <c r="J8" s="22"/>
      <c r="K8" s="22"/>
      <c r="O8" s="31"/>
      <c r="P8" s="14"/>
      <c r="Q8" s="32"/>
      <c r="R8" s="32"/>
      <c r="S8" s="15"/>
      <c r="T8" s="33"/>
      <c r="U8" s="33"/>
      <c r="V8" s="33"/>
      <c r="W8" s="34"/>
    </row>
    <row r="9" spans="1:23" s="20" customFormat="1" ht="15.75" customHeight="1" x14ac:dyDescent="0.25">
      <c r="A9" s="19"/>
      <c r="B9" s="18"/>
      <c r="C9" s="30" t="s">
        <v>10</v>
      </c>
      <c r="D9" s="30"/>
      <c r="E9" s="30" t="s">
        <v>11</v>
      </c>
      <c r="F9" s="28"/>
      <c r="G9" s="29"/>
      <c r="H9" s="22"/>
      <c r="I9" s="28"/>
      <c r="J9" s="35" t="s">
        <v>12</v>
      </c>
      <c r="K9" s="35"/>
      <c r="L9" s="35"/>
      <c r="M9" s="35"/>
      <c r="O9" s="23"/>
      <c r="P9" s="14"/>
      <c r="Q9" s="24"/>
      <c r="R9" s="24"/>
      <c r="S9" s="25"/>
      <c r="T9" s="26"/>
      <c r="U9" s="26"/>
      <c r="V9" s="26"/>
      <c r="W9" s="27"/>
    </row>
    <row r="10" spans="1:23" s="20" customFormat="1" ht="15.75" customHeight="1" x14ac:dyDescent="0.25">
      <c r="A10" s="19"/>
      <c r="B10" s="18"/>
      <c r="C10" s="30" t="s">
        <v>13</v>
      </c>
      <c r="D10" s="30"/>
      <c r="E10" s="30" t="s">
        <v>14</v>
      </c>
      <c r="F10" s="28"/>
      <c r="G10" s="29"/>
      <c r="H10" s="22"/>
      <c r="I10" s="28"/>
      <c r="J10" s="35" t="s">
        <v>15</v>
      </c>
      <c r="K10" s="35"/>
      <c r="L10" s="35"/>
      <c r="M10" s="35"/>
      <c r="O10" s="23"/>
      <c r="P10" s="14"/>
      <c r="Q10" s="24"/>
      <c r="R10" s="24"/>
      <c r="S10" s="25"/>
      <c r="T10" s="26"/>
      <c r="U10" s="26"/>
      <c r="V10" s="26"/>
      <c r="W10" s="27"/>
    </row>
    <row r="11" spans="1:23" s="20" customFormat="1" ht="15.75" customHeight="1" x14ac:dyDescent="0.25">
      <c r="A11" s="19"/>
      <c r="B11" s="18"/>
      <c r="C11" s="30" t="s">
        <v>16</v>
      </c>
      <c r="D11" s="30"/>
      <c r="E11" s="35" t="s">
        <v>17</v>
      </c>
      <c r="F11" s="35"/>
      <c r="G11" s="35"/>
      <c r="H11" s="35"/>
      <c r="I11" s="28"/>
      <c r="J11" s="35" t="s">
        <v>18</v>
      </c>
      <c r="K11" s="35"/>
      <c r="L11" s="35"/>
      <c r="M11" s="35"/>
      <c r="O11" s="23"/>
      <c r="P11" s="14"/>
      <c r="Q11" s="24"/>
      <c r="R11" s="24"/>
      <c r="S11" s="25"/>
      <c r="T11" s="26"/>
      <c r="U11" s="26"/>
      <c r="V11" s="26"/>
      <c r="W11" s="27"/>
    </row>
    <row r="12" spans="1:23" s="20" customFormat="1" ht="15.75" customHeight="1" x14ac:dyDescent="0.25">
      <c r="A12" s="19"/>
      <c r="B12" s="18"/>
      <c r="C12" s="30" t="s">
        <v>19</v>
      </c>
      <c r="D12" s="30"/>
      <c r="E12" s="30" t="s">
        <v>20</v>
      </c>
      <c r="F12" s="28"/>
      <c r="G12" s="29"/>
      <c r="H12" s="22"/>
      <c r="I12" s="28"/>
      <c r="J12" s="35" t="s">
        <v>18</v>
      </c>
      <c r="K12" s="35"/>
      <c r="L12" s="35"/>
      <c r="M12" s="35"/>
      <c r="O12" s="23"/>
      <c r="P12" s="14"/>
      <c r="Q12" s="24"/>
      <c r="R12" s="24"/>
      <c r="S12" s="25"/>
      <c r="T12" s="26"/>
      <c r="U12" s="26"/>
      <c r="V12" s="26"/>
      <c r="W12" s="27"/>
    </row>
    <row r="13" spans="1:23" s="20" customFormat="1" ht="15.75" customHeight="1" x14ac:dyDescent="0.25">
      <c r="A13" s="19"/>
      <c r="B13" s="18"/>
      <c r="C13" s="30" t="s">
        <v>21</v>
      </c>
      <c r="D13" s="30"/>
      <c r="E13" s="30" t="s">
        <v>22</v>
      </c>
      <c r="F13" s="28"/>
      <c r="G13" s="29"/>
      <c r="H13" s="22"/>
      <c r="I13" s="28"/>
      <c r="J13" s="35" t="s">
        <v>18</v>
      </c>
      <c r="K13" s="35"/>
      <c r="L13" s="35"/>
      <c r="M13" s="35"/>
      <c r="O13" s="23"/>
      <c r="P13" s="14"/>
      <c r="Q13" s="24"/>
      <c r="R13" s="24"/>
      <c r="S13" s="25"/>
      <c r="T13" s="26"/>
      <c r="U13" s="26"/>
      <c r="V13" s="26"/>
      <c r="W13" s="27"/>
    </row>
    <row r="14" spans="1:23" s="20" customFormat="1" ht="15.75" customHeight="1" x14ac:dyDescent="0.25">
      <c r="A14" s="19"/>
      <c r="B14" s="18"/>
      <c r="C14" s="30" t="s">
        <v>23</v>
      </c>
      <c r="D14" s="30"/>
      <c r="E14" s="30" t="s">
        <v>24</v>
      </c>
      <c r="F14" s="28"/>
      <c r="G14" s="29"/>
      <c r="H14" s="22"/>
      <c r="I14" s="28"/>
      <c r="J14" s="35" t="s">
        <v>18</v>
      </c>
      <c r="K14" s="35"/>
      <c r="L14" s="35"/>
      <c r="M14" s="35"/>
      <c r="O14" s="23"/>
      <c r="P14" s="14"/>
      <c r="Q14" s="24"/>
      <c r="R14" s="24"/>
      <c r="S14" s="25"/>
      <c r="T14" s="26"/>
      <c r="U14" s="26"/>
      <c r="V14" s="26"/>
      <c r="W14" s="27"/>
    </row>
    <row r="15" spans="1:23" s="20" customFormat="1" ht="15.75" customHeight="1" x14ac:dyDescent="0.25">
      <c r="A15" s="19"/>
      <c r="B15" s="18"/>
      <c r="C15" s="30" t="s">
        <v>25</v>
      </c>
      <c r="D15" s="30"/>
      <c r="E15" s="30" t="s">
        <v>26</v>
      </c>
      <c r="F15" s="28"/>
      <c r="G15" s="29"/>
      <c r="H15" s="22"/>
      <c r="I15" s="28"/>
      <c r="J15" s="35" t="s">
        <v>27</v>
      </c>
      <c r="K15" s="35"/>
      <c r="L15" s="35"/>
      <c r="M15" s="35"/>
      <c r="O15" s="23"/>
      <c r="P15" s="14"/>
      <c r="Q15" s="24"/>
      <c r="R15" s="24"/>
      <c r="S15" s="25"/>
      <c r="T15" s="26"/>
      <c r="U15" s="26"/>
      <c r="V15" s="26"/>
      <c r="W15" s="27"/>
    </row>
    <row r="16" spans="1:23" s="20" customFormat="1" ht="15.75" customHeight="1" x14ac:dyDescent="0.25">
      <c r="A16" s="19"/>
      <c r="B16" s="18"/>
      <c r="C16" s="30" t="s">
        <v>28</v>
      </c>
      <c r="D16" s="30"/>
      <c r="E16" s="30" t="s">
        <v>29</v>
      </c>
      <c r="F16" s="28"/>
      <c r="G16" s="29"/>
      <c r="H16" s="22"/>
      <c r="I16" s="28"/>
      <c r="J16" s="35" t="s">
        <v>30</v>
      </c>
      <c r="K16" s="35"/>
      <c r="L16" s="35"/>
      <c r="M16" s="35"/>
      <c r="O16" s="23"/>
      <c r="P16" s="14"/>
      <c r="Q16" s="24"/>
      <c r="R16" s="24"/>
      <c r="S16" s="25"/>
      <c r="T16" s="26"/>
      <c r="U16" s="26"/>
      <c r="V16" s="26"/>
      <c r="W16" s="27"/>
    </row>
    <row r="17" spans="1:249" s="20" customFormat="1" ht="22.5" customHeight="1" x14ac:dyDescent="0.25">
      <c r="A17" s="19"/>
      <c r="B17" s="18"/>
      <c r="C17" s="20" t="s">
        <v>31</v>
      </c>
      <c r="D17" s="28"/>
      <c r="E17" s="28"/>
      <c r="F17" s="28"/>
      <c r="G17" s="29"/>
      <c r="H17" s="22"/>
      <c r="I17" s="28"/>
      <c r="J17" s="22"/>
      <c r="K17" s="22"/>
      <c r="O17" s="23"/>
      <c r="P17" s="14"/>
      <c r="Q17" s="24"/>
      <c r="R17" s="24"/>
      <c r="S17" s="36" t="s">
        <v>32</v>
      </c>
      <c r="T17" s="26"/>
      <c r="U17" s="26"/>
      <c r="V17" s="26"/>
      <c r="W17" s="27"/>
    </row>
    <row r="18" spans="1:249" s="43" customFormat="1" ht="18.75" customHeight="1" x14ac:dyDescent="0.25">
      <c r="A18" s="37" t="s">
        <v>33</v>
      </c>
      <c r="B18" s="38" t="s">
        <v>34</v>
      </c>
      <c r="C18" s="37" t="s">
        <v>35</v>
      </c>
      <c r="D18" s="37" t="s">
        <v>36</v>
      </c>
      <c r="E18" s="37" t="s">
        <v>37</v>
      </c>
      <c r="F18" s="39" t="s">
        <v>38</v>
      </c>
      <c r="G18" s="39"/>
      <c r="H18" s="39"/>
      <c r="I18" s="39" t="s">
        <v>39</v>
      </c>
      <c r="J18" s="39"/>
      <c r="K18" s="39"/>
      <c r="L18" s="39" t="s">
        <v>40</v>
      </c>
      <c r="M18" s="39"/>
      <c r="N18" s="39"/>
      <c r="O18" s="39" t="s">
        <v>41</v>
      </c>
      <c r="P18" s="40" t="s">
        <v>32</v>
      </c>
      <c r="Q18" s="39" t="s">
        <v>42</v>
      </c>
      <c r="R18" s="39" t="s">
        <v>43</v>
      </c>
      <c r="S18" s="39" t="s">
        <v>44</v>
      </c>
      <c r="T18" s="41" t="s">
        <v>45</v>
      </c>
      <c r="U18" s="41" t="s">
        <v>46</v>
      </c>
      <c r="V18" s="41" t="s">
        <v>47</v>
      </c>
      <c r="W18" s="42" t="s">
        <v>48</v>
      </c>
    </row>
    <row r="19" spans="1:249" s="43" customFormat="1" ht="27" customHeight="1" x14ac:dyDescent="0.25">
      <c r="A19" s="37"/>
      <c r="B19" s="44"/>
      <c r="C19" s="37"/>
      <c r="D19" s="37"/>
      <c r="E19" s="37"/>
      <c r="F19" s="45" t="s">
        <v>49</v>
      </c>
      <c r="G19" s="45" t="s">
        <v>50</v>
      </c>
      <c r="H19" s="45" t="s">
        <v>51</v>
      </c>
      <c r="I19" s="45" t="s">
        <v>49</v>
      </c>
      <c r="J19" s="45" t="s">
        <v>50</v>
      </c>
      <c r="K19" s="45" t="s">
        <v>51</v>
      </c>
      <c r="L19" s="45" t="s">
        <v>52</v>
      </c>
      <c r="M19" s="45" t="s">
        <v>50</v>
      </c>
      <c r="N19" s="45" t="s">
        <v>51</v>
      </c>
      <c r="O19" s="39"/>
      <c r="P19" s="46"/>
      <c r="Q19" s="39"/>
      <c r="R19" s="39"/>
      <c r="S19" s="39"/>
      <c r="T19" s="41"/>
      <c r="U19" s="41"/>
      <c r="V19" s="41"/>
      <c r="W19" s="47"/>
    </row>
    <row r="20" spans="1:249" s="56" customFormat="1" ht="27" customHeight="1" x14ac:dyDescent="0.25">
      <c r="A20" s="48">
        <v>1</v>
      </c>
      <c r="B20" s="49" t="s">
        <v>53</v>
      </c>
      <c r="C20" s="50"/>
      <c r="D20" s="48"/>
      <c r="E20" s="48" t="s">
        <v>54</v>
      </c>
      <c r="F20" s="51">
        <f t="shared" ref="F20:K20" si="0">F21+F252+F1046+F1053++F1107+F1289</f>
        <v>2483</v>
      </c>
      <c r="G20" s="52">
        <f t="shared" si="0"/>
        <v>66672799390</v>
      </c>
      <c r="H20" s="53">
        <f t="shared" si="0"/>
        <v>10491534683.799999</v>
      </c>
      <c r="I20" s="51">
        <f t="shared" si="0"/>
        <v>2483</v>
      </c>
      <c r="J20" s="53">
        <f t="shared" si="0"/>
        <v>66672799390</v>
      </c>
      <c r="K20" s="53">
        <f t="shared" si="0"/>
        <v>10491534683.799999</v>
      </c>
      <c r="L20" s="54"/>
      <c r="M20" s="54"/>
      <c r="N20" s="54"/>
      <c r="O20" s="54"/>
      <c r="P20" s="55"/>
      <c r="Q20" s="54"/>
      <c r="R20" s="54"/>
      <c r="S20" s="54"/>
      <c r="T20" s="51"/>
      <c r="U20" s="51"/>
      <c r="V20" s="51"/>
      <c r="W20" s="52"/>
    </row>
    <row r="21" spans="1:249" s="64" customFormat="1" ht="28.5" customHeight="1" x14ac:dyDescent="0.25">
      <c r="A21" s="57" t="s">
        <v>55</v>
      </c>
      <c r="B21" s="58" t="s">
        <v>56</v>
      </c>
      <c r="C21" s="59"/>
      <c r="D21" s="57"/>
      <c r="E21" s="57"/>
      <c r="F21" s="60">
        <f t="shared" ref="F21:K21" si="1">SUM(F22:F251)</f>
        <v>342</v>
      </c>
      <c r="G21" s="61">
        <f t="shared" si="1"/>
        <v>4245877397</v>
      </c>
      <c r="H21" s="62">
        <f t="shared" si="1"/>
        <v>531526000</v>
      </c>
      <c r="I21" s="60">
        <f t="shared" si="1"/>
        <v>342</v>
      </c>
      <c r="J21" s="62">
        <f t="shared" si="1"/>
        <v>4245877397</v>
      </c>
      <c r="K21" s="62">
        <f t="shared" si="1"/>
        <v>531526000</v>
      </c>
      <c r="L21" s="63"/>
      <c r="M21" s="63"/>
      <c r="N21" s="63"/>
      <c r="O21" s="63"/>
      <c r="P21" s="55"/>
      <c r="Q21" s="63"/>
      <c r="R21" s="63"/>
      <c r="S21" s="63"/>
      <c r="T21" s="60"/>
      <c r="U21" s="60"/>
      <c r="V21" s="60"/>
      <c r="W21" s="61"/>
    </row>
    <row r="22" spans="1:249" ht="30" hidden="1" x14ac:dyDescent="0.2">
      <c r="A22" s="65">
        <v>1</v>
      </c>
      <c r="B22" s="66"/>
      <c r="C22" s="67" t="s">
        <v>57</v>
      </c>
      <c r="D22" s="66">
        <v>5001939</v>
      </c>
      <c r="E22" s="68" t="s">
        <v>58</v>
      </c>
      <c r="F22" s="65">
        <v>1</v>
      </c>
      <c r="G22" s="69">
        <v>20783400</v>
      </c>
      <c r="H22" s="70">
        <v>0</v>
      </c>
      <c r="I22" s="65">
        <f t="shared" ref="I22:K37" si="2">F22</f>
        <v>1</v>
      </c>
      <c r="J22" s="71">
        <f t="shared" si="2"/>
        <v>20783400</v>
      </c>
      <c r="K22" s="70">
        <f t="shared" si="2"/>
        <v>0</v>
      </c>
      <c r="L22" s="68"/>
      <c r="M22" s="68"/>
      <c r="N22" s="68"/>
      <c r="O22" s="72"/>
      <c r="P22" s="73"/>
      <c r="Q22" s="74">
        <v>2010</v>
      </c>
      <c r="R22" s="74">
        <v>5</v>
      </c>
      <c r="S22" s="75">
        <f t="shared" ref="S22:S85" si="3">100%/R22</f>
        <v>0.2</v>
      </c>
      <c r="T22" s="76">
        <f t="shared" ref="T22:T85" si="4">G22/R22</f>
        <v>4156680</v>
      </c>
      <c r="U22" s="66">
        <f>2018-Q22</f>
        <v>8</v>
      </c>
      <c r="V22" s="66">
        <v>0</v>
      </c>
      <c r="W22" s="77">
        <f t="shared" ref="W22:W85" si="5">T22*U22</f>
        <v>33253440</v>
      </c>
      <c r="X22" s="18">
        <f>IF(H22&lt;0,0,H22)</f>
        <v>0</v>
      </c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8"/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78"/>
      <c r="CK22" s="78"/>
      <c r="CL22" s="78"/>
      <c r="CM22" s="78"/>
      <c r="CN22" s="78"/>
      <c r="CO22" s="78"/>
      <c r="CP22" s="78"/>
      <c r="CQ22" s="78"/>
      <c r="CR22" s="78"/>
      <c r="CS22" s="78"/>
      <c r="CT22" s="78"/>
      <c r="CU22" s="78"/>
      <c r="CV22" s="78"/>
      <c r="CW22" s="78"/>
      <c r="CX22" s="78"/>
      <c r="CY22" s="78"/>
      <c r="CZ22" s="78"/>
      <c r="DA22" s="78"/>
      <c r="DB22" s="78"/>
      <c r="DC22" s="78"/>
      <c r="DD22" s="78"/>
      <c r="DE22" s="78"/>
      <c r="DF22" s="78"/>
      <c r="DG22" s="78"/>
      <c r="DH22" s="78"/>
      <c r="DI22" s="78"/>
      <c r="DJ22" s="78"/>
      <c r="DK22" s="78"/>
      <c r="DL22" s="78"/>
      <c r="DM22" s="78"/>
      <c r="DN22" s="78"/>
      <c r="DO22" s="78"/>
      <c r="DP22" s="78"/>
      <c r="DQ22" s="78"/>
      <c r="DR22" s="78"/>
      <c r="DS22" s="78"/>
      <c r="DT22" s="78"/>
      <c r="DU22" s="78"/>
      <c r="DV22" s="78"/>
      <c r="DW22" s="78"/>
      <c r="DX22" s="78"/>
      <c r="DY22" s="78"/>
      <c r="DZ22" s="78"/>
      <c r="EA22" s="78"/>
      <c r="EB22" s="78"/>
      <c r="EC22" s="78"/>
      <c r="ED22" s="78"/>
      <c r="EE22" s="78"/>
      <c r="EF22" s="78"/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78"/>
      <c r="EV22" s="78"/>
      <c r="EW22" s="7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78"/>
      <c r="FX22" s="78"/>
      <c r="FY22" s="78"/>
      <c r="FZ22" s="78"/>
      <c r="GA22" s="78"/>
      <c r="GB22" s="78"/>
      <c r="GC22" s="78"/>
      <c r="GD22" s="78"/>
      <c r="GE22" s="78"/>
      <c r="GF22" s="78"/>
      <c r="GG22" s="78"/>
      <c r="GH22" s="78"/>
      <c r="GI22" s="78"/>
      <c r="GJ22" s="78"/>
      <c r="GK22" s="78"/>
      <c r="GL22" s="78"/>
      <c r="GM22" s="78"/>
      <c r="GN22" s="78"/>
      <c r="GO22" s="78"/>
      <c r="GP22" s="78"/>
      <c r="GQ22" s="78"/>
      <c r="GR22" s="78"/>
      <c r="GS22" s="78"/>
      <c r="GT22" s="78"/>
      <c r="GU22" s="78"/>
      <c r="GV22" s="78"/>
      <c r="GW22" s="78"/>
      <c r="GX22" s="78"/>
      <c r="GY22" s="78"/>
      <c r="GZ22" s="78"/>
      <c r="HA22" s="78"/>
      <c r="HB22" s="78"/>
      <c r="HC22" s="78"/>
      <c r="HD22" s="78"/>
      <c r="HE22" s="78"/>
      <c r="HF22" s="78"/>
      <c r="HG22" s="78"/>
      <c r="HH22" s="78"/>
      <c r="HI22" s="78"/>
      <c r="HJ22" s="78"/>
      <c r="HK22" s="78"/>
      <c r="HL22" s="78"/>
      <c r="HM22" s="78"/>
      <c r="HN22" s="78"/>
      <c r="HO22" s="78"/>
      <c r="HP22" s="78"/>
      <c r="HQ22" s="78"/>
      <c r="HR22" s="78"/>
      <c r="HS22" s="78"/>
      <c r="HT22" s="78"/>
      <c r="HU22" s="78"/>
      <c r="HV22" s="78"/>
      <c r="HW22" s="78"/>
      <c r="HX22" s="78"/>
      <c r="HY22" s="78"/>
      <c r="HZ22" s="78"/>
      <c r="IA22" s="78"/>
      <c r="IB22" s="78"/>
      <c r="IC22" s="78"/>
      <c r="ID22" s="78"/>
      <c r="IE22" s="78"/>
      <c r="IF22" s="78"/>
      <c r="IG22" s="78"/>
      <c r="IH22" s="78"/>
      <c r="II22" s="78"/>
      <c r="IJ22" s="78"/>
      <c r="IK22" s="78"/>
      <c r="IL22" s="78"/>
      <c r="IM22" s="78"/>
      <c r="IN22" s="78"/>
      <c r="IO22" s="78"/>
    </row>
    <row r="23" spans="1:249" ht="30" hidden="1" customHeight="1" x14ac:dyDescent="0.25">
      <c r="A23" s="65">
        <f>+A22+1</f>
        <v>2</v>
      </c>
      <c r="B23" s="66"/>
      <c r="C23" s="79" t="s">
        <v>59</v>
      </c>
      <c r="D23" s="80" t="s">
        <v>60</v>
      </c>
      <c r="E23" s="68" t="s">
        <v>58</v>
      </c>
      <c r="F23" s="80">
        <v>1</v>
      </c>
      <c r="G23" s="81">
        <v>13335000</v>
      </c>
      <c r="H23" s="70">
        <v>0</v>
      </c>
      <c r="I23" s="65">
        <f t="shared" si="2"/>
        <v>1</v>
      </c>
      <c r="J23" s="82">
        <f t="shared" si="2"/>
        <v>13335000</v>
      </c>
      <c r="K23" s="70">
        <f t="shared" si="2"/>
        <v>0</v>
      </c>
      <c r="L23" s="83"/>
      <c r="M23" s="83"/>
      <c r="N23" s="83"/>
      <c r="O23" s="83"/>
      <c r="P23" s="84"/>
      <c r="Q23" s="85">
        <v>2012</v>
      </c>
      <c r="R23" s="85">
        <v>5</v>
      </c>
      <c r="S23" s="75">
        <f t="shared" si="3"/>
        <v>0.2</v>
      </c>
      <c r="T23" s="76">
        <f t="shared" si="4"/>
        <v>2667000</v>
      </c>
      <c r="U23" s="66">
        <f t="shared" ref="U23:U87" si="6">2018-Q23</f>
        <v>6</v>
      </c>
      <c r="V23" s="66"/>
      <c r="W23" s="77">
        <f t="shared" si="5"/>
        <v>16002000</v>
      </c>
      <c r="X23" s="18">
        <f>IF(H23&lt;0,0,H23)</f>
        <v>0</v>
      </c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</row>
    <row r="24" spans="1:249" hidden="1" x14ac:dyDescent="0.2">
      <c r="A24" s="65">
        <f t="shared" ref="A24:A87" si="7">+A23+1</f>
        <v>3</v>
      </c>
      <c r="B24" s="66"/>
      <c r="C24" s="67" t="s">
        <v>61</v>
      </c>
      <c r="D24" s="66" t="s">
        <v>62</v>
      </c>
      <c r="E24" s="68" t="s">
        <v>58</v>
      </c>
      <c r="F24" s="65">
        <v>1</v>
      </c>
      <c r="G24" s="86">
        <v>9807000</v>
      </c>
      <c r="H24" s="70">
        <v>0</v>
      </c>
      <c r="I24" s="65">
        <f t="shared" si="2"/>
        <v>1</v>
      </c>
      <c r="J24" s="87">
        <f t="shared" si="2"/>
        <v>9807000</v>
      </c>
      <c r="K24" s="70">
        <f t="shared" si="2"/>
        <v>0</v>
      </c>
      <c r="L24" s="68"/>
      <c r="M24" s="68"/>
      <c r="N24" s="68"/>
      <c r="O24" s="72"/>
      <c r="P24" s="73"/>
      <c r="Q24" s="74">
        <v>2008</v>
      </c>
      <c r="R24" s="74">
        <v>5</v>
      </c>
      <c r="S24" s="75">
        <f t="shared" si="3"/>
        <v>0.2</v>
      </c>
      <c r="T24" s="76">
        <f t="shared" si="4"/>
        <v>1961400</v>
      </c>
      <c r="U24" s="66">
        <f t="shared" si="6"/>
        <v>10</v>
      </c>
      <c r="V24" s="66">
        <v>0</v>
      </c>
      <c r="W24" s="77">
        <f t="shared" si="5"/>
        <v>19614000</v>
      </c>
      <c r="X24" s="18">
        <f>IF(H24&lt;0,0,H24)</f>
        <v>0</v>
      </c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78"/>
      <c r="CK24" s="78"/>
      <c r="CL24" s="78"/>
      <c r="CM24" s="78"/>
      <c r="CN24" s="78"/>
      <c r="CO24" s="78"/>
      <c r="CP24" s="78"/>
      <c r="CQ24" s="78"/>
      <c r="CR24" s="78"/>
      <c r="CS24" s="78"/>
      <c r="CT24" s="78"/>
      <c r="CU24" s="78"/>
      <c r="CV24" s="78"/>
      <c r="CW24" s="78"/>
      <c r="CX24" s="78"/>
      <c r="CY24" s="78"/>
      <c r="CZ24" s="78"/>
      <c r="DA24" s="78"/>
      <c r="DB24" s="78"/>
      <c r="DC24" s="78"/>
      <c r="DD24" s="78"/>
      <c r="DE24" s="78"/>
      <c r="DF24" s="78"/>
      <c r="DG24" s="78"/>
      <c r="DH24" s="78"/>
      <c r="DI24" s="78"/>
      <c r="DJ24" s="78"/>
      <c r="DK24" s="78"/>
      <c r="DL24" s="78"/>
      <c r="DM24" s="78"/>
      <c r="DN24" s="78"/>
      <c r="DO24" s="78"/>
      <c r="DP24" s="78"/>
      <c r="DQ24" s="78"/>
      <c r="DR24" s="78"/>
      <c r="DS24" s="78"/>
      <c r="DT24" s="78"/>
      <c r="DU24" s="78"/>
      <c r="DV24" s="78"/>
      <c r="DW24" s="78"/>
      <c r="DX24" s="78"/>
      <c r="DY24" s="78"/>
      <c r="DZ24" s="78"/>
      <c r="EA24" s="78"/>
      <c r="EB24" s="78"/>
      <c r="EC24" s="78"/>
      <c r="ED24" s="78"/>
      <c r="EE24" s="78"/>
      <c r="EF24" s="78"/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78"/>
      <c r="EV24" s="78"/>
      <c r="EW24" s="7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78"/>
      <c r="FX24" s="78"/>
      <c r="FY24" s="78"/>
      <c r="FZ24" s="78"/>
      <c r="GA24" s="78"/>
      <c r="GB24" s="78"/>
      <c r="GC24" s="78"/>
      <c r="GD24" s="78"/>
      <c r="GE24" s="78"/>
      <c r="GF24" s="78"/>
      <c r="GG24" s="78"/>
      <c r="GH24" s="78"/>
      <c r="GI24" s="78"/>
      <c r="GJ24" s="78"/>
      <c r="GK24" s="78"/>
      <c r="GL24" s="78"/>
      <c r="GM24" s="78"/>
      <c r="GN24" s="78"/>
      <c r="GO24" s="78"/>
      <c r="GP24" s="78"/>
      <c r="GQ24" s="78"/>
      <c r="GR24" s="78"/>
      <c r="GS24" s="78"/>
      <c r="GT24" s="78"/>
      <c r="GU24" s="78"/>
      <c r="GV24" s="78"/>
      <c r="GW24" s="78"/>
      <c r="GX24" s="78"/>
      <c r="GY24" s="78"/>
      <c r="GZ24" s="78"/>
      <c r="HA24" s="78"/>
      <c r="HB24" s="78"/>
      <c r="HC24" s="78"/>
      <c r="HD24" s="78"/>
      <c r="HE24" s="78"/>
      <c r="HF24" s="78"/>
      <c r="HG24" s="78"/>
      <c r="HH24" s="78"/>
      <c r="HI24" s="78"/>
      <c r="HJ24" s="78"/>
      <c r="HK24" s="78"/>
      <c r="HL24" s="78"/>
      <c r="HM24" s="78"/>
      <c r="HN24" s="78"/>
      <c r="HO24" s="78"/>
      <c r="HP24" s="78"/>
      <c r="HQ24" s="78"/>
      <c r="HR24" s="78"/>
      <c r="HS24" s="78"/>
      <c r="HT24" s="78"/>
      <c r="HU24" s="78"/>
      <c r="HV24" s="78"/>
      <c r="HW24" s="78"/>
      <c r="HX24" s="78"/>
      <c r="HY24" s="78"/>
      <c r="HZ24" s="78"/>
      <c r="IA24" s="78"/>
      <c r="IB24" s="78"/>
      <c r="IC24" s="78"/>
      <c r="ID24" s="78"/>
      <c r="IE24" s="78"/>
      <c r="IF24" s="78"/>
      <c r="IG24" s="78"/>
      <c r="IH24" s="78"/>
      <c r="II24" s="78"/>
      <c r="IJ24" s="78"/>
      <c r="IK24" s="78"/>
      <c r="IL24" s="78"/>
      <c r="IM24" s="78"/>
      <c r="IN24" s="78"/>
      <c r="IO24" s="78"/>
    </row>
    <row r="25" spans="1:249" ht="30" hidden="1" customHeight="1" x14ac:dyDescent="0.25">
      <c r="A25" s="65">
        <f t="shared" si="7"/>
        <v>4</v>
      </c>
      <c r="B25" s="66"/>
      <c r="C25" s="79" t="s">
        <v>63</v>
      </c>
      <c r="D25" s="80" t="s">
        <v>64</v>
      </c>
      <c r="E25" s="68" t="s">
        <v>58</v>
      </c>
      <c r="F25" s="80">
        <v>1</v>
      </c>
      <c r="G25" s="81">
        <v>13335000</v>
      </c>
      <c r="H25" s="70">
        <v>0</v>
      </c>
      <c r="I25" s="65">
        <f t="shared" si="2"/>
        <v>1</v>
      </c>
      <c r="J25" s="82">
        <f t="shared" si="2"/>
        <v>13335000</v>
      </c>
      <c r="K25" s="70">
        <f t="shared" si="2"/>
        <v>0</v>
      </c>
      <c r="L25" s="83"/>
      <c r="M25" s="83"/>
      <c r="N25" s="83"/>
      <c r="O25" s="83"/>
      <c r="P25" s="84"/>
      <c r="Q25" s="85">
        <v>2012</v>
      </c>
      <c r="R25" s="85">
        <v>5</v>
      </c>
      <c r="S25" s="75">
        <f t="shared" si="3"/>
        <v>0.2</v>
      </c>
      <c r="T25" s="76">
        <f t="shared" si="4"/>
        <v>2667000</v>
      </c>
      <c r="U25" s="66">
        <f t="shared" si="6"/>
        <v>6</v>
      </c>
      <c r="V25" s="66"/>
      <c r="W25" s="77">
        <f t="shared" si="5"/>
        <v>16002000</v>
      </c>
      <c r="X25" s="18">
        <f>IF(H25&lt;0,0,H25)</f>
        <v>0</v>
      </c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</row>
    <row r="26" spans="1:249" s="78" customFormat="1" hidden="1" x14ac:dyDescent="0.2">
      <c r="A26" s="65">
        <f t="shared" si="7"/>
        <v>5</v>
      </c>
      <c r="B26" s="66"/>
      <c r="C26" s="67" t="s">
        <v>65</v>
      </c>
      <c r="D26" s="66">
        <v>14042</v>
      </c>
      <c r="E26" s="68" t="s">
        <v>58</v>
      </c>
      <c r="F26" s="65">
        <v>51</v>
      </c>
      <c r="G26" s="88">
        <v>630003000</v>
      </c>
      <c r="H26" s="70">
        <f>G26-W26</f>
        <v>126000600</v>
      </c>
      <c r="I26" s="65">
        <f t="shared" si="2"/>
        <v>51</v>
      </c>
      <c r="J26" s="89">
        <v>630003000</v>
      </c>
      <c r="K26" s="70">
        <f t="shared" si="2"/>
        <v>126000600</v>
      </c>
      <c r="L26" s="72"/>
      <c r="M26" s="72"/>
      <c r="N26" s="72"/>
      <c r="O26" s="66"/>
      <c r="P26" s="73"/>
      <c r="Q26" s="65">
        <v>2014</v>
      </c>
      <c r="R26" s="66">
        <v>5</v>
      </c>
      <c r="S26" s="75">
        <f t="shared" si="3"/>
        <v>0.2</v>
      </c>
      <c r="T26" s="76">
        <f t="shared" si="4"/>
        <v>126000600</v>
      </c>
      <c r="U26" s="66">
        <f t="shared" si="6"/>
        <v>4</v>
      </c>
      <c r="V26" s="66"/>
      <c r="W26" s="77">
        <f t="shared" si="5"/>
        <v>504002400</v>
      </c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</row>
    <row r="27" spans="1:249" s="78" customFormat="1" hidden="1" x14ac:dyDescent="0.2">
      <c r="A27" s="65">
        <f t="shared" si="7"/>
        <v>6</v>
      </c>
      <c r="B27" s="66"/>
      <c r="C27" s="67" t="s">
        <v>66</v>
      </c>
      <c r="D27" s="66" t="s">
        <v>67</v>
      </c>
      <c r="E27" s="68" t="s">
        <v>68</v>
      </c>
      <c r="F27" s="65">
        <v>1</v>
      </c>
      <c r="G27" s="88">
        <v>13398000</v>
      </c>
      <c r="H27" s="70">
        <f>G27-W27</f>
        <v>5359200</v>
      </c>
      <c r="I27" s="65">
        <f t="shared" si="2"/>
        <v>1</v>
      </c>
      <c r="J27" s="89">
        <f t="shared" si="2"/>
        <v>13398000</v>
      </c>
      <c r="K27" s="70">
        <f t="shared" si="2"/>
        <v>5359200</v>
      </c>
      <c r="L27" s="72"/>
      <c r="M27" s="72"/>
      <c r="N27" s="72"/>
      <c r="O27" s="66"/>
      <c r="P27" s="73"/>
      <c r="Q27" s="65">
        <v>2015</v>
      </c>
      <c r="R27" s="66">
        <v>5</v>
      </c>
      <c r="S27" s="75">
        <f t="shared" si="3"/>
        <v>0.2</v>
      </c>
      <c r="T27" s="76">
        <f t="shared" si="4"/>
        <v>2679600</v>
      </c>
      <c r="U27" s="66">
        <f t="shared" si="6"/>
        <v>3</v>
      </c>
      <c r="V27" s="66"/>
      <c r="W27" s="77">
        <f t="shared" si="5"/>
        <v>8038800</v>
      </c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</row>
    <row r="28" spans="1:249" ht="27" hidden="1" customHeight="1" x14ac:dyDescent="0.2">
      <c r="A28" s="65">
        <f t="shared" si="7"/>
        <v>7</v>
      </c>
      <c r="B28" s="66"/>
      <c r="C28" s="67" t="s">
        <v>69</v>
      </c>
      <c r="D28" s="66" t="s">
        <v>70</v>
      </c>
      <c r="E28" s="68" t="s">
        <v>68</v>
      </c>
      <c r="F28" s="65">
        <v>1</v>
      </c>
      <c r="G28" s="88">
        <v>11697000</v>
      </c>
      <c r="H28" s="70">
        <v>0</v>
      </c>
      <c r="I28" s="65">
        <f t="shared" si="2"/>
        <v>1</v>
      </c>
      <c r="J28" s="89">
        <f t="shared" si="2"/>
        <v>11697000</v>
      </c>
      <c r="K28" s="70">
        <f t="shared" si="2"/>
        <v>0</v>
      </c>
      <c r="L28" s="72"/>
      <c r="M28" s="72"/>
      <c r="N28" s="72"/>
      <c r="O28" s="72"/>
      <c r="P28" s="90"/>
      <c r="Q28" s="65">
        <v>2009</v>
      </c>
      <c r="R28" s="66">
        <v>5</v>
      </c>
      <c r="S28" s="75">
        <f t="shared" si="3"/>
        <v>0.2</v>
      </c>
      <c r="T28" s="76">
        <f t="shared" si="4"/>
        <v>2339400</v>
      </c>
      <c r="U28" s="66">
        <f t="shared" si="6"/>
        <v>9</v>
      </c>
      <c r="V28" s="66">
        <v>0</v>
      </c>
      <c r="W28" s="77">
        <f t="shared" si="5"/>
        <v>21054600</v>
      </c>
      <c r="X28" s="18">
        <f t="shared" ref="X28:X35" si="8">IF(H28&lt;0,0,H28)</f>
        <v>0</v>
      </c>
    </row>
    <row r="29" spans="1:249" ht="30" hidden="1" x14ac:dyDescent="0.2">
      <c r="A29" s="65">
        <f t="shared" si="7"/>
        <v>8</v>
      </c>
      <c r="B29" s="66"/>
      <c r="C29" s="67" t="s">
        <v>57</v>
      </c>
      <c r="D29" s="66">
        <v>5001930</v>
      </c>
      <c r="E29" s="68" t="s">
        <v>71</v>
      </c>
      <c r="F29" s="65">
        <v>1</v>
      </c>
      <c r="G29" s="69">
        <v>20783400</v>
      </c>
      <c r="H29" s="70">
        <v>0</v>
      </c>
      <c r="I29" s="65">
        <f t="shared" si="2"/>
        <v>1</v>
      </c>
      <c r="J29" s="71">
        <f t="shared" si="2"/>
        <v>20783400</v>
      </c>
      <c r="K29" s="70">
        <f t="shared" si="2"/>
        <v>0</v>
      </c>
      <c r="L29" s="72"/>
      <c r="M29" s="72"/>
      <c r="N29" s="72"/>
      <c r="O29" s="72"/>
      <c r="P29" s="90"/>
      <c r="Q29" s="91">
        <v>2010</v>
      </c>
      <c r="R29" s="66">
        <v>5</v>
      </c>
      <c r="S29" s="75">
        <f t="shared" si="3"/>
        <v>0.2</v>
      </c>
      <c r="T29" s="76">
        <f t="shared" si="4"/>
        <v>4156680</v>
      </c>
      <c r="U29" s="66">
        <f t="shared" si="6"/>
        <v>8</v>
      </c>
      <c r="V29" s="66">
        <v>0</v>
      </c>
      <c r="W29" s="77">
        <f t="shared" si="5"/>
        <v>33253440</v>
      </c>
      <c r="X29" s="18">
        <f t="shared" si="8"/>
        <v>0</v>
      </c>
    </row>
    <row r="30" spans="1:249" ht="25.5" hidden="1" customHeight="1" x14ac:dyDescent="0.2">
      <c r="A30" s="65">
        <f t="shared" si="7"/>
        <v>9</v>
      </c>
      <c r="B30" s="66"/>
      <c r="C30" s="67" t="s">
        <v>61</v>
      </c>
      <c r="D30" s="66" t="s">
        <v>72</v>
      </c>
      <c r="E30" s="68" t="s">
        <v>71</v>
      </c>
      <c r="F30" s="65">
        <v>1</v>
      </c>
      <c r="G30" s="88">
        <v>7350000</v>
      </c>
      <c r="H30" s="70">
        <v>0</v>
      </c>
      <c r="I30" s="65">
        <f t="shared" si="2"/>
        <v>1</v>
      </c>
      <c r="J30" s="89">
        <f t="shared" si="2"/>
        <v>7350000</v>
      </c>
      <c r="K30" s="70">
        <f t="shared" si="2"/>
        <v>0</v>
      </c>
      <c r="L30" s="66"/>
      <c r="M30" s="66"/>
      <c r="N30" s="66"/>
      <c r="O30" s="66"/>
      <c r="P30" s="73"/>
      <c r="Q30" s="65">
        <v>2006</v>
      </c>
      <c r="R30" s="66">
        <v>5</v>
      </c>
      <c r="S30" s="75">
        <f t="shared" si="3"/>
        <v>0.2</v>
      </c>
      <c r="T30" s="76">
        <f t="shared" si="4"/>
        <v>1470000</v>
      </c>
      <c r="U30" s="66">
        <f t="shared" si="6"/>
        <v>12</v>
      </c>
      <c r="V30" s="66">
        <v>0</v>
      </c>
      <c r="W30" s="77">
        <f t="shared" si="5"/>
        <v>17640000</v>
      </c>
      <c r="X30" s="18">
        <f t="shared" si="8"/>
        <v>0</v>
      </c>
    </row>
    <row r="31" spans="1:249" ht="25.5" hidden="1" customHeight="1" x14ac:dyDescent="0.2">
      <c r="A31" s="65">
        <f t="shared" si="7"/>
        <v>10</v>
      </c>
      <c r="B31" s="66"/>
      <c r="C31" s="67" t="s">
        <v>61</v>
      </c>
      <c r="D31" s="66" t="s">
        <v>73</v>
      </c>
      <c r="E31" s="68" t="s">
        <v>71</v>
      </c>
      <c r="F31" s="65">
        <v>1</v>
      </c>
      <c r="G31" s="88">
        <v>7350000</v>
      </c>
      <c r="H31" s="70">
        <v>0</v>
      </c>
      <c r="I31" s="65">
        <f t="shared" si="2"/>
        <v>1</v>
      </c>
      <c r="J31" s="89">
        <f t="shared" si="2"/>
        <v>7350000</v>
      </c>
      <c r="K31" s="70">
        <f t="shared" si="2"/>
        <v>0</v>
      </c>
      <c r="L31" s="66"/>
      <c r="M31" s="66"/>
      <c r="N31" s="66"/>
      <c r="O31" s="66"/>
      <c r="P31" s="73"/>
      <c r="Q31" s="65">
        <v>2006</v>
      </c>
      <c r="R31" s="66">
        <v>5</v>
      </c>
      <c r="S31" s="75">
        <f t="shared" si="3"/>
        <v>0.2</v>
      </c>
      <c r="T31" s="76">
        <f t="shared" si="4"/>
        <v>1470000</v>
      </c>
      <c r="U31" s="66">
        <f t="shared" si="6"/>
        <v>12</v>
      </c>
      <c r="V31" s="66">
        <v>0</v>
      </c>
      <c r="W31" s="77">
        <f t="shared" si="5"/>
        <v>17640000</v>
      </c>
      <c r="X31" s="18">
        <f t="shared" si="8"/>
        <v>0</v>
      </c>
    </row>
    <row r="32" spans="1:249" s="100" customFormat="1" ht="30" hidden="1" x14ac:dyDescent="0.2">
      <c r="A32" s="65">
        <f t="shared" si="7"/>
        <v>11</v>
      </c>
      <c r="B32" s="92"/>
      <c r="C32" s="83" t="s">
        <v>57</v>
      </c>
      <c r="D32" s="92">
        <v>5001941</v>
      </c>
      <c r="E32" s="93" t="s">
        <v>74</v>
      </c>
      <c r="F32" s="85">
        <v>1</v>
      </c>
      <c r="G32" s="94">
        <v>20783400</v>
      </c>
      <c r="H32" s="95">
        <v>0</v>
      </c>
      <c r="I32" s="85">
        <f t="shared" si="2"/>
        <v>1</v>
      </c>
      <c r="J32" s="94">
        <f t="shared" si="2"/>
        <v>20783400</v>
      </c>
      <c r="K32" s="95">
        <f t="shared" si="2"/>
        <v>0</v>
      </c>
      <c r="L32" s="96"/>
      <c r="M32" s="96"/>
      <c r="N32" s="92" t="s">
        <v>75</v>
      </c>
      <c r="O32" s="92"/>
      <c r="P32" s="93"/>
      <c r="Q32" s="85">
        <v>2010</v>
      </c>
      <c r="R32" s="92">
        <v>5</v>
      </c>
      <c r="S32" s="97">
        <f t="shared" si="3"/>
        <v>0.2</v>
      </c>
      <c r="T32" s="98">
        <f t="shared" si="4"/>
        <v>4156680</v>
      </c>
      <c r="U32" s="66">
        <f t="shared" si="6"/>
        <v>8</v>
      </c>
      <c r="V32" s="92">
        <v>0</v>
      </c>
      <c r="W32" s="99">
        <f t="shared" si="5"/>
        <v>33253440</v>
      </c>
      <c r="X32" s="100">
        <f t="shared" si="8"/>
        <v>0</v>
      </c>
    </row>
    <row r="33" spans="1:249" s="102" customFormat="1" ht="21" hidden="1" customHeight="1" x14ac:dyDescent="0.2">
      <c r="A33" s="65">
        <f t="shared" si="7"/>
        <v>12</v>
      </c>
      <c r="B33" s="92"/>
      <c r="C33" s="83" t="s">
        <v>76</v>
      </c>
      <c r="D33" s="92" t="s">
        <v>77</v>
      </c>
      <c r="E33" s="93" t="s">
        <v>74</v>
      </c>
      <c r="F33" s="85">
        <v>1</v>
      </c>
      <c r="G33" s="101">
        <v>8300000</v>
      </c>
      <c r="H33" s="95">
        <v>0</v>
      </c>
      <c r="I33" s="85">
        <f t="shared" si="2"/>
        <v>1</v>
      </c>
      <c r="J33" s="101">
        <f t="shared" si="2"/>
        <v>8300000</v>
      </c>
      <c r="K33" s="95">
        <f t="shared" si="2"/>
        <v>0</v>
      </c>
      <c r="L33" s="96"/>
      <c r="M33" s="96"/>
      <c r="N33" s="92" t="s">
        <v>75</v>
      </c>
      <c r="O33" s="92"/>
      <c r="P33" s="93"/>
      <c r="Q33" s="85">
        <v>2008</v>
      </c>
      <c r="R33" s="92">
        <v>5</v>
      </c>
      <c r="S33" s="97">
        <f t="shared" si="3"/>
        <v>0.2</v>
      </c>
      <c r="T33" s="98">
        <f t="shared" si="4"/>
        <v>1660000</v>
      </c>
      <c r="U33" s="66">
        <f t="shared" si="6"/>
        <v>10</v>
      </c>
      <c r="V33" s="92">
        <v>0</v>
      </c>
      <c r="W33" s="99">
        <f t="shared" si="5"/>
        <v>16600000</v>
      </c>
      <c r="X33" s="100">
        <f t="shared" si="8"/>
        <v>0</v>
      </c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0"/>
      <c r="CC33" s="100"/>
      <c r="CD33" s="100"/>
      <c r="CE33" s="100"/>
      <c r="CF33" s="100"/>
      <c r="CG33" s="100"/>
      <c r="CH33" s="100"/>
      <c r="CI33" s="100"/>
      <c r="CJ33" s="100"/>
      <c r="CK33" s="100"/>
      <c r="CL33" s="100"/>
      <c r="CM33" s="100"/>
      <c r="CN33" s="100"/>
      <c r="CO33" s="100"/>
      <c r="CP33" s="100"/>
      <c r="CQ33" s="100"/>
      <c r="CR33" s="100"/>
      <c r="CS33" s="100"/>
      <c r="CT33" s="100"/>
      <c r="CU33" s="100"/>
      <c r="CV33" s="100"/>
      <c r="CW33" s="100"/>
      <c r="CX33" s="100"/>
      <c r="CY33" s="100"/>
      <c r="CZ33" s="100"/>
      <c r="DA33" s="100"/>
      <c r="DB33" s="100"/>
      <c r="DC33" s="100"/>
      <c r="DD33" s="100"/>
      <c r="DE33" s="100"/>
      <c r="DF33" s="100"/>
      <c r="DG33" s="100"/>
      <c r="DH33" s="100"/>
      <c r="DI33" s="100"/>
      <c r="DJ33" s="100"/>
      <c r="DK33" s="100"/>
      <c r="DL33" s="100"/>
      <c r="DM33" s="100"/>
      <c r="DN33" s="100"/>
      <c r="DO33" s="100"/>
      <c r="DP33" s="100"/>
      <c r="DQ33" s="100"/>
      <c r="DR33" s="100"/>
      <c r="DS33" s="100"/>
      <c r="DT33" s="100"/>
      <c r="DU33" s="100"/>
      <c r="DV33" s="100"/>
      <c r="DW33" s="100"/>
      <c r="DX33" s="100"/>
      <c r="DY33" s="100"/>
      <c r="DZ33" s="100"/>
      <c r="EA33" s="100"/>
      <c r="EB33" s="100"/>
      <c r="EC33" s="100"/>
      <c r="ED33" s="100"/>
      <c r="EE33" s="100"/>
      <c r="EF33" s="100"/>
      <c r="EG33" s="100"/>
      <c r="EH33" s="100"/>
      <c r="EI33" s="100"/>
      <c r="EJ33" s="100"/>
      <c r="EK33" s="100"/>
      <c r="EL33" s="100"/>
      <c r="EM33" s="100"/>
      <c r="EN33" s="100"/>
      <c r="EO33" s="100"/>
      <c r="EP33" s="100"/>
      <c r="EQ33" s="100"/>
      <c r="ER33" s="100"/>
      <c r="ES33" s="100"/>
      <c r="ET33" s="100"/>
      <c r="EU33" s="100"/>
      <c r="EV33" s="100"/>
      <c r="EW33" s="100"/>
      <c r="EX33" s="100"/>
      <c r="EY33" s="100"/>
      <c r="EZ33" s="100"/>
      <c r="FA33" s="100"/>
      <c r="FB33" s="100"/>
      <c r="FC33" s="100"/>
      <c r="FD33" s="100"/>
      <c r="FE33" s="100"/>
      <c r="FF33" s="100"/>
      <c r="FG33" s="100"/>
      <c r="FH33" s="100"/>
      <c r="FI33" s="100"/>
      <c r="FJ33" s="100"/>
      <c r="FK33" s="100"/>
      <c r="FL33" s="100"/>
      <c r="FM33" s="100"/>
      <c r="FN33" s="100"/>
      <c r="FO33" s="100"/>
      <c r="FP33" s="100"/>
      <c r="FQ33" s="100"/>
      <c r="FR33" s="100"/>
      <c r="FS33" s="100"/>
      <c r="FT33" s="100"/>
      <c r="FU33" s="100"/>
      <c r="FV33" s="100"/>
      <c r="FW33" s="100"/>
      <c r="FX33" s="100"/>
      <c r="FY33" s="100"/>
      <c r="FZ33" s="100"/>
      <c r="GA33" s="100"/>
      <c r="GB33" s="100"/>
      <c r="GC33" s="100"/>
      <c r="GD33" s="100"/>
      <c r="GE33" s="100"/>
      <c r="GF33" s="100"/>
      <c r="GG33" s="100"/>
      <c r="GH33" s="100"/>
      <c r="GI33" s="100"/>
      <c r="GJ33" s="100"/>
      <c r="GK33" s="100"/>
      <c r="GL33" s="100"/>
      <c r="GM33" s="100"/>
      <c r="GN33" s="100"/>
      <c r="GO33" s="100"/>
      <c r="GP33" s="100"/>
      <c r="GQ33" s="100"/>
      <c r="GR33" s="100"/>
      <c r="GS33" s="100"/>
      <c r="GT33" s="100"/>
      <c r="GU33" s="100"/>
      <c r="GV33" s="100"/>
      <c r="GW33" s="100"/>
      <c r="GX33" s="100"/>
      <c r="GY33" s="100"/>
      <c r="GZ33" s="100"/>
      <c r="HA33" s="100"/>
      <c r="HB33" s="100"/>
      <c r="HC33" s="100"/>
      <c r="HD33" s="100"/>
      <c r="HE33" s="100"/>
      <c r="HF33" s="100"/>
      <c r="HG33" s="100"/>
      <c r="HH33" s="100"/>
      <c r="HI33" s="100"/>
      <c r="HJ33" s="100"/>
      <c r="HK33" s="100"/>
      <c r="HL33" s="100"/>
      <c r="HM33" s="100"/>
      <c r="HN33" s="100"/>
      <c r="HO33" s="100"/>
      <c r="HP33" s="100"/>
      <c r="HQ33" s="100"/>
      <c r="HR33" s="100"/>
      <c r="HS33" s="100"/>
      <c r="HT33" s="100"/>
      <c r="HU33" s="100"/>
      <c r="HV33" s="100"/>
      <c r="HW33" s="100"/>
      <c r="HX33" s="100"/>
      <c r="HY33" s="100"/>
      <c r="HZ33" s="100"/>
      <c r="IA33" s="100"/>
      <c r="IB33" s="100"/>
      <c r="IC33" s="100"/>
      <c r="ID33" s="100"/>
      <c r="IE33" s="100"/>
      <c r="IF33" s="100"/>
      <c r="IG33" s="100"/>
      <c r="IH33" s="100"/>
      <c r="II33" s="100"/>
      <c r="IJ33" s="100"/>
      <c r="IK33" s="100"/>
      <c r="IL33" s="100"/>
      <c r="IM33" s="100"/>
      <c r="IN33" s="100"/>
      <c r="IO33" s="100"/>
    </row>
    <row r="34" spans="1:249" s="20" customFormat="1" ht="19.5" hidden="1" customHeight="1" x14ac:dyDescent="0.25">
      <c r="A34" s="65">
        <f t="shared" si="7"/>
        <v>13</v>
      </c>
      <c r="B34" s="92"/>
      <c r="C34" s="83" t="s">
        <v>76</v>
      </c>
      <c r="D34" s="92" t="s">
        <v>78</v>
      </c>
      <c r="E34" s="93" t="s">
        <v>74</v>
      </c>
      <c r="F34" s="85">
        <v>1</v>
      </c>
      <c r="G34" s="101">
        <v>8300000</v>
      </c>
      <c r="H34" s="95">
        <v>0</v>
      </c>
      <c r="I34" s="85">
        <f t="shared" si="2"/>
        <v>1</v>
      </c>
      <c r="J34" s="101">
        <f t="shared" si="2"/>
        <v>8300000</v>
      </c>
      <c r="K34" s="95">
        <f t="shared" si="2"/>
        <v>0</v>
      </c>
      <c r="L34" s="96"/>
      <c r="M34" s="96"/>
      <c r="N34" s="92" t="s">
        <v>75</v>
      </c>
      <c r="O34" s="92"/>
      <c r="P34" s="93"/>
      <c r="Q34" s="85">
        <v>2008</v>
      </c>
      <c r="R34" s="92">
        <v>5</v>
      </c>
      <c r="S34" s="97">
        <f t="shared" si="3"/>
        <v>0.2</v>
      </c>
      <c r="T34" s="98">
        <f t="shared" si="4"/>
        <v>1660000</v>
      </c>
      <c r="U34" s="66">
        <f t="shared" si="6"/>
        <v>10</v>
      </c>
      <c r="V34" s="92">
        <v>0</v>
      </c>
      <c r="W34" s="99">
        <f t="shared" si="5"/>
        <v>16600000</v>
      </c>
      <c r="X34" s="100">
        <f t="shared" si="8"/>
        <v>0</v>
      </c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0"/>
      <c r="EX34" s="100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0"/>
      <c r="FQ34" s="100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0"/>
      <c r="GQ34" s="100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0"/>
      <c r="HD34" s="100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0"/>
      <c r="HQ34" s="100"/>
      <c r="HR34" s="100"/>
      <c r="HS34" s="100"/>
      <c r="HT34" s="100"/>
      <c r="HU34" s="100"/>
      <c r="HV34" s="100"/>
      <c r="HW34" s="100"/>
      <c r="HX34" s="100"/>
      <c r="HY34" s="100"/>
      <c r="HZ34" s="100"/>
      <c r="IA34" s="100"/>
      <c r="IB34" s="100"/>
      <c r="IC34" s="100"/>
      <c r="ID34" s="100"/>
      <c r="IE34" s="100"/>
      <c r="IF34" s="100"/>
      <c r="IG34" s="100"/>
      <c r="IH34" s="100"/>
      <c r="II34" s="100"/>
      <c r="IJ34" s="100"/>
      <c r="IK34" s="100"/>
      <c r="IL34" s="100"/>
      <c r="IM34" s="100"/>
      <c r="IN34" s="100"/>
      <c r="IO34" s="100"/>
    </row>
    <row r="35" spans="1:249" s="102" customFormat="1" hidden="1" x14ac:dyDescent="0.2">
      <c r="A35" s="65">
        <f t="shared" si="7"/>
        <v>14</v>
      </c>
      <c r="B35" s="92"/>
      <c r="C35" s="83" t="s">
        <v>79</v>
      </c>
      <c r="D35" s="92" t="s">
        <v>80</v>
      </c>
      <c r="E35" s="93" t="s">
        <v>74</v>
      </c>
      <c r="F35" s="85">
        <v>1</v>
      </c>
      <c r="G35" s="101">
        <v>11491000</v>
      </c>
      <c r="H35" s="95">
        <v>0</v>
      </c>
      <c r="I35" s="85">
        <f t="shared" si="2"/>
        <v>1</v>
      </c>
      <c r="J35" s="101">
        <f t="shared" si="2"/>
        <v>11491000</v>
      </c>
      <c r="K35" s="95">
        <f t="shared" si="2"/>
        <v>0</v>
      </c>
      <c r="L35" s="96"/>
      <c r="M35" s="96"/>
      <c r="N35" s="92" t="s">
        <v>75</v>
      </c>
      <c r="O35" s="92"/>
      <c r="P35" s="93"/>
      <c r="Q35" s="85">
        <v>2006</v>
      </c>
      <c r="R35" s="92">
        <v>5</v>
      </c>
      <c r="S35" s="97">
        <f t="shared" si="3"/>
        <v>0.2</v>
      </c>
      <c r="T35" s="98">
        <f t="shared" si="4"/>
        <v>2298200</v>
      </c>
      <c r="U35" s="66">
        <f t="shared" si="6"/>
        <v>12</v>
      </c>
      <c r="V35" s="92">
        <v>0</v>
      </c>
      <c r="W35" s="99">
        <f t="shared" si="5"/>
        <v>27578400</v>
      </c>
      <c r="X35" s="100">
        <f t="shared" si="8"/>
        <v>0</v>
      </c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100"/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100"/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100"/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100"/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100"/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100"/>
      <c r="EH35" s="100"/>
      <c r="EI35" s="100"/>
      <c r="EJ35" s="100"/>
      <c r="EK35" s="100"/>
      <c r="EL35" s="100"/>
      <c r="EM35" s="100"/>
      <c r="EN35" s="100"/>
      <c r="EO35" s="100"/>
      <c r="EP35" s="100"/>
      <c r="EQ35" s="100"/>
      <c r="ER35" s="100"/>
      <c r="ES35" s="100"/>
      <c r="ET35" s="100"/>
      <c r="EU35" s="100"/>
      <c r="EV35" s="100"/>
      <c r="EW35" s="100"/>
      <c r="EX35" s="100"/>
      <c r="EY35" s="100"/>
      <c r="EZ35" s="100"/>
      <c r="FA35" s="100"/>
      <c r="FB35" s="100"/>
      <c r="FC35" s="100"/>
      <c r="FD35" s="100"/>
      <c r="FE35" s="100"/>
      <c r="FF35" s="100"/>
      <c r="FG35" s="100"/>
      <c r="FH35" s="100"/>
      <c r="FI35" s="100"/>
      <c r="FJ35" s="100"/>
      <c r="FK35" s="100"/>
      <c r="FL35" s="100"/>
      <c r="FM35" s="100"/>
      <c r="FN35" s="100"/>
      <c r="FO35" s="100"/>
      <c r="FP35" s="100"/>
      <c r="FQ35" s="100"/>
      <c r="FR35" s="100"/>
      <c r="FS35" s="100"/>
      <c r="FT35" s="100"/>
      <c r="FU35" s="100"/>
      <c r="FV35" s="100"/>
      <c r="FW35" s="100"/>
      <c r="FX35" s="100"/>
      <c r="FY35" s="100"/>
      <c r="FZ35" s="100"/>
      <c r="GA35" s="100"/>
      <c r="GB35" s="100"/>
      <c r="GC35" s="100"/>
      <c r="GD35" s="100"/>
      <c r="GE35" s="100"/>
      <c r="GF35" s="100"/>
      <c r="GG35" s="100"/>
      <c r="GH35" s="100"/>
      <c r="GI35" s="100"/>
      <c r="GJ35" s="100"/>
      <c r="GK35" s="100"/>
      <c r="GL35" s="100"/>
      <c r="GM35" s="100"/>
      <c r="GN35" s="100"/>
      <c r="GO35" s="100"/>
      <c r="GP35" s="100"/>
      <c r="GQ35" s="100"/>
      <c r="GR35" s="100"/>
      <c r="GS35" s="100"/>
      <c r="GT35" s="100"/>
      <c r="GU35" s="100"/>
      <c r="GV35" s="100"/>
      <c r="GW35" s="100"/>
      <c r="GX35" s="100"/>
      <c r="GY35" s="100"/>
      <c r="GZ35" s="100"/>
      <c r="HA35" s="100"/>
      <c r="HB35" s="100"/>
      <c r="HC35" s="100"/>
      <c r="HD35" s="100"/>
      <c r="HE35" s="100"/>
      <c r="HF35" s="100"/>
      <c r="HG35" s="100"/>
      <c r="HH35" s="100"/>
      <c r="HI35" s="100"/>
      <c r="HJ35" s="100"/>
      <c r="HK35" s="100"/>
      <c r="HL35" s="100"/>
      <c r="HM35" s="100"/>
      <c r="HN35" s="100"/>
      <c r="HO35" s="100"/>
      <c r="HP35" s="100"/>
      <c r="HQ35" s="100"/>
      <c r="HR35" s="100"/>
      <c r="HS35" s="100"/>
      <c r="HT35" s="100"/>
      <c r="HU35" s="100"/>
      <c r="HV35" s="100"/>
      <c r="HW35" s="100"/>
      <c r="HX35" s="100"/>
      <c r="HY35" s="100"/>
      <c r="HZ35" s="100"/>
      <c r="IA35" s="100"/>
      <c r="IB35" s="100"/>
      <c r="IC35" s="100"/>
      <c r="ID35" s="100"/>
      <c r="IE35" s="100"/>
      <c r="IF35" s="100"/>
      <c r="IG35" s="100"/>
      <c r="IH35" s="100"/>
      <c r="II35" s="100"/>
      <c r="IJ35" s="100"/>
      <c r="IK35" s="100"/>
      <c r="IL35" s="100"/>
      <c r="IM35" s="100"/>
      <c r="IN35" s="100"/>
      <c r="IO35" s="100"/>
    </row>
    <row r="36" spans="1:249" ht="15" hidden="1" customHeight="1" x14ac:dyDescent="0.25">
      <c r="A36" s="65">
        <f t="shared" si="7"/>
        <v>15</v>
      </c>
      <c r="B36" s="66"/>
      <c r="C36" s="103" t="s">
        <v>65</v>
      </c>
      <c r="D36" s="104">
        <v>14041</v>
      </c>
      <c r="E36" s="68" t="s">
        <v>74</v>
      </c>
      <c r="F36" s="65">
        <v>51</v>
      </c>
      <c r="G36" s="81">
        <v>630003000</v>
      </c>
      <c r="H36" s="70">
        <f>G36-W36</f>
        <v>126000600</v>
      </c>
      <c r="I36" s="65">
        <f t="shared" si="2"/>
        <v>51</v>
      </c>
      <c r="J36" s="82">
        <v>630003000</v>
      </c>
      <c r="K36" s="70">
        <f t="shared" si="2"/>
        <v>126000600</v>
      </c>
      <c r="L36" s="72"/>
      <c r="M36" s="72"/>
      <c r="N36" s="72"/>
      <c r="O36" s="66"/>
      <c r="P36" s="90"/>
      <c r="Q36" s="65">
        <v>2014</v>
      </c>
      <c r="R36" s="66">
        <v>5</v>
      </c>
      <c r="S36" s="75">
        <f t="shared" si="3"/>
        <v>0.2</v>
      </c>
      <c r="T36" s="76">
        <f t="shared" si="4"/>
        <v>126000600</v>
      </c>
      <c r="U36" s="66">
        <f t="shared" si="6"/>
        <v>4</v>
      </c>
      <c r="V36" s="66"/>
      <c r="W36" s="77">
        <f t="shared" si="5"/>
        <v>504002400</v>
      </c>
    </row>
    <row r="37" spans="1:249" ht="18.75" hidden="1" customHeight="1" x14ac:dyDescent="0.2">
      <c r="A37" s="65">
        <f t="shared" si="7"/>
        <v>16</v>
      </c>
      <c r="B37" s="66"/>
      <c r="C37" s="105" t="s">
        <v>76</v>
      </c>
      <c r="D37" s="66" t="s">
        <v>81</v>
      </c>
      <c r="E37" s="68" t="s">
        <v>82</v>
      </c>
      <c r="F37" s="65">
        <v>1</v>
      </c>
      <c r="G37" s="86">
        <v>8300000</v>
      </c>
      <c r="H37" s="70">
        <v>0</v>
      </c>
      <c r="I37" s="65">
        <f t="shared" si="2"/>
        <v>1</v>
      </c>
      <c r="J37" s="87">
        <f t="shared" si="2"/>
        <v>8300000</v>
      </c>
      <c r="K37" s="70">
        <f t="shared" si="2"/>
        <v>0</v>
      </c>
      <c r="L37" s="72"/>
      <c r="M37" s="72"/>
      <c r="N37" s="72"/>
      <c r="O37" s="72"/>
      <c r="P37" s="90"/>
      <c r="Q37" s="65">
        <v>2008</v>
      </c>
      <c r="R37" s="66">
        <v>5</v>
      </c>
      <c r="S37" s="75">
        <f t="shared" si="3"/>
        <v>0.2</v>
      </c>
      <c r="T37" s="76">
        <f t="shared" si="4"/>
        <v>1660000</v>
      </c>
      <c r="U37" s="66">
        <f t="shared" si="6"/>
        <v>10</v>
      </c>
      <c r="V37" s="66">
        <v>0</v>
      </c>
      <c r="W37" s="77">
        <f t="shared" si="5"/>
        <v>16600000</v>
      </c>
      <c r="X37" s="18">
        <f t="shared" ref="X37:X43" si="9">IF(H37&lt;0,0,H37)</f>
        <v>0</v>
      </c>
    </row>
    <row r="38" spans="1:249" s="20" customFormat="1" ht="18.75" hidden="1" customHeight="1" x14ac:dyDescent="0.25">
      <c r="A38" s="65">
        <f t="shared" si="7"/>
        <v>17</v>
      </c>
      <c r="B38" s="66"/>
      <c r="C38" s="67" t="s">
        <v>61</v>
      </c>
      <c r="D38" s="66" t="s">
        <v>83</v>
      </c>
      <c r="E38" s="68" t="s">
        <v>82</v>
      </c>
      <c r="F38" s="65">
        <v>1</v>
      </c>
      <c r="G38" s="88">
        <v>7350000</v>
      </c>
      <c r="H38" s="70">
        <v>0</v>
      </c>
      <c r="I38" s="65">
        <f t="shared" ref="I38:K101" si="10">F38</f>
        <v>1</v>
      </c>
      <c r="J38" s="89">
        <f t="shared" si="10"/>
        <v>7350000</v>
      </c>
      <c r="K38" s="70">
        <f t="shared" si="10"/>
        <v>0</v>
      </c>
      <c r="L38" s="66"/>
      <c r="M38" s="66"/>
      <c r="N38" s="66"/>
      <c r="O38" s="66"/>
      <c r="P38" s="90"/>
      <c r="Q38" s="65">
        <v>2006</v>
      </c>
      <c r="R38" s="66">
        <v>5</v>
      </c>
      <c r="S38" s="75">
        <f t="shared" si="3"/>
        <v>0.2</v>
      </c>
      <c r="T38" s="76">
        <f t="shared" si="4"/>
        <v>1470000</v>
      </c>
      <c r="U38" s="66">
        <f t="shared" si="6"/>
        <v>12</v>
      </c>
      <c r="V38" s="66">
        <v>0</v>
      </c>
      <c r="W38" s="77">
        <f t="shared" si="5"/>
        <v>17640000</v>
      </c>
      <c r="X38" s="18">
        <f t="shared" si="9"/>
        <v>0</v>
      </c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</row>
    <row r="39" spans="1:249" s="118" customFormat="1" ht="33" hidden="1" customHeight="1" x14ac:dyDescent="0.25">
      <c r="A39" s="65">
        <f t="shared" si="7"/>
        <v>18</v>
      </c>
      <c r="B39" s="106"/>
      <c r="C39" s="107" t="s">
        <v>57</v>
      </c>
      <c r="D39" s="106">
        <v>5001950</v>
      </c>
      <c r="E39" s="93" t="s">
        <v>84</v>
      </c>
      <c r="F39" s="108">
        <v>1</v>
      </c>
      <c r="G39" s="109">
        <v>20783400</v>
      </c>
      <c r="H39" s="110">
        <v>0</v>
      </c>
      <c r="I39" s="108">
        <f t="shared" si="10"/>
        <v>1</v>
      </c>
      <c r="J39" s="111">
        <f t="shared" si="10"/>
        <v>20783400</v>
      </c>
      <c r="K39" s="110">
        <f t="shared" si="10"/>
        <v>0</v>
      </c>
      <c r="L39" s="112"/>
      <c r="M39" s="112"/>
      <c r="N39" s="112"/>
      <c r="O39" s="106"/>
      <c r="P39" s="113"/>
      <c r="Q39" s="108">
        <v>2010</v>
      </c>
      <c r="R39" s="106">
        <v>5</v>
      </c>
      <c r="S39" s="114">
        <f t="shared" si="3"/>
        <v>0.2</v>
      </c>
      <c r="T39" s="115">
        <f t="shared" si="4"/>
        <v>4156680</v>
      </c>
      <c r="U39" s="106">
        <f t="shared" si="6"/>
        <v>8</v>
      </c>
      <c r="V39" s="106">
        <v>0</v>
      </c>
      <c r="W39" s="116">
        <f t="shared" si="5"/>
        <v>33253440</v>
      </c>
      <c r="X39" s="117">
        <f t="shared" si="9"/>
        <v>0</v>
      </c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/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7"/>
      <c r="FL39" s="117"/>
      <c r="FM39" s="117"/>
      <c r="FN39" s="117"/>
      <c r="FO39" s="117"/>
      <c r="FP39" s="117"/>
      <c r="FQ39" s="117"/>
      <c r="FR39" s="117"/>
      <c r="FS39" s="117"/>
      <c r="FT39" s="117"/>
      <c r="FU39" s="117"/>
      <c r="FV39" s="117"/>
      <c r="FW39" s="117"/>
      <c r="FX39" s="117"/>
      <c r="FY39" s="117"/>
      <c r="FZ39" s="117"/>
      <c r="GA39" s="117"/>
      <c r="GB39" s="117"/>
      <c r="GC39" s="117"/>
      <c r="GD39" s="117"/>
      <c r="GE39" s="117"/>
      <c r="GF39" s="117"/>
      <c r="GG39" s="117"/>
      <c r="GH39" s="117"/>
      <c r="GI39" s="117"/>
      <c r="GJ39" s="117"/>
      <c r="GK39" s="117"/>
      <c r="GL39" s="117"/>
      <c r="GM39" s="117"/>
      <c r="GN39" s="117"/>
      <c r="GO39" s="117"/>
      <c r="GP39" s="117"/>
      <c r="GQ39" s="117"/>
      <c r="GR39" s="117"/>
      <c r="GS39" s="117"/>
      <c r="GT39" s="117"/>
      <c r="GU39" s="117"/>
      <c r="GV39" s="117"/>
      <c r="GW39" s="117"/>
      <c r="GX39" s="117"/>
      <c r="GY39" s="117"/>
      <c r="GZ39" s="117"/>
      <c r="HA39" s="117"/>
      <c r="HB39" s="117"/>
      <c r="HC39" s="117"/>
      <c r="HD39" s="117"/>
      <c r="HE39" s="117"/>
      <c r="HF39" s="117"/>
      <c r="HG39" s="117"/>
      <c r="HH39" s="117"/>
      <c r="HI39" s="117"/>
      <c r="HJ39" s="117"/>
      <c r="HK39" s="117"/>
      <c r="HL39" s="117"/>
      <c r="HM39" s="117"/>
      <c r="HN39" s="117"/>
      <c r="HO39" s="117"/>
      <c r="HP39" s="117"/>
      <c r="HQ39" s="117"/>
      <c r="HR39" s="117"/>
      <c r="HS39" s="117"/>
      <c r="HT39" s="117"/>
      <c r="HU39" s="117"/>
      <c r="HV39" s="117"/>
      <c r="HW39" s="117"/>
      <c r="HX39" s="117"/>
      <c r="HY39" s="117"/>
      <c r="HZ39" s="117"/>
      <c r="IA39" s="117"/>
      <c r="IB39" s="117"/>
      <c r="IC39" s="117"/>
      <c r="ID39" s="117"/>
      <c r="IE39" s="117"/>
      <c r="IF39" s="117"/>
      <c r="IG39" s="117"/>
      <c r="IH39" s="117"/>
      <c r="II39" s="117"/>
      <c r="IJ39" s="117"/>
      <c r="IK39" s="117"/>
      <c r="IL39" s="117"/>
      <c r="IM39" s="117"/>
      <c r="IN39" s="117"/>
      <c r="IO39" s="117"/>
    </row>
    <row r="40" spans="1:249" s="20" customFormat="1" ht="45" hidden="1" x14ac:dyDescent="0.25">
      <c r="A40" s="65">
        <f t="shared" si="7"/>
        <v>19</v>
      </c>
      <c r="B40" s="66"/>
      <c r="C40" s="79" t="s">
        <v>63</v>
      </c>
      <c r="D40" s="80" t="s">
        <v>85</v>
      </c>
      <c r="E40" s="68" t="s">
        <v>86</v>
      </c>
      <c r="F40" s="80">
        <v>1</v>
      </c>
      <c r="G40" s="119">
        <v>13335000</v>
      </c>
      <c r="H40" s="70">
        <v>0</v>
      </c>
      <c r="I40" s="65">
        <f t="shared" si="10"/>
        <v>1</v>
      </c>
      <c r="J40" s="70">
        <f t="shared" si="10"/>
        <v>13335000</v>
      </c>
      <c r="K40" s="70">
        <f t="shared" si="10"/>
        <v>0</v>
      </c>
      <c r="L40" s="120"/>
      <c r="M40" s="120"/>
      <c r="N40" s="120"/>
      <c r="O40" s="120"/>
      <c r="P40" s="121"/>
      <c r="Q40" s="85">
        <v>2012</v>
      </c>
      <c r="R40" s="85">
        <v>5</v>
      </c>
      <c r="S40" s="75">
        <f t="shared" si="3"/>
        <v>0.2</v>
      </c>
      <c r="T40" s="76">
        <f t="shared" si="4"/>
        <v>2667000</v>
      </c>
      <c r="U40" s="66">
        <f t="shared" si="6"/>
        <v>6</v>
      </c>
      <c r="V40" s="66"/>
      <c r="W40" s="77">
        <f t="shared" si="5"/>
        <v>16002000</v>
      </c>
      <c r="X40" s="18">
        <f t="shared" si="9"/>
        <v>0</v>
      </c>
    </row>
    <row r="41" spans="1:249" s="20" customFormat="1" ht="45" hidden="1" x14ac:dyDescent="0.25">
      <c r="A41" s="65">
        <f t="shared" si="7"/>
        <v>20</v>
      </c>
      <c r="B41" s="66"/>
      <c r="C41" s="79" t="s">
        <v>63</v>
      </c>
      <c r="D41" s="80" t="s">
        <v>87</v>
      </c>
      <c r="E41" s="68" t="s">
        <v>88</v>
      </c>
      <c r="F41" s="80">
        <v>1</v>
      </c>
      <c r="G41" s="119">
        <v>13335000</v>
      </c>
      <c r="H41" s="70">
        <v>0</v>
      </c>
      <c r="I41" s="65">
        <f t="shared" si="10"/>
        <v>1</v>
      </c>
      <c r="J41" s="70">
        <f t="shared" si="10"/>
        <v>13335000</v>
      </c>
      <c r="K41" s="70">
        <f t="shared" si="10"/>
        <v>0</v>
      </c>
      <c r="L41" s="120"/>
      <c r="M41" s="120"/>
      <c r="N41" s="120"/>
      <c r="O41" s="120"/>
      <c r="P41" s="121"/>
      <c r="Q41" s="85">
        <v>2012</v>
      </c>
      <c r="R41" s="85">
        <v>5</v>
      </c>
      <c r="S41" s="75">
        <f t="shared" si="3"/>
        <v>0.2</v>
      </c>
      <c r="T41" s="76">
        <f t="shared" si="4"/>
        <v>2667000</v>
      </c>
      <c r="U41" s="66">
        <f t="shared" si="6"/>
        <v>6</v>
      </c>
      <c r="V41" s="66"/>
      <c r="W41" s="77">
        <f t="shared" si="5"/>
        <v>16002000</v>
      </c>
      <c r="X41" s="18">
        <f t="shared" si="9"/>
        <v>0</v>
      </c>
    </row>
    <row r="42" spans="1:249" s="20" customFormat="1" ht="45" hidden="1" x14ac:dyDescent="0.25">
      <c r="A42" s="65">
        <f t="shared" si="7"/>
        <v>21</v>
      </c>
      <c r="B42" s="66"/>
      <c r="C42" s="79" t="s">
        <v>63</v>
      </c>
      <c r="D42" s="80" t="s">
        <v>89</v>
      </c>
      <c r="E42" s="68" t="s">
        <v>86</v>
      </c>
      <c r="F42" s="80">
        <v>1</v>
      </c>
      <c r="G42" s="119">
        <v>13335000</v>
      </c>
      <c r="H42" s="70">
        <v>0</v>
      </c>
      <c r="I42" s="65">
        <f t="shared" si="10"/>
        <v>1</v>
      </c>
      <c r="J42" s="70">
        <f t="shared" si="10"/>
        <v>13335000</v>
      </c>
      <c r="K42" s="70">
        <f t="shared" si="10"/>
        <v>0</v>
      </c>
      <c r="L42" s="120"/>
      <c r="M42" s="120"/>
      <c r="N42" s="120"/>
      <c r="O42" s="120"/>
      <c r="P42" s="121"/>
      <c r="Q42" s="85">
        <v>2012</v>
      </c>
      <c r="R42" s="85">
        <v>5</v>
      </c>
      <c r="S42" s="75">
        <f t="shared" si="3"/>
        <v>0.2</v>
      </c>
      <c r="T42" s="76">
        <f t="shared" si="4"/>
        <v>2667000</v>
      </c>
      <c r="U42" s="66">
        <f t="shared" si="6"/>
        <v>6</v>
      </c>
      <c r="V42" s="66"/>
      <c r="W42" s="77">
        <f t="shared" si="5"/>
        <v>16002000</v>
      </c>
      <c r="X42" s="18">
        <f t="shared" si="9"/>
        <v>0</v>
      </c>
    </row>
    <row r="43" spans="1:249" ht="15" hidden="1" customHeight="1" x14ac:dyDescent="0.25">
      <c r="A43" s="65">
        <f t="shared" si="7"/>
        <v>22</v>
      </c>
      <c r="B43" s="66"/>
      <c r="C43" s="79" t="s">
        <v>63</v>
      </c>
      <c r="D43" s="80" t="s">
        <v>90</v>
      </c>
      <c r="E43" s="68" t="s">
        <v>86</v>
      </c>
      <c r="F43" s="80">
        <v>1</v>
      </c>
      <c r="G43" s="119">
        <v>13335000</v>
      </c>
      <c r="H43" s="70">
        <v>0</v>
      </c>
      <c r="I43" s="65">
        <f t="shared" si="10"/>
        <v>1</v>
      </c>
      <c r="J43" s="70">
        <f t="shared" si="10"/>
        <v>13335000</v>
      </c>
      <c r="K43" s="70">
        <f t="shared" si="10"/>
        <v>0</v>
      </c>
      <c r="L43" s="120"/>
      <c r="M43" s="120"/>
      <c r="N43" s="120"/>
      <c r="O43" s="120"/>
      <c r="P43" s="121"/>
      <c r="Q43" s="85">
        <v>2012</v>
      </c>
      <c r="R43" s="85">
        <v>5</v>
      </c>
      <c r="S43" s="75">
        <f t="shared" si="3"/>
        <v>0.2</v>
      </c>
      <c r="T43" s="76">
        <f t="shared" si="4"/>
        <v>2667000</v>
      </c>
      <c r="U43" s="66">
        <f t="shared" si="6"/>
        <v>6</v>
      </c>
      <c r="V43" s="66"/>
      <c r="W43" s="77">
        <f t="shared" si="5"/>
        <v>16002000</v>
      </c>
      <c r="X43" s="18">
        <f t="shared" si="9"/>
        <v>0</v>
      </c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</row>
    <row r="44" spans="1:249" ht="15" hidden="1" customHeight="1" x14ac:dyDescent="0.25">
      <c r="A44" s="65">
        <f t="shared" si="7"/>
        <v>23</v>
      </c>
      <c r="B44" s="66" t="s">
        <v>91</v>
      </c>
      <c r="C44" s="79" t="s">
        <v>92</v>
      </c>
      <c r="D44" s="80" t="s">
        <v>93</v>
      </c>
      <c r="E44" s="68" t="s">
        <v>86</v>
      </c>
      <c r="F44" s="80">
        <v>1</v>
      </c>
      <c r="G44" s="119">
        <v>17260000</v>
      </c>
      <c r="H44" s="70">
        <f>G44-W44</f>
        <v>6904000</v>
      </c>
      <c r="I44" s="65">
        <f t="shared" si="10"/>
        <v>1</v>
      </c>
      <c r="J44" s="70">
        <f t="shared" si="10"/>
        <v>17260000</v>
      </c>
      <c r="K44" s="70">
        <f t="shared" si="10"/>
        <v>6904000</v>
      </c>
      <c r="L44" s="120"/>
      <c r="M44" s="120"/>
      <c r="N44" s="120"/>
      <c r="O44" s="120"/>
      <c r="P44" s="121"/>
      <c r="Q44" s="85">
        <v>2015</v>
      </c>
      <c r="R44" s="85">
        <v>5</v>
      </c>
      <c r="S44" s="75">
        <f t="shared" si="3"/>
        <v>0.2</v>
      </c>
      <c r="T44" s="76">
        <f t="shared" si="4"/>
        <v>3452000</v>
      </c>
      <c r="U44" s="66">
        <f t="shared" si="6"/>
        <v>3</v>
      </c>
      <c r="V44" s="66"/>
      <c r="W44" s="77">
        <f t="shared" si="5"/>
        <v>10356000</v>
      </c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</row>
    <row r="45" spans="1:249" ht="18" hidden="1" customHeight="1" x14ac:dyDescent="0.2">
      <c r="A45" s="65">
        <f t="shared" si="7"/>
        <v>24</v>
      </c>
      <c r="B45" s="66"/>
      <c r="C45" s="67" t="s">
        <v>94</v>
      </c>
      <c r="D45" s="66">
        <v>5001738</v>
      </c>
      <c r="E45" s="68" t="s">
        <v>95</v>
      </c>
      <c r="F45" s="65">
        <v>1</v>
      </c>
      <c r="G45" s="86">
        <v>8300000</v>
      </c>
      <c r="H45" s="70">
        <v>0</v>
      </c>
      <c r="I45" s="65">
        <f t="shared" si="10"/>
        <v>1</v>
      </c>
      <c r="J45" s="87">
        <f t="shared" si="10"/>
        <v>8300000</v>
      </c>
      <c r="K45" s="70">
        <f t="shared" si="10"/>
        <v>0</v>
      </c>
      <c r="L45" s="72"/>
      <c r="M45" s="72"/>
      <c r="N45" s="72"/>
      <c r="O45" s="66"/>
      <c r="P45" s="90"/>
      <c r="Q45" s="65">
        <v>2008</v>
      </c>
      <c r="R45" s="66">
        <v>5</v>
      </c>
      <c r="S45" s="75">
        <f t="shared" si="3"/>
        <v>0.2</v>
      </c>
      <c r="T45" s="76">
        <f t="shared" si="4"/>
        <v>1660000</v>
      </c>
      <c r="U45" s="66">
        <f t="shared" si="6"/>
        <v>10</v>
      </c>
      <c r="V45" s="66">
        <v>0</v>
      </c>
      <c r="W45" s="77">
        <f t="shared" si="5"/>
        <v>16600000</v>
      </c>
      <c r="X45" s="18">
        <f t="shared" ref="X45:X51" si="11">IF(H45&lt;0,0,H45)</f>
        <v>0</v>
      </c>
    </row>
    <row r="46" spans="1:249" s="122" customFormat="1" ht="18" hidden="1" customHeight="1" x14ac:dyDescent="0.2">
      <c r="A46" s="65">
        <f t="shared" si="7"/>
        <v>25</v>
      </c>
      <c r="B46" s="66"/>
      <c r="C46" s="67" t="s">
        <v>96</v>
      </c>
      <c r="D46" s="66">
        <v>5001521</v>
      </c>
      <c r="E46" s="68" t="s">
        <v>97</v>
      </c>
      <c r="F46" s="65">
        <v>1</v>
      </c>
      <c r="G46" s="86">
        <v>10500000</v>
      </c>
      <c r="H46" s="70">
        <v>0</v>
      </c>
      <c r="I46" s="65">
        <f t="shared" si="10"/>
        <v>1</v>
      </c>
      <c r="J46" s="87">
        <f t="shared" si="10"/>
        <v>10500000</v>
      </c>
      <c r="K46" s="70">
        <f t="shared" si="10"/>
        <v>0</v>
      </c>
      <c r="L46" s="72"/>
      <c r="M46" s="72"/>
      <c r="N46" s="72"/>
      <c r="O46" s="66"/>
      <c r="P46" s="90"/>
      <c r="Q46" s="65">
        <v>2007</v>
      </c>
      <c r="R46" s="66">
        <v>5</v>
      </c>
      <c r="S46" s="75">
        <f t="shared" si="3"/>
        <v>0.2</v>
      </c>
      <c r="T46" s="76">
        <f t="shared" si="4"/>
        <v>2100000</v>
      </c>
      <c r="U46" s="66">
        <f t="shared" si="6"/>
        <v>11</v>
      </c>
      <c r="V46" s="66">
        <v>0</v>
      </c>
      <c r="W46" s="77">
        <f t="shared" si="5"/>
        <v>23100000</v>
      </c>
      <c r="X46" s="18">
        <f t="shared" si="11"/>
        <v>0</v>
      </c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</row>
    <row r="47" spans="1:249" s="122" customFormat="1" ht="27.75" hidden="1" customHeight="1" x14ac:dyDescent="0.2">
      <c r="A47" s="65">
        <f t="shared" si="7"/>
        <v>26</v>
      </c>
      <c r="B47" s="66"/>
      <c r="C47" s="67" t="s">
        <v>57</v>
      </c>
      <c r="D47" s="66">
        <v>5001932</v>
      </c>
      <c r="E47" s="68" t="s">
        <v>95</v>
      </c>
      <c r="F47" s="65">
        <v>1</v>
      </c>
      <c r="G47" s="69">
        <v>20783400</v>
      </c>
      <c r="H47" s="70">
        <v>0</v>
      </c>
      <c r="I47" s="65">
        <f t="shared" si="10"/>
        <v>1</v>
      </c>
      <c r="J47" s="71">
        <f t="shared" si="10"/>
        <v>20783400</v>
      </c>
      <c r="K47" s="70">
        <f t="shared" si="10"/>
        <v>0</v>
      </c>
      <c r="L47" s="72"/>
      <c r="M47" s="72"/>
      <c r="N47" s="72"/>
      <c r="O47" s="66"/>
      <c r="P47" s="90"/>
      <c r="Q47" s="65">
        <v>2010</v>
      </c>
      <c r="R47" s="66">
        <v>5</v>
      </c>
      <c r="S47" s="75">
        <f t="shared" si="3"/>
        <v>0.2</v>
      </c>
      <c r="T47" s="76">
        <f t="shared" si="4"/>
        <v>4156680</v>
      </c>
      <c r="U47" s="66">
        <f t="shared" si="6"/>
        <v>8</v>
      </c>
      <c r="V47" s="66">
        <v>0</v>
      </c>
      <c r="W47" s="77">
        <f t="shared" si="5"/>
        <v>33253440</v>
      </c>
      <c r="X47" s="18">
        <f t="shared" si="11"/>
        <v>0</v>
      </c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</row>
    <row r="48" spans="1:249" s="122" customFormat="1" ht="18" hidden="1" customHeight="1" x14ac:dyDescent="0.2">
      <c r="A48" s="65">
        <f t="shared" si="7"/>
        <v>27</v>
      </c>
      <c r="B48" s="66"/>
      <c r="C48" s="67" t="s">
        <v>76</v>
      </c>
      <c r="D48" s="66">
        <v>5001739</v>
      </c>
      <c r="E48" s="68" t="s">
        <v>98</v>
      </c>
      <c r="F48" s="65">
        <v>1</v>
      </c>
      <c r="G48" s="86">
        <v>8300000</v>
      </c>
      <c r="H48" s="70">
        <v>0</v>
      </c>
      <c r="I48" s="65">
        <f t="shared" si="10"/>
        <v>1</v>
      </c>
      <c r="J48" s="87">
        <f t="shared" si="10"/>
        <v>8300000</v>
      </c>
      <c r="K48" s="70">
        <f t="shared" si="10"/>
        <v>0</v>
      </c>
      <c r="L48" s="72"/>
      <c r="M48" s="72"/>
      <c r="N48" s="72"/>
      <c r="O48" s="72"/>
      <c r="P48" s="90"/>
      <c r="Q48" s="65">
        <v>2008</v>
      </c>
      <c r="R48" s="66">
        <v>5</v>
      </c>
      <c r="S48" s="75">
        <f t="shared" si="3"/>
        <v>0.2</v>
      </c>
      <c r="T48" s="76">
        <f t="shared" si="4"/>
        <v>1660000</v>
      </c>
      <c r="U48" s="66">
        <f t="shared" si="6"/>
        <v>10</v>
      </c>
      <c r="V48" s="66">
        <v>0</v>
      </c>
      <c r="W48" s="77">
        <f t="shared" si="5"/>
        <v>16600000</v>
      </c>
      <c r="X48" s="18">
        <f t="shared" si="11"/>
        <v>0</v>
      </c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</row>
    <row r="49" spans="1:249" s="122" customFormat="1" ht="21.75" hidden="1" customHeight="1" x14ac:dyDescent="0.2">
      <c r="A49" s="65">
        <f t="shared" si="7"/>
        <v>28</v>
      </c>
      <c r="B49" s="66"/>
      <c r="C49" s="67" t="s">
        <v>61</v>
      </c>
      <c r="D49" s="66" t="s">
        <v>99</v>
      </c>
      <c r="E49" s="68" t="s">
        <v>98</v>
      </c>
      <c r="F49" s="65">
        <v>1</v>
      </c>
      <c r="G49" s="88">
        <v>7350000</v>
      </c>
      <c r="H49" s="70">
        <v>0</v>
      </c>
      <c r="I49" s="65">
        <f t="shared" si="10"/>
        <v>1</v>
      </c>
      <c r="J49" s="89">
        <f t="shared" si="10"/>
        <v>7350000</v>
      </c>
      <c r="K49" s="70">
        <f t="shared" si="10"/>
        <v>0</v>
      </c>
      <c r="L49" s="66"/>
      <c r="M49" s="66"/>
      <c r="N49" s="66"/>
      <c r="O49" s="66"/>
      <c r="P49" s="73"/>
      <c r="Q49" s="65">
        <v>2006</v>
      </c>
      <c r="R49" s="66">
        <v>5</v>
      </c>
      <c r="S49" s="75">
        <f t="shared" si="3"/>
        <v>0.2</v>
      </c>
      <c r="T49" s="76">
        <f t="shared" si="4"/>
        <v>1470000</v>
      </c>
      <c r="U49" s="66">
        <f t="shared" si="6"/>
        <v>12</v>
      </c>
      <c r="V49" s="66">
        <v>0</v>
      </c>
      <c r="W49" s="77">
        <f t="shared" si="5"/>
        <v>17640000</v>
      </c>
      <c r="X49" s="18">
        <f t="shared" si="11"/>
        <v>0</v>
      </c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</row>
    <row r="50" spans="1:249" s="20" customFormat="1" ht="21.75" hidden="1" customHeight="1" x14ac:dyDescent="0.25">
      <c r="A50" s="65">
        <f t="shared" si="7"/>
        <v>29</v>
      </c>
      <c r="B50" s="66"/>
      <c r="C50" s="67" t="s">
        <v>61</v>
      </c>
      <c r="D50" s="66" t="s">
        <v>100</v>
      </c>
      <c r="E50" s="68" t="s">
        <v>98</v>
      </c>
      <c r="F50" s="65">
        <v>1</v>
      </c>
      <c r="G50" s="88">
        <v>7350000</v>
      </c>
      <c r="H50" s="70">
        <v>0</v>
      </c>
      <c r="I50" s="65">
        <f t="shared" si="10"/>
        <v>1</v>
      </c>
      <c r="J50" s="89">
        <f t="shared" si="10"/>
        <v>7350000</v>
      </c>
      <c r="K50" s="70">
        <f t="shared" si="10"/>
        <v>0</v>
      </c>
      <c r="L50" s="66"/>
      <c r="M50" s="66"/>
      <c r="N50" s="66"/>
      <c r="O50" s="66"/>
      <c r="P50" s="73"/>
      <c r="Q50" s="65">
        <v>2006</v>
      </c>
      <c r="R50" s="66">
        <v>5</v>
      </c>
      <c r="S50" s="75">
        <f t="shared" si="3"/>
        <v>0.2</v>
      </c>
      <c r="T50" s="76">
        <f t="shared" si="4"/>
        <v>1470000</v>
      </c>
      <c r="U50" s="66">
        <f t="shared" si="6"/>
        <v>12</v>
      </c>
      <c r="V50" s="66">
        <v>0</v>
      </c>
      <c r="W50" s="77">
        <f t="shared" si="5"/>
        <v>17640000</v>
      </c>
      <c r="X50" s="18">
        <f t="shared" si="11"/>
        <v>0</v>
      </c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</row>
    <row r="51" spans="1:249" s="20" customFormat="1" ht="21.75" hidden="1" customHeight="1" x14ac:dyDescent="0.25">
      <c r="A51" s="65">
        <f t="shared" si="7"/>
        <v>30</v>
      </c>
      <c r="B51" s="66"/>
      <c r="C51" s="67" t="s">
        <v>61</v>
      </c>
      <c r="D51" s="66" t="s">
        <v>101</v>
      </c>
      <c r="E51" s="68" t="s">
        <v>98</v>
      </c>
      <c r="F51" s="65">
        <v>1</v>
      </c>
      <c r="G51" s="88">
        <v>7350000</v>
      </c>
      <c r="H51" s="70">
        <v>0</v>
      </c>
      <c r="I51" s="65">
        <f t="shared" si="10"/>
        <v>1</v>
      </c>
      <c r="J51" s="89">
        <f t="shared" si="10"/>
        <v>7350000</v>
      </c>
      <c r="K51" s="70">
        <f t="shared" si="10"/>
        <v>0</v>
      </c>
      <c r="L51" s="66"/>
      <c r="M51" s="66"/>
      <c r="N51" s="66"/>
      <c r="O51" s="66"/>
      <c r="P51" s="73"/>
      <c r="Q51" s="65">
        <v>2006</v>
      </c>
      <c r="R51" s="66">
        <v>5</v>
      </c>
      <c r="S51" s="75">
        <f t="shared" si="3"/>
        <v>0.2</v>
      </c>
      <c r="T51" s="76">
        <f t="shared" si="4"/>
        <v>1470000</v>
      </c>
      <c r="U51" s="66">
        <f t="shared" si="6"/>
        <v>12</v>
      </c>
      <c r="V51" s="66">
        <v>0</v>
      </c>
      <c r="W51" s="77">
        <f t="shared" si="5"/>
        <v>17640000</v>
      </c>
      <c r="X51" s="18">
        <f t="shared" si="11"/>
        <v>0</v>
      </c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</row>
    <row r="52" spans="1:249" s="20" customFormat="1" ht="21.75" hidden="1" customHeight="1" x14ac:dyDescent="0.25">
      <c r="A52" s="65">
        <f t="shared" si="7"/>
        <v>31</v>
      </c>
      <c r="B52" s="66"/>
      <c r="C52" s="67" t="s">
        <v>65</v>
      </c>
      <c r="D52" s="66">
        <v>14035</v>
      </c>
      <c r="E52" s="68" t="s">
        <v>98</v>
      </c>
      <c r="F52" s="65">
        <v>1</v>
      </c>
      <c r="G52" s="88">
        <v>12353000</v>
      </c>
      <c r="H52" s="70">
        <f>G52-W52</f>
        <v>2470600</v>
      </c>
      <c r="I52" s="65">
        <f t="shared" si="10"/>
        <v>1</v>
      </c>
      <c r="J52" s="89">
        <v>12353000</v>
      </c>
      <c r="K52" s="70">
        <f t="shared" si="10"/>
        <v>2470600</v>
      </c>
      <c r="L52" s="66"/>
      <c r="M52" s="66"/>
      <c r="N52" s="66"/>
      <c r="O52" s="66"/>
      <c r="P52" s="73"/>
      <c r="Q52" s="65">
        <v>2014</v>
      </c>
      <c r="R52" s="66">
        <v>5</v>
      </c>
      <c r="S52" s="75">
        <f t="shared" si="3"/>
        <v>0.2</v>
      </c>
      <c r="T52" s="76">
        <f t="shared" si="4"/>
        <v>2470600</v>
      </c>
      <c r="U52" s="66">
        <f t="shared" si="6"/>
        <v>4</v>
      </c>
      <c r="V52" s="66"/>
      <c r="W52" s="77">
        <f t="shared" si="5"/>
        <v>9882400</v>
      </c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</row>
    <row r="53" spans="1:249" s="20" customFormat="1" ht="28.5" hidden="1" customHeight="1" x14ac:dyDescent="0.25">
      <c r="A53" s="65">
        <f t="shared" si="7"/>
        <v>32</v>
      </c>
      <c r="B53" s="66"/>
      <c r="C53" s="67" t="s">
        <v>102</v>
      </c>
      <c r="D53" s="66">
        <v>16022</v>
      </c>
      <c r="E53" s="68" t="s">
        <v>98</v>
      </c>
      <c r="F53" s="65">
        <v>1</v>
      </c>
      <c r="G53" s="88">
        <v>11550000</v>
      </c>
      <c r="H53" s="70">
        <f>G53-W53</f>
        <v>6930000</v>
      </c>
      <c r="I53" s="65">
        <f t="shared" si="10"/>
        <v>1</v>
      </c>
      <c r="J53" s="89">
        <v>11550000</v>
      </c>
      <c r="K53" s="70">
        <f t="shared" si="10"/>
        <v>6930000</v>
      </c>
      <c r="L53" s="66"/>
      <c r="M53" s="66"/>
      <c r="N53" s="66"/>
      <c r="O53" s="66"/>
      <c r="P53" s="73"/>
      <c r="Q53" s="65">
        <v>2016</v>
      </c>
      <c r="R53" s="66">
        <v>5</v>
      </c>
      <c r="S53" s="75">
        <f t="shared" si="3"/>
        <v>0.2</v>
      </c>
      <c r="T53" s="76">
        <f t="shared" si="4"/>
        <v>2310000</v>
      </c>
      <c r="U53" s="66">
        <f t="shared" si="6"/>
        <v>2</v>
      </c>
      <c r="V53" s="66"/>
      <c r="W53" s="77">
        <f t="shared" si="5"/>
        <v>4620000</v>
      </c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</row>
    <row r="54" spans="1:249" ht="30" hidden="1" x14ac:dyDescent="0.2">
      <c r="A54" s="65">
        <f t="shared" si="7"/>
        <v>33</v>
      </c>
      <c r="B54" s="66"/>
      <c r="C54" s="67" t="s">
        <v>103</v>
      </c>
      <c r="D54" s="66">
        <v>5001814</v>
      </c>
      <c r="E54" s="68" t="s">
        <v>88</v>
      </c>
      <c r="F54" s="65">
        <v>1</v>
      </c>
      <c r="G54" s="88">
        <v>11697000</v>
      </c>
      <c r="H54" s="70">
        <v>0</v>
      </c>
      <c r="I54" s="65">
        <f t="shared" si="10"/>
        <v>1</v>
      </c>
      <c r="J54" s="89">
        <f t="shared" si="10"/>
        <v>11697000</v>
      </c>
      <c r="K54" s="70">
        <f t="shared" si="10"/>
        <v>0</v>
      </c>
      <c r="L54" s="66"/>
      <c r="M54" s="66"/>
      <c r="N54" s="66"/>
      <c r="O54" s="66"/>
      <c r="P54" s="90"/>
      <c r="Q54" s="91">
        <v>2009</v>
      </c>
      <c r="R54" s="66">
        <v>5</v>
      </c>
      <c r="S54" s="75">
        <f t="shared" si="3"/>
        <v>0.2</v>
      </c>
      <c r="T54" s="76">
        <f t="shared" si="4"/>
        <v>2339400</v>
      </c>
      <c r="U54" s="66">
        <f t="shared" si="6"/>
        <v>9</v>
      </c>
      <c r="V54" s="66">
        <v>0</v>
      </c>
      <c r="W54" s="77">
        <f t="shared" si="5"/>
        <v>21054600</v>
      </c>
      <c r="X54" s="18">
        <f t="shared" ref="X54:X66" si="12">IF(H54&lt;0,0,H54)</f>
        <v>0</v>
      </c>
    </row>
    <row r="55" spans="1:249" ht="30" hidden="1" x14ac:dyDescent="0.2">
      <c r="A55" s="65">
        <f t="shared" si="7"/>
        <v>34</v>
      </c>
      <c r="B55" s="66"/>
      <c r="C55" s="67" t="s">
        <v>104</v>
      </c>
      <c r="D55" s="66" t="s">
        <v>105</v>
      </c>
      <c r="E55" s="68" t="s">
        <v>106</v>
      </c>
      <c r="F55" s="65">
        <v>1</v>
      </c>
      <c r="G55" s="86">
        <v>14500000</v>
      </c>
      <c r="H55" s="70">
        <v>0</v>
      </c>
      <c r="I55" s="65">
        <f t="shared" si="10"/>
        <v>1</v>
      </c>
      <c r="J55" s="87">
        <f t="shared" si="10"/>
        <v>14500000</v>
      </c>
      <c r="K55" s="70">
        <f t="shared" si="10"/>
        <v>0</v>
      </c>
      <c r="L55" s="72"/>
      <c r="M55" s="72"/>
      <c r="N55" s="72"/>
      <c r="O55" s="72"/>
      <c r="P55" s="90"/>
      <c r="Q55" s="65">
        <v>2007</v>
      </c>
      <c r="R55" s="66">
        <v>5</v>
      </c>
      <c r="S55" s="75">
        <f t="shared" si="3"/>
        <v>0.2</v>
      </c>
      <c r="T55" s="76">
        <f t="shared" si="4"/>
        <v>2900000</v>
      </c>
      <c r="U55" s="66">
        <f t="shared" si="6"/>
        <v>11</v>
      </c>
      <c r="V55" s="66">
        <v>0</v>
      </c>
      <c r="W55" s="77">
        <f t="shared" si="5"/>
        <v>31900000</v>
      </c>
      <c r="X55" s="18">
        <f t="shared" si="12"/>
        <v>0</v>
      </c>
    </row>
    <row r="56" spans="1:249" s="100" customFormat="1" ht="22.5" hidden="1" customHeight="1" x14ac:dyDescent="0.2">
      <c r="A56" s="65">
        <f t="shared" si="7"/>
        <v>35</v>
      </c>
      <c r="B56" s="66"/>
      <c r="C56" s="67" t="s">
        <v>61</v>
      </c>
      <c r="D56" s="66" t="s">
        <v>107</v>
      </c>
      <c r="E56" s="68" t="s">
        <v>106</v>
      </c>
      <c r="F56" s="65">
        <v>1</v>
      </c>
      <c r="G56" s="88">
        <v>7350000</v>
      </c>
      <c r="H56" s="70">
        <v>0</v>
      </c>
      <c r="I56" s="65">
        <f t="shared" si="10"/>
        <v>1</v>
      </c>
      <c r="J56" s="89">
        <f t="shared" si="10"/>
        <v>7350000</v>
      </c>
      <c r="K56" s="70">
        <f t="shared" si="10"/>
        <v>0</v>
      </c>
      <c r="L56" s="66"/>
      <c r="M56" s="66"/>
      <c r="N56" s="66"/>
      <c r="O56" s="66"/>
      <c r="P56" s="73"/>
      <c r="Q56" s="65">
        <v>2006</v>
      </c>
      <c r="R56" s="66">
        <v>5</v>
      </c>
      <c r="S56" s="75">
        <f t="shared" si="3"/>
        <v>0.2</v>
      </c>
      <c r="T56" s="76">
        <f t="shared" si="4"/>
        <v>1470000</v>
      </c>
      <c r="U56" s="66">
        <f t="shared" si="6"/>
        <v>12</v>
      </c>
      <c r="V56" s="66">
        <v>0</v>
      </c>
      <c r="W56" s="77">
        <f t="shared" si="5"/>
        <v>17640000</v>
      </c>
      <c r="X56" s="18">
        <f t="shared" si="12"/>
        <v>0</v>
      </c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</row>
    <row r="57" spans="1:249" s="100" customFormat="1" ht="30" hidden="1" x14ac:dyDescent="0.2">
      <c r="A57" s="65">
        <f t="shared" si="7"/>
        <v>36</v>
      </c>
      <c r="B57" s="66"/>
      <c r="C57" s="105" t="s">
        <v>103</v>
      </c>
      <c r="D57" s="66" t="s">
        <v>108</v>
      </c>
      <c r="E57" s="68" t="s">
        <v>109</v>
      </c>
      <c r="F57" s="65">
        <v>1</v>
      </c>
      <c r="G57" s="69">
        <v>11697000</v>
      </c>
      <c r="H57" s="70">
        <v>0</v>
      </c>
      <c r="I57" s="65">
        <f t="shared" si="10"/>
        <v>1</v>
      </c>
      <c r="J57" s="71">
        <f t="shared" si="10"/>
        <v>11697000</v>
      </c>
      <c r="K57" s="70">
        <f t="shared" si="10"/>
        <v>0</v>
      </c>
      <c r="L57" s="66"/>
      <c r="M57" s="66"/>
      <c r="N57" s="66"/>
      <c r="O57" s="66"/>
      <c r="P57" s="123"/>
      <c r="Q57" s="65">
        <v>2009</v>
      </c>
      <c r="R57" s="66">
        <v>5</v>
      </c>
      <c r="S57" s="75">
        <f t="shared" si="3"/>
        <v>0.2</v>
      </c>
      <c r="T57" s="76">
        <f t="shared" si="4"/>
        <v>2339400</v>
      </c>
      <c r="U57" s="66">
        <f t="shared" si="6"/>
        <v>9</v>
      </c>
      <c r="V57" s="66">
        <v>0</v>
      </c>
      <c r="W57" s="77">
        <f t="shared" si="5"/>
        <v>21054600</v>
      </c>
      <c r="X57" s="18">
        <f t="shared" si="12"/>
        <v>0</v>
      </c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/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122"/>
      <c r="BQ57" s="122"/>
      <c r="BR57" s="122"/>
      <c r="BS57" s="122"/>
      <c r="BT57" s="122"/>
      <c r="BU57" s="122"/>
      <c r="BV57" s="122"/>
      <c r="BW57" s="122"/>
      <c r="BX57" s="122"/>
      <c r="BY57" s="122"/>
      <c r="BZ57" s="122"/>
      <c r="CA57" s="122"/>
      <c r="CB57" s="122"/>
      <c r="CC57" s="122"/>
      <c r="CD57" s="122"/>
      <c r="CE57" s="122"/>
      <c r="CF57" s="122"/>
      <c r="CG57" s="122"/>
      <c r="CH57" s="122"/>
      <c r="CI57" s="122"/>
      <c r="CJ57" s="122"/>
      <c r="CK57" s="122"/>
      <c r="CL57" s="122"/>
      <c r="CM57" s="122"/>
      <c r="CN57" s="122"/>
      <c r="CO57" s="122"/>
      <c r="CP57" s="122"/>
      <c r="CQ57" s="122"/>
      <c r="CR57" s="122"/>
      <c r="CS57" s="122"/>
      <c r="CT57" s="122"/>
      <c r="CU57" s="122"/>
      <c r="CV57" s="122"/>
      <c r="CW57" s="122"/>
      <c r="CX57" s="122"/>
      <c r="CY57" s="122"/>
      <c r="CZ57" s="122"/>
      <c r="DA57" s="122"/>
      <c r="DB57" s="122"/>
      <c r="DC57" s="122"/>
      <c r="DD57" s="122"/>
      <c r="DE57" s="122"/>
      <c r="DF57" s="122"/>
      <c r="DG57" s="122"/>
      <c r="DH57" s="122"/>
      <c r="DI57" s="122"/>
      <c r="DJ57" s="122"/>
      <c r="DK57" s="122"/>
      <c r="DL57" s="122"/>
      <c r="DM57" s="122"/>
      <c r="DN57" s="122"/>
      <c r="DO57" s="122"/>
      <c r="DP57" s="122"/>
      <c r="DQ57" s="122"/>
      <c r="DR57" s="122"/>
      <c r="DS57" s="122"/>
      <c r="DT57" s="122"/>
      <c r="DU57" s="122"/>
      <c r="DV57" s="122"/>
      <c r="DW57" s="122"/>
      <c r="DX57" s="122"/>
      <c r="DY57" s="122"/>
      <c r="DZ57" s="122"/>
      <c r="EA57" s="122"/>
      <c r="EB57" s="122"/>
      <c r="EC57" s="122"/>
      <c r="ED57" s="122"/>
      <c r="EE57" s="122"/>
      <c r="EF57" s="122"/>
      <c r="EG57" s="122"/>
      <c r="EH57" s="122"/>
      <c r="EI57" s="122"/>
      <c r="EJ57" s="122"/>
      <c r="EK57" s="122"/>
      <c r="EL57" s="122"/>
      <c r="EM57" s="122"/>
      <c r="EN57" s="122"/>
      <c r="EO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K57" s="122"/>
      <c r="FL57" s="122"/>
      <c r="FM57" s="122"/>
      <c r="FN57" s="122"/>
      <c r="FO57" s="122"/>
      <c r="FP57" s="122"/>
      <c r="FQ57" s="122"/>
      <c r="FR57" s="122"/>
      <c r="FS57" s="122"/>
      <c r="FT57" s="122"/>
      <c r="FU57" s="122"/>
      <c r="FV57" s="122"/>
      <c r="FW57" s="122"/>
      <c r="FX57" s="122"/>
      <c r="FY57" s="122"/>
      <c r="FZ57" s="122"/>
      <c r="GA57" s="122"/>
      <c r="GB57" s="122"/>
      <c r="GC57" s="122"/>
      <c r="GD57" s="122"/>
      <c r="GE57" s="122"/>
      <c r="GF57" s="122"/>
      <c r="GG57" s="122"/>
      <c r="GH57" s="122"/>
      <c r="GI57" s="122"/>
      <c r="GJ57" s="122"/>
      <c r="GK57" s="122"/>
      <c r="GL57" s="122"/>
      <c r="GM57" s="122"/>
      <c r="GN57" s="122"/>
      <c r="GO57" s="122"/>
      <c r="GP57" s="122"/>
      <c r="GQ57" s="122"/>
      <c r="GR57" s="122"/>
      <c r="GS57" s="122"/>
      <c r="GT57" s="122"/>
      <c r="GU57" s="122"/>
      <c r="GV57" s="122"/>
      <c r="GW57" s="122"/>
      <c r="GX57" s="122"/>
      <c r="GY57" s="122"/>
      <c r="GZ57" s="122"/>
      <c r="HA57" s="122"/>
      <c r="HB57" s="122"/>
      <c r="HC57" s="122"/>
      <c r="HD57" s="122"/>
      <c r="HE57" s="122"/>
      <c r="HF57" s="122"/>
      <c r="HG57" s="122"/>
      <c r="HH57" s="122"/>
      <c r="HI57" s="122"/>
      <c r="HJ57" s="122"/>
      <c r="HK57" s="122"/>
      <c r="HL57" s="122"/>
      <c r="HM57" s="122"/>
      <c r="HN57" s="122"/>
      <c r="HO57" s="122"/>
      <c r="HP57" s="122"/>
      <c r="HQ57" s="122"/>
      <c r="HR57" s="122"/>
      <c r="HS57" s="122"/>
      <c r="HT57" s="122"/>
      <c r="HU57" s="122"/>
      <c r="HV57" s="122"/>
      <c r="HW57" s="122"/>
      <c r="HX57" s="122"/>
      <c r="HY57" s="122"/>
      <c r="HZ57" s="122"/>
      <c r="IA57" s="122"/>
      <c r="IB57" s="122"/>
      <c r="IC57" s="122"/>
      <c r="ID57" s="122"/>
      <c r="IE57" s="122"/>
      <c r="IF57" s="122"/>
      <c r="IG57" s="122"/>
      <c r="IH57" s="122"/>
      <c r="II57" s="122"/>
      <c r="IJ57" s="122"/>
      <c r="IK57" s="122"/>
      <c r="IL57" s="122"/>
      <c r="IM57" s="122"/>
      <c r="IN57" s="122"/>
      <c r="IO57" s="122"/>
    </row>
    <row r="58" spans="1:249" s="100" customFormat="1" ht="30" hidden="1" x14ac:dyDescent="0.2">
      <c r="A58" s="65">
        <f t="shared" si="7"/>
        <v>37</v>
      </c>
      <c r="B58" s="66"/>
      <c r="C58" s="105" t="s">
        <v>103</v>
      </c>
      <c r="D58" s="66" t="s">
        <v>110</v>
      </c>
      <c r="E58" s="68" t="s">
        <v>109</v>
      </c>
      <c r="F58" s="65">
        <v>1</v>
      </c>
      <c r="G58" s="69">
        <v>11697000</v>
      </c>
      <c r="H58" s="70">
        <v>0</v>
      </c>
      <c r="I58" s="65">
        <f t="shared" si="10"/>
        <v>1</v>
      </c>
      <c r="J58" s="71">
        <f t="shared" si="10"/>
        <v>11697000</v>
      </c>
      <c r="K58" s="70">
        <f t="shared" si="10"/>
        <v>0</v>
      </c>
      <c r="L58" s="66"/>
      <c r="M58" s="66"/>
      <c r="N58" s="66"/>
      <c r="O58" s="66"/>
      <c r="P58" s="123"/>
      <c r="Q58" s="65">
        <v>2009</v>
      </c>
      <c r="R58" s="66">
        <v>5</v>
      </c>
      <c r="S58" s="75">
        <f t="shared" si="3"/>
        <v>0.2</v>
      </c>
      <c r="T58" s="76">
        <f t="shared" si="4"/>
        <v>2339400</v>
      </c>
      <c r="U58" s="66">
        <f t="shared" si="6"/>
        <v>9</v>
      </c>
      <c r="V58" s="66">
        <v>0</v>
      </c>
      <c r="W58" s="77">
        <f t="shared" si="5"/>
        <v>21054600</v>
      </c>
      <c r="X58" s="18">
        <f t="shared" si="12"/>
        <v>0</v>
      </c>
      <c r="Y58" s="122"/>
      <c r="Z58" s="122"/>
      <c r="AA58" s="122"/>
      <c r="AB58" s="122"/>
      <c r="AC58" s="122"/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/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122"/>
      <c r="BQ58" s="122"/>
      <c r="BR58" s="122"/>
      <c r="BS58" s="122"/>
      <c r="BT58" s="122"/>
      <c r="BU58" s="122"/>
      <c r="BV58" s="122"/>
      <c r="BW58" s="122"/>
      <c r="BX58" s="122"/>
      <c r="BY58" s="122"/>
      <c r="BZ58" s="122"/>
      <c r="CA58" s="122"/>
      <c r="CB58" s="122"/>
      <c r="CC58" s="122"/>
      <c r="CD58" s="122"/>
      <c r="CE58" s="122"/>
      <c r="CF58" s="122"/>
      <c r="CG58" s="122"/>
      <c r="CH58" s="122"/>
      <c r="CI58" s="122"/>
      <c r="CJ58" s="122"/>
      <c r="CK58" s="122"/>
      <c r="CL58" s="122"/>
      <c r="CM58" s="122"/>
      <c r="CN58" s="122"/>
      <c r="CO58" s="122"/>
      <c r="CP58" s="122"/>
      <c r="CQ58" s="122"/>
      <c r="CR58" s="122"/>
      <c r="CS58" s="122"/>
      <c r="CT58" s="122"/>
      <c r="CU58" s="122"/>
      <c r="CV58" s="122"/>
      <c r="CW58" s="122"/>
      <c r="CX58" s="122"/>
      <c r="CY58" s="122"/>
      <c r="CZ58" s="122"/>
      <c r="DA58" s="122"/>
      <c r="DB58" s="122"/>
      <c r="DC58" s="122"/>
      <c r="DD58" s="122"/>
      <c r="DE58" s="122"/>
      <c r="DF58" s="122"/>
      <c r="DG58" s="122"/>
      <c r="DH58" s="122"/>
      <c r="DI58" s="122"/>
      <c r="DJ58" s="122"/>
      <c r="DK58" s="122"/>
      <c r="DL58" s="122"/>
      <c r="DM58" s="122"/>
      <c r="DN58" s="122"/>
      <c r="DO58" s="122"/>
      <c r="DP58" s="122"/>
      <c r="DQ58" s="122"/>
      <c r="DR58" s="122"/>
      <c r="DS58" s="122"/>
      <c r="DT58" s="122"/>
      <c r="DU58" s="122"/>
      <c r="DV58" s="122"/>
      <c r="DW58" s="122"/>
      <c r="DX58" s="122"/>
      <c r="DY58" s="122"/>
      <c r="DZ58" s="122"/>
      <c r="EA58" s="122"/>
      <c r="EB58" s="122"/>
      <c r="EC58" s="122"/>
      <c r="ED58" s="122"/>
      <c r="EE58" s="122"/>
      <c r="EF58" s="122"/>
      <c r="EG58" s="122"/>
      <c r="EH58" s="122"/>
      <c r="EI58" s="122"/>
      <c r="EJ58" s="122"/>
      <c r="EK58" s="122"/>
      <c r="EL58" s="122"/>
      <c r="EM58" s="122"/>
      <c r="EN58" s="122"/>
      <c r="EO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K58" s="122"/>
      <c r="FL58" s="122"/>
      <c r="FM58" s="122"/>
      <c r="FN58" s="122"/>
      <c r="FO58" s="122"/>
      <c r="FP58" s="122"/>
      <c r="FQ58" s="122"/>
      <c r="FR58" s="122"/>
      <c r="FS58" s="122"/>
      <c r="FT58" s="122"/>
      <c r="FU58" s="122"/>
      <c r="FV58" s="122"/>
      <c r="FW58" s="122"/>
      <c r="FX58" s="122"/>
      <c r="FY58" s="122"/>
      <c r="FZ58" s="122"/>
      <c r="GA58" s="122"/>
      <c r="GB58" s="122"/>
      <c r="GC58" s="122"/>
      <c r="GD58" s="122"/>
      <c r="GE58" s="122"/>
      <c r="GF58" s="122"/>
      <c r="GG58" s="122"/>
      <c r="GH58" s="122"/>
      <c r="GI58" s="122"/>
      <c r="GJ58" s="122"/>
      <c r="GK58" s="122"/>
      <c r="GL58" s="122"/>
      <c r="GM58" s="122"/>
      <c r="GN58" s="122"/>
      <c r="GO58" s="122"/>
      <c r="GP58" s="122"/>
      <c r="GQ58" s="122"/>
      <c r="GR58" s="122"/>
      <c r="GS58" s="122"/>
      <c r="GT58" s="122"/>
      <c r="GU58" s="122"/>
      <c r="GV58" s="122"/>
      <c r="GW58" s="122"/>
      <c r="GX58" s="122"/>
      <c r="GY58" s="122"/>
      <c r="GZ58" s="122"/>
      <c r="HA58" s="122"/>
      <c r="HB58" s="122"/>
      <c r="HC58" s="122"/>
      <c r="HD58" s="122"/>
      <c r="HE58" s="122"/>
      <c r="HF58" s="122"/>
      <c r="HG58" s="122"/>
      <c r="HH58" s="122"/>
      <c r="HI58" s="122"/>
      <c r="HJ58" s="122"/>
      <c r="HK58" s="122"/>
      <c r="HL58" s="122"/>
      <c r="HM58" s="122"/>
      <c r="HN58" s="122"/>
      <c r="HO58" s="122"/>
      <c r="HP58" s="122"/>
      <c r="HQ58" s="122"/>
      <c r="HR58" s="122"/>
      <c r="HS58" s="122"/>
      <c r="HT58" s="122"/>
      <c r="HU58" s="122"/>
      <c r="HV58" s="122"/>
      <c r="HW58" s="122"/>
      <c r="HX58" s="122"/>
      <c r="HY58" s="122"/>
      <c r="HZ58" s="122"/>
      <c r="IA58" s="122"/>
      <c r="IB58" s="122"/>
      <c r="IC58" s="122"/>
      <c r="ID58" s="122"/>
      <c r="IE58" s="122"/>
      <c r="IF58" s="122"/>
      <c r="IG58" s="122"/>
      <c r="IH58" s="122"/>
      <c r="II58" s="122"/>
      <c r="IJ58" s="122"/>
      <c r="IK58" s="122"/>
      <c r="IL58" s="122"/>
      <c r="IM58" s="122"/>
      <c r="IN58" s="122"/>
      <c r="IO58" s="122"/>
    </row>
    <row r="59" spans="1:249" s="100" customFormat="1" ht="30" hidden="1" x14ac:dyDescent="0.2">
      <c r="A59" s="65">
        <f t="shared" si="7"/>
        <v>38</v>
      </c>
      <c r="B59" s="66"/>
      <c r="C59" s="105" t="s">
        <v>111</v>
      </c>
      <c r="D59" s="66">
        <v>5001476</v>
      </c>
      <c r="E59" s="68" t="s">
        <v>109</v>
      </c>
      <c r="F59" s="65">
        <v>1</v>
      </c>
      <c r="G59" s="69">
        <v>14500000</v>
      </c>
      <c r="H59" s="70">
        <v>0</v>
      </c>
      <c r="I59" s="65">
        <f t="shared" si="10"/>
        <v>1</v>
      </c>
      <c r="J59" s="71">
        <f t="shared" si="10"/>
        <v>14500000</v>
      </c>
      <c r="K59" s="70">
        <f t="shared" si="10"/>
        <v>0</v>
      </c>
      <c r="L59" s="66"/>
      <c r="M59" s="66"/>
      <c r="N59" s="66"/>
      <c r="O59" s="66"/>
      <c r="P59" s="123"/>
      <c r="Q59" s="65">
        <v>2007</v>
      </c>
      <c r="R59" s="66">
        <v>5</v>
      </c>
      <c r="S59" s="75">
        <f t="shared" si="3"/>
        <v>0.2</v>
      </c>
      <c r="T59" s="76">
        <f t="shared" si="4"/>
        <v>2900000</v>
      </c>
      <c r="U59" s="66">
        <f t="shared" si="6"/>
        <v>11</v>
      </c>
      <c r="V59" s="66">
        <v>0</v>
      </c>
      <c r="W59" s="77">
        <f t="shared" si="5"/>
        <v>31900000</v>
      </c>
      <c r="X59" s="18">
        <f t="shared" si="12"/>
        <v>0</v>
      </c>
      <c r="Y59" s="122"/>
      <c r="Z59" s="122"/>
      <c r="AA59" s="122"/>
      <c r="AB59" s="122"/>
      <c r="AC59" s="122"/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/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122"/>
      <c r="BQ59" s="122"/>
      <c r="BR59" s="122"/>
      <c r="BS59" s="122"/>
      <c r="BT59" s="122"/>
      <c r="BU59" s="122"/>
      <c r="BV59" s="122"/>
      <c r="BW59" s="122"/>
      <c r="BX59" s="122"/>
      <c r="BY59" s="122"/>
      <c r="BZ59" s="122"/>
      <c r="CA59" s="122"/>
      <c r="CB59" s="122"/>
      <c r="CC59" s="122"/>
      <c r="CD59" s="122"/>
      <c r="CE59" s="122"/>
      <c r="CF59" s="122"/>
      <c r="CG59" s="122"/>
      <c r="CH59" s="122"/>
      <c r="CI59" s="122"/>
      <c r="CJ59" s="122"/>
      <c r="CK59" s="122"/>
      <c r="CL59" s="122"/>
      <c r="CM59" s="122"/>
      <c r="CN59" s="122"/>
      <c r="CO59" s="122"/>
      <c r="CP59" s="122"/>
      <c r="CQ59" s="122"/>
      <c r="CR59" s="122"/>
      <c r="CS59" s="122"/>
      <c r="CT59" s="122"/>
      <c r="CU59" s="122"/>
      <c r="CV59" s="122"/>
      <c r="CW59" s="122"/>
      <c r="CX59" s="122"/>
      <c r="CY59" s="122"/>
      <c r="CZ59" s="122"/>
      <c r="DA59" s="122"/>
      <c r="DB59" s="122"/>
      <c r="DC59" s="122"/>
      <c r="DD59" s="122"/>
      <c r="DE59" s="122"/>
      <c r="DF59" s="122"/>
      <c r="DG59" s="122"/>
      <c r="DH59" s="122"/>
      <c r="DI59" s="122"/>
      <c r="DJ59" s="122"/>
      <c r="DK59" s="122"/>
      <c r="DL59" s="122"/>
      <c r="DM59" s="122"/>
      <c r="DN59" s="122"/>
      <c r="DO59" s="122"/>
      <c r="DP59" s="122"/>
      <c r="DQ59" s="122"/>
      <c r="DR59" s="122"/>
      <c r="DS59" s="122"/>
      <c r="DT59" s="122"/>
      <c r="DU59" s="122"/>
      <c r="DV59" s="122"/>
      <c r="DW59" s="122"/>
      <c r="DX59" s="122"/>
      <c r="DY59" s="122"/>
      <c r="DZ59" s="122"/>
      <c r="EA59" s="122"/>
      <c r="EB59" s="122"/>
      <c r="EC59" s="122"/>
      <c r="ED59" s="122"/>
      <c r="EE59" s="122"/>
      <c r="EF59" s="122"/>
      <c r="EG59" s="122"/>
      <c r="EH59" s="122"/>
      <c r="EI59" s="122"/>
      <c r="EJ59" s="122"/>
      <c r="EK59" s="122"/>
      <c r="EL59" s="122"/>
      <c r="EM59" s="122"/>
      <c r="EN59" s="122"/>
      <c r="EO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K59" s="122"/>
      <c r="FL59" s="122"/>
      <c r="FM59" s="122"/>
      <c r="FN59" s="122"/>
      <c r="FO59" s="122"/>
      <c r="FP59" s="122"/>
      <c r="FQ59" s="122"/>
      <c r="FR59" s="122"/>
      <c r="FS59" s="122"/>
      <c r="FT59" s="122"/>
      <c r="FU59" s="122"/>
      <c r="FV59" s="122"/>
      <c r="FW59" s="122"/>
      <c r="FX59" s="122"/>
      <c r="FY59" s="122"/>
      <c r="FZ59" s="122"/>
      <c r="GA59" s="122"/>
      <c r="GB59" s="122"/>
      <c r="GC59" s="122"/>
      <c r="GD59" s="122"/>
      <c r="GE59" s="122"/>
      <c r="GF59" s="122"/>
      <c r="GG59" s="122"/>
      <c r="GH59" s="122"/>
      <c r="GI59" s="122"/>
      <c r="GJ59" s="122"/>
      <c r="GK59" s="122"/>
      <c r="GL59" s="122"/>
      <c r="GM59" s="122"/>
      <c r="GN59" s="122"/>
      <c r="GO59" s="122"/>
      <c r="GP59" s="122"/>
      <c r="GQ59" s="122"/>
      <c r="GR59" s="122"/>
      <c r="GS59" s="122"/>
      <c r="GT59" s="122"/>
      <c r="GU59" s="122"/>
      <c r="GV59" s="122"/>
      <c r="GW59" s="122"/>
      <c r="GX59" s="122"/>
      <c r="GY59" s="122"/>
      <c r="GZ59" s="122"/>
      <c r="HA59" s="122"/>
      <c r="HB59" s="122"/>
      <c r="HC59" s="122"/>
      <c r="HD59" s="122"/>
      <c r="HE59" s="122"/>
      <c r="HF59" s="122"/>
      <c r="HG59" s="122"/>
      <c r="HH59" s="122"/>
      <c r="HI59" s="122"/>
      <c r="HJ59" s="122"/>
      <c r="HK59" s="122"/>
      <c r="HL59" s="122"/>
      <c r="HM59" s="122"/>
      <c r="HN59" s="122"/>
      <c r="HO59" s="122"/>
      <c r="HP59" s="122"/>
      <c r="HQ59" s="122"/>
      <c r="HR59" s="122"/>
      <c r="HS59" s="122"/>
      <c r="HT59" s="122"/>
      <c r="HU59" s="122"/>
      <c r="HV59" s="122"/>
      <c r="HW59" s="122"/>
      <c r="HX59" s="122"/>
      <c r="HY59" s="122"/>
      <c r="HZ59" s="122"/>
      <c r="IA59" s="122"/>
      <c r="IB59" s="122"/>
      <c r="IC59" s="122"/>
      <c r="ID59" s="122"/>
      <c r="IE59" s="122"/>
      <c r="IF59" s="122"/>
      <c r="IG59" s="122"/>
      <c r="IH59" s="122"/>
      <c r="II59" s="122"/>
      <c r="IJ59" s="122"/>
      <c r="IK59" s="122"/>
      <c r="IL59" s="122"/>
      <c r="IM59" s="122"/>
      <c r="IN59" s="122"/>
      <c r="IO59" s="122"/>
    </row>
    <row r="60" spans="1:249" s="100" customFormat="1" ht="30" hidden="1" x14ac:dyDescent="0.2">
      <c r="A60" s="65">
        <f t="shared" si="7"/>
        <v>39</v>
      </c>
      <c r="B60" s="66"/>
      <c r="C60" s="105" t="s">
        <v>112</v>
      </c>
      <c r="D60" s="66">
        <v>5001563</v>
      </c>
      <c r="E60" s="68" t="s">
        <v>109</v>
      </c>
      <c r="F60" s="65">
        <v>1</v>
      </c>
      <c r="G60" s="69">
        <v>18000000</v>
      </c>
      <c r="H60" s="70">
        <v>0</v>
      </c>
      <c r="I60" s="65">
        <f t="shared" si="10"/>
        <v>1</v>
      </c>
      <c r="J60" s="71">
        <f t="shared" si="10"/>
        <v>18000000</v>
      </c>
      <c r="K60" s="70">
        <f t="shared" si="10"/>
        <v>0</v>
      </c>
      <c r="L60" s="66"/>
      <c r="M60" s="66"/>
      <c r="N60" s="66"/>
      <c r="O60" s="66"/>
      <c r="P60" s="123"/>
      <c r="Q60" s="65">
        <v>2007</v>
      </c>
      <c r="R60" s="66">
        <v>5</v>
      </c>
      <c r="S60" s="75">
        <f t="shared" si="3"/>
        <v>0.2</v>
      </c>
      <c r="T60" s="76">
        <f t="shared" si="4"/>
        <v>3600000</v>
      </c>
      <c r="U60" s="66">
        <f t="shared" si="6"/>
        <v>11</v>
      </c>
      <c r="V60" s="66">
        <v>0</v>
      </c>
      <c r="W60" s="77">
        <f t="shared" si="5"/>
        <v>39600000</v>
      </c>
      <c r="X60" s="18">
        <f t="shared" si="12"/>
        <v>0</v>
      </c>
      <c r="Y60" s="122"/>
      <c r="Z60" s="122"/>
      <c r="AA60" s="122"/>
      <c r="AB60" s="122"/>
      <c r="AC60" s="122"/>
      <c r="AD60" s="122"/>
      <c r="AE60" s="122"/>
      <c r="AF60" s="122"/>
      <c r="AG60" s="122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122"/>
      <c r="AU60" s="122"/>
      <c r="AV60" s="122"/>
      <c r="AW60" s="122"/>
      <c r="AX60" s="122"/>
      <c r="AY60" s="122"/>
      <c r="AZ60" s="122"/>
      <c r="BA60" s="122"/>
      <c r="BB60" s="122"/>
      <c r="BC60" s="122"/>
      <c r="BD60" s="122"/>
      <c r="BE60" s="122"/>
      <c r="BF60" s="122"/>
      <c r="BG60" s="122"/>
      <c r="BH60" s="122"/>
      <c r="BI60" s="122"/>
      <c r="BJ60" s="122"/>
      <c r="BK60" s="122"/>
      <c r="BL60" s="122"/>
      <c r="BM60" s="122"/>
      <c r="BN60" s="122"/>
      <c r="BO60" s="122"/>
      <c r="BP60" s="122"/>
      <c r="BQ60" s="122"/>
      <c r="BR60" s="122"/>
      <c r="BS60" s="122"/>
      <c r="BT60" s="122"/>
      <c r="BU60" s="122"/>
      <c r="BV60" s="122"/>
      <c r="BW60" s="122"/>
      <c r="BX60" s="122"/>
      <c r="BY60" s="122"/>
      <c r="BZ60" s="122"/>
      <c r="CA60" s="122"/>
      <c r="CB60" s="122"/>
      <c r="CC60" s="122"/>
      <c r="CD60" s="122"/>
      <c r="CE60" s="122"/>
      <c r="CF60" s="122"/>
      <c r="CG60" s="122"/>
      <c r="CH60" s="122"/>
      <c r="CI60" s="122"/>
      <c r="CJ60" s="122"/>
      <c r="CK60" s="122"/>
      <c r="CL60" s="122"/>
      <c r="CM60" s="122"/>
      <c r="CN60" s="122"/>
      <c r="CO60" s="122"/>
      <c r="CP60" s="122"/>
      <c r="CQ60" s="122"/>
      <c r="CR60" s="122"/>
      <c r="CS60" s="122"/>
      <c r="CT60" s="122"/>
      <c r="CU60" s="122"/>
      <c r="CV60" s="122"/>
      <c r="CW60" s="122"/>
      <c r="CX60" s="122"/>
      <c r="CY60" s="122"/>
      <c r="CZ60" s="122"/>
      <c r="DA60" s="122"/>
      <c r="DB60" s="122"/>
      <c r="DC60" s="122"/>
      <c r="DD60" s="122"/>
      <c r="DE60" s="122"/>
      <c r="DF60" s="122"/>
      <c r="DG60" s="122"/>
      <c r="DH60" s="122"/>
      <c r="DI60" s="122"/>
      <c r="DJ60" s="122"/>
      <c r="DK60" s="122"/>
      <c r="DL60" s="122"/>
      <c r="DM60" s="122"/>
      <c r="DN60" s="122"/>
      <c r="DO60" s="122"/>
      <c r="DP60" s="122"/>
      <c r="DQ60" s="122"/>
      <c r="DR60" s="122"/>
      <c r="DS60" s="122"/>
      <c r="DT60" s="122"/>
      <c r="DU60" s="122"/>
      <c r="DV60" s="122"/>
      <c r="DW60" s="122"/>
      <c r="DX60" s="122"/>
      <c r="DY60" s="122"/>
      <c r="DZ60" s="122"/>
      <c r="EA60" s="122"/>
      <c r="EB60" s="122"/>
      <c r="EC60" s="122"/>
      <c r="ED60" s="122"/>
      <c r="EE60" s="122"/>
      <c r="EF60" s="122"/>
      <c r="EG60" s="122"/>
      <c r="EH60" s="122"/>
      <c r="EI60" s="122"/>
      <c r="EJ60" s="122"/>
      <c r="EK60" s="122"/>
      <c r="EL60" s="122"/>
      <c r="EM60" s="122"/>
      <c r="EN60" s="122"/>
      <c r="EO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K60" s="122"/>
      <c r="FL60" s="122"/>
      <c r="FM60" s="122"/>
      <c r="FN60" s="122"/>
      <c r="FO60" s="122"/>
      <c r="FP60" s="122"/>
      <c r="FQ60" s="122"/>
      <c r="FR60" s="122"/>
      <c r="FS60" s="122"/>
      <c r="FT60" s="122"/>
      <c r="FU60" s="122"/>
      <c r="FV60" s="122"/>
      <c r="FW60" s="122"/>
      <c r="FX60" s="122"/>
      <c r="FY60" s="122"/>
      <c r="FZ60" s="122"/>
      <c r="GA60" s="122"/>
      <c r="GB60" s="122"/>
      <c r="GC60" s="122"/>
      <c r="GD60" s="122"/>
      <c r="GE60" s="122"/>
      <c r="GF60" s="122"/>
      <c r="GG60" s="122"/>
      <c r="GH60" s="122"/>
      <c r="GI60" s="122"/>
      <c r="GJ60" s="122"/>
      <c r="GK60" s="122"/>
      <c r="GL60" s="122"/>
      <c r="GM60" s="122"/>
      <c r="GN60" s="122"/>
      <c r="GO60" s="122"/>
      <c r="GP60" s="122"/>
      <c r="GQ60" s="122"/>
      <c r="GR60" s="122"/>
      <c r="GS60" s="122"/>
      <c r="GT60" s="122"/>
      <c r="GU60" s="122"/>
      <c r="GV60" s="122"/>
      <c r="GW60" s="122"/>
      <c r="GX60" s="122"/>
      <c r="GY60" s="122"/>
      <c r="GZ60" s="122"/>
      <c r="HA60" s="122"/>
      <c r="HB60" s="122"/>
      <c r="HC60" s="122"/>
      <c r="HD60" s="122"/>
      <c r="HE60" s="122"/>
      <c r="HF60" s="122"/>
      <c r="HG60" s="122"/>
      <c r="HH60" s="122"/>
      <c r="HI60" s="122"/>
      <c r="HJ60" s="122"/>
      <c r="HK60" s="122"/>
      <c r="HL60" s="122"/>
      <c r="HM60" s="122"/>
      <c r="HN60" s="122"/>
      <c r="HO60" s="122"/>
      <c r="HP60" s="122"/>
      <c r="HQ60" s="122"/>
      <c r="HR60" s="122"/>
      <c r="HS60" s="122"/>
      <c r="HT60" s="122"/>
      <c r="HU60" s="122"/>
      <c r="HV60" s="122"/>
      <c r="HW60" s="122"/>
      <c r="HX60" s="122"/>
      <c r="HY60" s="122"/>
      <c r="HZ60" s="122"/>
      <c r="IA60" s="122"/>
      <c r="IB60" s="122"/>
      <c r="IC60" s="122"/>
      <c r="ID60" s="122"/>
      <c r="IE60" s="122"/>
      <c r="IF60" s="122"/>
      <c r="IG60" s="122"/>
      <c r="IH60" s="122"/>
      <c r="II60" s="122"/>
      <c r="IJ60" s="122"/>
      <c r="IK60" s="122"/>
      <c r="IL60" s="122"/>
      <c r="IM60" s="122"/>
      <c r="IN60" s="122"/>
      <c r="IO60" s="122"/>
    </row>
    <row r="61" spans="1:249" s="100" customFormat="1" ht="30" hidden="1" customHeight="1" x14ac:dyDescent="0.25">
      <c r="A61" s="65">
        <f t="shared" si="7"/>
        <v>40</v>
      </c>
      <c r="B61" s="66"/>
      <c r="C61" s="124" t="s">
        <v>63</v>
      </c>
      <c r="D61" s="66" t="s">
        <v>113</v>
      </c>
      <c r="E61" s="68" t="s">
        <v>109</v>
      </c>
      <c r="F61" s="125">
        <v>1</v>
      </c>
      <c r="G61" s="81">
        <v>13335000</v>
      </c>
      <c r="H61" s="70">
        <v>0</v>
      </c>
      <c r="I61" s="65">
        <f t="shared" si="10"/>
        <v>1</v>
      </c>
      <c r="J61" s="82">
        <f t="shared" si="10"/>
        <v>13335000</v>
      </c>
      <c r="K61" s="70">
        <f t="shared" si="10"/>
        <v>0</v>
      </c>
      <c r="L61" s="120"/>
      <c r="M61" s="120"/>
      <c r="N61" s="120"/>
      <c r="O61" s="120"/>
      <c r="P61" s="121"/>
      <c r="Q61" s="85">
        <v>2012</v>
      </c>
      <c r="R61" s="85">
        <v>5</v>
      </c>
      <c r="S61" s="75">
        <f t="shared" si="3"/>
        <v>0.2</v>
      </c>
      <c r="T61" s="76">
        <f t="shared" si="4"/>
        <v>2667000</v>
      </c>
      <c r="U61" s="66">
        <f t="shared" si="6"/>
        <v>6</v>
      </c>
      <c r="V61" s="66"/>
      <c r="W61" s="77">
        <f t="shared" si="5"/>
        <v>16002000</v>
      </c>
      <c r="X61" s="18">
        <f t="shared" si="12"/>
        <v>0</v>
      </c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</row>
    <row r="62" spans="1:249" s="100" customFormat="1" ht="30" hidden="1" customHeight="1" x14ac:dyDescent="0.25">
      <c r="A62" s="65">
        <f t="shared" si="7"/>
        <v>41</v>
      </c>
      <c r="B62" s="66"/>
      <c r="C62" s="124" t="s">
        <v>63</v>
      </c>
      <c r="D62" s="66" t="s">
        <v>114</v>
      </c>
      <c r="E62" s="68" t="s">
        <v>109</v>
      </c>
      <c r="F62" s="125">
        <v>1</v>
      </c>
      <c r="G62" s="81">
        <v>13335000</v>
      </c>
      <c r="H62" s="70">
        <v>0</v>
      </c>
      <c r="I62" s="65">
        <f t="shared" si="10"/>
        <v>1</v>
      </c>
      <c r="J62" s="82">
        <f t="shared" si="10"/>
        <v>13335000</v>
      </c>
      <c r="K62" s="70">
        <f t="shared" si="10"/>
        <v>0</v>
      </c>
      <c r="L62" s="120"/>
      <c r="M62" s="120"/>
      <c r="N62" s="120"/>
      <c r="O62" s="120"/>
      <c r="P62" s="121"/>
      <c r="Q62" s="85">
        <v>2012</v>
      </c>
      <c r="R62" s="85">
        <v>5</v>
      </c>
      <c r="S62" s="75">
        <f t="shared" si="3"/>
        <v>0.2</v>
      </c>
      <c r="T62" s="76">
        <f t="shared" si="4"/>
        <v>2667000</v>
      </c>
      <c r="U62" s="66">
        <f t="shared" si="6"/>
        <v>6</v>
      </c>
      <c r="V62" s="66"/>
      <c r="W62" s="77">
        <f t="shared" si="5"/>
        <v>16002000</v>
      </c>
      <c r="X62" s="18">
        <f t="shared" si="12"/>
        <v>0</v>
      </c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</row>
    <row r="63" spans="1:249" s="100" customFormat="1" ht="30" hidden="1" x14ac:dyDescent="0.2">
      <c r="A63" s="65">
        <f t="shared" si="7"/>
        <v>42</v>
      </c>
      <c r="B63" s="66"/>
      <c r="C63" s="67" t="s">
        <v>103</v>
      </c>
      <c r="D63" s="66" t="s">
        <v>115</v>
      </c>
      <c r="E63" s="68" t="s">
        <v>109</v>
      </c>
      <c r="F63" s="65">
        <v>1</v>
      </c>
      <c r="G63" s="88">
        <v>11697000</v>
      </c>
      <c r="H63" s="70">
        <v>0</v>
      </c>
      <c r="I63" s="65">
        <f t="shared" si="10"/>
        <v>1</v>
      </c>
      <c r="J63" s="89">
        <f t="shared" si="10"/>
        <v>11697000</v>
      </c>
      <c r="K63" s="70">
        <f t="shared" si="10"/>
        <v>0</v>
      </c>
      <c r="L63" s="72"/>
      <c r="M63" s="72"/>
      <c r="N63" s="72"/>
      <c r="O63" s="66"/>
      <c r="P63" s="90"/>
      <c r="Q63" s="65">
        <v>2009</v>
      </c>
      <c r="R63" s="66">
        <v>5</v>
      </c>
      <c r="S63" s="75">
        <f t="shared" si="3"/>
        <v>0.2</v>
      </c>
      <c r="T63" s="76">
        <f t="shared" si="4"/>
        <v>2339400</v>
      </c>
      <c r="U63" s="66">
        <f t="shared" si="6"/>
        <v>9</v>
      </c>
      <c r="V63" s="66">
        <v>0</v>
      </c>
      <c r="W63" s="77">
        <f t="shared" si="5"/>
        <v>21054600</v>
      </c>
      <c r="X63" s="18">
        <f t="shared" si="12"/>
        <v>0</v>
      </c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</row>
    <row r="64" spans="1:249" s="100" customFormat="1" ht="28.5" hidden="1" customHeight="1" x14ac:dyDescent="0.2">
      <c r="A64" s="65">
        <f t="shared" si="7"/>
        <v>43</v>
      </c>
      <c r="B64" s="66"/>
      <c r="C64" s="67" t="s">
        <v>103</v>
      </c>
      <c r="D64" s="66" t="s">
        <v>116</v>
      </c>
      <c r="E64" s="68" t="s">
        <v>109</v>
      </c>
      <c r="F64" s="65">
        <v>1</v>
      </c>
      <c r="G64" s="88">
        <v>11697000</v>
      </c>
      <c r="H64" s="70">
        <v>0</v>
      </c>
      <c r="I64" s="65">
        <f t="shared" si="10"/>
        <v>1</v>
      </c>
      <c r="J64" s="89">
        <f t="shared" si="10"/>
        <v>11697000</v>
      </c>
      <c r="K64" s="70">
        <f t="shared" si="10"/>
        <v>0</v>
      </c>
      <c r="L64" s="72"/>
      <c r="M64" s="72"/>
      <c r="N64" s="72"/>
      <c r="O64" s="66"/>
      <c r="P64" s="90"/>
      <c r="Q64" s="65">
        <v>2009</v>
      </c>
      <c r="R64" s="66">
        <v>5</v>
      </c>
      <c r="S64" s="75">
        <f t="shared" si="3"/>
        <v>0.2</v>
      </c>
      <c r="T64" s="76">
        <f t="shared" si="4"/>
        <v>2339400</v>
      </c>
      <c r="U64" s="66">
        <f t="shared" si="6"/>
        <v>9</v>
      </c>
      <c r="V64" s="66">
        <v>0</v>
      </c>
      <c r="W64" s="77">
        <f t="shared" si="5"/>
        <v>21054600</v>
      </c>
      <c r="X64" s="18">
        <f t="shared" si="12"/>
        <v>0</v>
      </c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</row>
    <row r="65" spans="1:249" s="19" customFormat="1" ht="30" hidden="1" x14ac:dyDescent="0.25">
      <c r="A65" s="65">
        <f t="shared" si="7"/>
        <v>44</v>
      </c>
      <c r="B65" s="66"/>
      <c r="C65" s="67" t="s">
        <v>103</v>
      </c>
      <c r="D65" s="66" t="s">
        <v>117</v>
      </c>
      <c r="E65" s="68" t="s">
        <v>109</v>
      </c>
      <c r="F65" s="65">
        <v>1</v>
      </c>
      <c r="G65" s="88">
        <v>11697000</v>
      </c>
      <c r="H65" s="70">
        <v>0</v>
      </c>
      <c r="I65" s="65">
        <f t="shared" si="10"/>
        <v>1</v>
      </c>
      <c r="J65" s="89">
        <f t="shared" si="10"/>
        <v>11697000</v>
      </c>
      <c r="K65" s="70">
        <f t="shared" si="10"/>
        <v>0</v>
      </c>
      <c r="L65" s="72"/>
      <c r="M65" s="72"/>
      <c r="N65" s="72"/>
      <c r="O65" s="66"/>
      <c r="P65" s="90"/>
      <c r="Q65" s="65">
        <v>2009</v>
      </c>
      <c r="R65" s="66">
        <v>5</v>
      </c>
      <c r="S65" s="75">
        <f t="shared" si="3"/>
        <v>0.2</v>
      </c>
      <c r="T65" s="76">
        <f t="shared" si="4"/>
        <v>2339400</v>
      </c>
      <c r="U65" s="66">
        <f t="shared" si="6"/>
        <v>9</v>
      </c>
      <c r="V65" s="66">
        <v>0</v>
      </c>
      <c r="W65" s="77">
        <f t="shared" si="5"/>
        <v>21054600</v>
      </c>
      <c r="X65" s="18">
        <f t="shared" si="12"/>
        <v>0</v>
      </c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</row>
    <row r="66" spans="1:249" ht="28.5" hidden="1" customHeight="1" x14ac:dyDescent="0.2">
      <c r="A66" s="65">
        <f t="shared" si="7"/>
        <v>45</v>
      </c>
      <c r="B66" s="66"/>
      <c r="C66" s="67" t="s">
        <v>118</v>
      </c>
      <c r="D66" s="66">
        <v>5001570</v>
      </c>
      <c r="E66" s="72" t="s">
        <v>95</v>
      </c>
      <c r="F66" s="65">
        <v>1</v>
      </c>
      <c r="G66" s="86">
        <v>9800000</v>
      </c>
      <c r="H66" s="70">
        <v>0</v>
      </c>
      <c r="I66" s="65">
        <f t="shared" si="10"/>
        <v>1</v>
      </c>
      <c r="J66" s="87">
        <f t="shared" si="10"/>
        <v>9800000</v>
      </c>
      <c r="K66" s="70">
        <f t="shared" si="10"/>
        <v>0</v>
      </c>
      <c r="L66" s="72"/>
      <c r="M66" s="72"/>
      <c r="N66" s="72"/>
      <c r="O66" s="72"/>
      <c r="P66" s="90"/>
      <c r="Q66" s="65">
        <v>2007</v>
      </c>
      <c r="R66" s="66">
        <v>5</v>
      </c>
      <c r="S66" s="75">
        <f t="shared" si="3"/>
        <v>0.2</v>
      </c>
      <c r="T66" s="76">
        <f t="shared" si="4"/>
        <v>1960000</v>
      </c>
      <c r="U66" s="66">
        <f t="shared" si="6"/>
        <v>11</v>
      </c>
      <c r="V66" s="66">
        <v>0</v>
      </c>
      <c r="W66" s="77">
        <f t="shared" si="5"/>
        <v>21560000</v>
      </c>
      <c r="X66" s="18">
        <f t="shared" si="12"/>
        <v>0</v>
      </c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6"/>
      <c r="CA66" s="126"/>
      <c r="CB66" s="126"/>
      <c r="CC66" s="126"/>
      <c r="CD66" s="126"/>
      <c r="CE66" s="126"/>
      <c r="CF66" s="126"/>
      <c r="CG66" s="126"/>
      <c r="CH66" s="126"/>
      <c r="CI66" s="126"/>
      <c r="CJ66" s="126"/>
      <c r="CK66" s="126"/>
      <c r="CL66" s="126"/>
      <c r="CM66" s="126"/>
      <c r="CN66" s="126"/>
      <c r="CO66" s="126"/>
      <c r="CP66" s="126"/>
      <c r="CQ66" s="126"/>
      <c r="CR66" s="126"/>
      <c r="CS66" s="126"/>
      <c r="CT66" s="126"/>
      <c r="CU66" s="126"/>
      <c r="CV66" s="126"/>
      <c r="CW66" s="126"/>
      <c r="CX66" s="126"/>
      <c r="CY66" s="126"/>
      <c r="CZ66" s="126"/>
      <c r="DA66" s="126"/>
      <c r="DB66" s="126"/>
      <c r="DC66" s="126"/>
      <c r="DD66" s="126"/>
      <c r="DE66" s="126"/>
      <c r="DF66" s="126"/>
      <c r="DG66" s="126"/>
      <c r="DH66" s="126"/>
      <c r="DI66" s="126"/>
      <c r="DJ66" s="126"/>
      <c r="DK66" s="126"/>
      <c r="DL66" s="126"/>
      <c r="DM66" s="126"/>
      <c r="DN66" s="126"/>
      <c r="DO66" s="126"/>
      <c r="DP66" s="126"/>
      <c r="DQ66" s="126"/>
      <c r="DR66" s="126"/>
      <c r="DS66" s="126"/>
      <c r="DT66" s="126"/>
      <c r="DU66" s="126"/>
      <c r="DV66" s="126"/>
      <c r="DW66" s="126"/>
      <c r="DX66" s="126"/>
      <c r="DY66" s="126"/>
      <c r="DZ66" s="126"/>
      <c r="EA66" s="126"/>
      <c r="EB66" s="126"/>
      <c r="EC66" s="126"/>
      <c r="ED66" s="126"/>
      <c r="EE66" s="126"/>
      <c r="EF66" s="126"/>
      <c r="EG66" s="126"/>
      <c r="EH66" s="126"/>
      <c r="EI66" s="126"/>
      <c r="EJ66" s="126"/>
      <c r="EK66" s="126"/>
      <c r="EL66" s="126"/>
      <c r="EM66" s="126"/>
      <c r="EN66" s="126"/>
      <c r="EO66" s="126"/>
      <c r="EP66" s="126"/>
      <c r="EQ66" s="126"/>
      <c r="ER66" s="126"/>
      <c r="ES66" s="126"/>
      <c r="ET66" s="126"/>
      <c r="EU66" s="126"/>
      <c r="EV66" s="126"/>
      <c r="EW66" s="126"/>
      <c r="EX66" s="126"/>
      <c r="EY66" s="126"/>
      <c r="EZ66" s="126"/>
      <c r="FA66" s="126"/>
      <c r="FB66" s="126"/>
      <c r="FC66" s="126"/>
      <c r="FD66" s="126"/>
      <c r="FE66" s="126"/>
      <c r="FF66" s="126"/>
      <c r="FG66" s="126"/>
      <c r="FH66" s="126"/>
      <c r="FI66" s="126"/>
      <c r="FJ66" s="126"/>
      <c r="FK66" s="126"/>
      <c r="FL66" s="126"/>
      <c r="FM66" s="126"/>
      <c r="FN66" s="126"/>
      <c r="FO66" s="126"/>
      <c r="FP66" s="126"/>
      <c r="FQ66" s="126"/>
      <c r="FR66" s="126"/>
      <c r="FS66" s="126"/>
      <c r="FT66" s="126"/>
      <c r="FU66" s="126"/>
      <c r="FV66" s="126"/>
      <c r="FW66" s="126"/>
      <c r="FX66" s="126"/>
      <c r="FY66" s="126"/>
      <c r="FZ66" s="126"/>
      <c r="GA66" s="126"/>
      <c r="GB66" s="126"/>
      <c r="GC66" s="126"/>
      <c r="GD66" s="126"/>
      <c r="GE66" s="126"/>
      <c r="GF66" s="126"/>
      <c r="GG66" s="126"/>
      <c r="GH66" s="126"/>
      <c r="GI66" s="126"/>
      <c r="GJ66" s="126"/>
      <c r="GK66" s="126"/>
      <c r="GL66" s="126"/>
      <c r="GM66" s="126"/>
      <c r="GN66" s="126"/>
      <c r="GO66" s="126"/>
      <c r="GP66" s="126"/>
      <c r="GQ66" s="126"/>
      <c r="GR66" s="126"/>
      <c r="GS66" s="126"/>
      <c r="GT66" s="126"/>
      <c r="GU66" s="126"/>
      <c r="GV66" s="126"/>
      <c r="GW66" s="126"/>
      <c r="GX66" s="126"/>
      <c r="GY66" s="126"/>
      <c r="GZ66" s="126"/>
      <c r="HA66" s="126"/>
      <c r="HB66" s="126"/>
      <c r="HC66" s="126"/>
      <c r="HD66" s="126"/>
      <c r="HE66" s="126"/>
      <c r="HF66" s="126"/>
      <c r="HG66" s="126"/>
      <c r="HH66" s="126"/>
      <c r="HI66" s="126"/>
      <c r="HJ66" s="126"/>
      <c r="HK66" s="126"/>
      <c r="HL66" s="126"/>
      <c r="HM66" s="126"/>
      <c r="HN66" s="126"/>
      <c r="HO66" s="126"/>
      <c r="HP66" s="126"/>
      <c r="HQ66" s="126"/>
      <c r="HR66" s="126"/>
      <c r="HS66" s="126"/>
      <c r="HT66" s="126"/>
      <c r="HU66" s="126"/>
      <c r="HV66" s="126"/>
      <c r="HW66" s="126"/>
      <c r="HX66" s="126"/>
      <c r="HY66" s="126"/>
      <c r="HZ66" s="126"/>
      <c r="IA66" s="126"/>
      <c r="IB66" s="126"/>
      <c r="IC66" s="126"/>
      <c r="ID66" s="126"/>
      <c r="IE66" s="126"/>
      <c r="IF66" s="126"/>
      <c r="IG66" s="126"/>
      <c r="IH66" s="126"/>
      <c r="II66" s="126"/>
      <c r="IJ66" s="126"/>
      <c r="IK66" s="126"/>
      <c r="IL66" s="126"/>
      <c r="IM66" s="126"/>
      <c r="IN66" s="126"/>
      <c r="IO66" s="126"/>
    </row>
    <row r="67" spans="1:249" ht="28.5" hidden="1" customHeight="1" x14ac:dyDescent="0.2">
      <c r="A67" s="65">
        <f t="shared" si="7"/>
        <v>46</v>
      </c>
      <c r="B67" s="66"/>
      <c r="C67" s="67" t="s">
        <v>119</v>
      </c>
      <c r="D67" s="66">
        <v>16002</v>
      </c>
      <c r="E67" s="72" t="s">
        <v>84</v>
      </c>
      <c r="F67" s="65">
        <v>1</v>
      </c>
      <c r="G67" s="86">
        <v>42000000</v>
      </c>
      <c r="H67" s="70">
        <f>G67-W67</f>
        <v>25200000</v>
      </c>
      <c r="I67" s="65">
        <f t="shared" si="10"/>
        <v>1</v>
      </c>
      <c r="J67" s="87">
        <f t="shared" si="10"/>
        <v>42000000</v>
      </c>
      <c r="K67" s="70">
        <f t="shared" si="10"/>
        <v>25200000</v>
      </c>
      <c r="L67" s="72"/>
      <c r="M67" s="72"/>
      <c r="N67" s="72"/>
      <c r="O67" s="72"/>
      <c r="P67" s="90"/>
      <c r="Q67" s="65">
        <v>2016</v>
      </c>
      <c r="R67" s="66">
        <v>5</v>
      </c>
      <c r="S67" s="75">
        <f t="shared" si="3"/>
        <v>0.2</v>
      </c>
      <c r="T67" s="76">
        <f t="shared" si="4"/>
        <v>8400000</v>
      </c>
      <c r="U67" s="66">
        <f t="shared" si="6"/>
        <v>2</v>
      </c>
      <c r="V67" s="66"/>
      <c r="W67" s="77">
        <f t="shared" si="5"/>
        <v>16800000</v>
      </c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  <c r="CF67" s="126"/>
      <c r="CG67" s="126"/>
      <c r="CH67" s="126"/>
      <c r="CI67" s="126"/>
      <c r="CJ67" s="126"/>
      <c r="CK67" s="126"/>
      <c r="CL67" s="126"/>
      <c r="CM67" s="126"/>
      <c r="CN67" s="126"/>
      <c r="CO67" s="126"/>
      <c r="CP67" s="126"/>
      <c r="CQ67" s="126"/>
      <c r="CR67" s="126"/>
      <c r="CS67" s="126"/>
      <c r="CT67" s="126"/>
      <c r="CU67" s="126"/>
      <c r="CV67" s="126"/>
      <c r="CW67" s="126"/>
      <c r="CX67" s="126"/>
      <c r="CY67" s="126"/>
      <c r="CZ67" s="126"/>
      <c r="DA67" s="126"/>
      <c r="DB67" s="126"/>
      <c r="DC67" s="126"/>
      <c r="DD67" s="126"/>
      <c r="DE67" s="126"/>
      <c r="DF67" s="126"/>
      <c r="DG67" s="126"/>
      <c r="DH67" s="126"/>
      <c r="DI67" s="126"/>
      <c r="DJ67" s="126"/>
      <c r="DK67" s="126"/>
      <c r="DL67" s="126"/>
      <c r="DM67" s="126"/>
      <c r="DN67" s="126"/>
      <c r="DO67" s="126"/>
      <c r="DP67" s="126"/>
      <c r="DQ67" s="126"/>
      <c r="DR67" s="126"/>
      <c r="DS67" s="126"/>
      <c r="DT67" s="126"/>
      <c r="DU67" s="126"/>
      <c r="DV67" s="126"/>
      <c r="DW67" s="126"/>
      <c r="DX67" s="126"/>
      <c r="DY67" s="126"/>
      <c r="DZ67" s="126"/>
      <c r="EA67" s="126"/>
      <c r="EB67" s="126"/>
      <c r="EC67" s="126"/>
      <c r="ED67" s="126"/>
      <c r="EE67" s="126"/>
      <c r="EF67" s="126"/>
      <c r="EG67" s="126"/>
      <c r="EH67" s="126"/>
      <c r="EI67" s="126"/>
      <c r="EJ67" s="126"/>
      <c r="EK67" s="126"/>
      <c r="EL67" s="126"/>
      <c r="EM67" s="126"/>
      <c r="EN67" s="126"/>
      <c r="EO67" s="126"/>
      <c r="EP67" s="126"/>
      <c r="EQ67" s="126"/>
      <c r="ER67" s="126"/>
      <c r="ES67" s="126"/>
      <c r="ET67" s="126"/>
      <c r="EU67" s="126"/>
      <c r="EV67" s="126"/>
      <c r="EW67" s="126"/>
      <c r="EX67" s="126"/>
      <c r="EY67" s="126"/>
      <c r="EZ67" s="126"/>
      <c r="FA67" s="126"/>
      <c r="FB67" s="126"/>
      <c r="FC67" s="126"/>
      <c r="FD67" s="126"/>
      <c r="FE67" s="126"/>
      <c r="FF67" s="126"/>
      <c r="FG67" s="126"/>
      <c r="FH67" s="126"/>
      <c r="FI67" s="126"/>
      <c r="FJ67" s="126"/>
      <c r="FK67" s="126"/>
      <c r="FL67" s="126"/>
      <c r="FM67" s="126"/>
      <c r="FN67" s="126"/>
      <c r="FO67" s="126"/>
      <c r="FP67" s="126"/>
      <c r="FQ67" s="126"/>
      <c r="FR67" s="126"/>
      <c r="FS67" s="126"/>
      <c r="FT67" s="126"/>
      <c r="FU67" s="126"/>
      <c r="FV67" s="126"/>
      <c r="FW67" s="126"/>
      <c r="FX67" s="126"/>
      <c r="FY67" s="126"/>
      <c r="FZ67" s="126"/>
      <c r="GA67" s="126"/>
      <c r="GB67" s="126"/>
      <c r="GC67" s="126"/>
      <c r="GD67" s="126"/>
      <c r="GE67" s="126"/>
      <c r="GF67" s="126"/>
      <c r="GG67" s="126"/>
      <c r="GH67" s="126"/>
      <c r="GI67" s="126"/>
      <c r="GJ67" s="126"/>
      <c r="GK67" s="126"/>
      <c r="GL67" s="126"/>
      <c r="GM67" s="126"/>
      <c r="GN67" s="126"/>
      <c r="GO67" s="126"/>
      <c r="GP67" s="126"/>
      <c r="GQ67" s="126"/>
      <c r="GR67" s="126"/>
      <c r="GS67" s="126"/>
      <c r="GT67" s="126"/>
      <c r="GU67" s="126"/>
      <c r="GV67" s="126"/>
      <c r="GW67" s="126"/>
      <c r="GX67" s="126"/>
      <c r="GY67" s="126"/>
      <c r="GZ67" s="126"/>
      <c r="HA67" s="126"/>
      <c r="HB67" s="126"/>
      <c r="HC67" s="126"/>
      <c r="HD67" s="126"/>
      <c r="HE67" s="126"/>
      <c r="HF67" s="126"/>
      <c r="HG67" s="126"/>
      <c r="HH67" s="126"/>
      <c r="HI67" s="126"/>
      <c r="HJ67" s="126"/>
      <c r="HK67" s="126"/>
      <c r="HL67" s="126"/>
      <c r="HM67" s="126"/>
      <c r="HN67" s="126"/>
      <c r="HO67" s="126"/>
      <c r="HP67" s="126"/>
      <c r="HQ67" s="126"/>
      <c r="HR67" s="126"/>
      <c r="HS67" s="126"/>
      <c r="HT67" s="126"/>
      <c r="HU67" s="126"/>
      <c r="HV67" s="126"/>
      <c r="HW67" s="126"/>
      <c r="HX67" s="126"/>
      <c r="HY67" s="126"/>
      <c r="HZ67" s="126"/>
      <c r="IA67" s="126"/>
      <c r="IB67" s="126"/>
      <c r="IC67" s="126"/>
      <c r="ID67" s="126"/>
      <c r="IE67" s="126"/>
      <c r="IF67" s="126"/>
      <c r="IG67" s="126"/>
      <c r="IH67" s="126"/>
      <c r="II67" s="126"/>
      <c r="IJ67" s="126"/>
      <c r="IK67" s="126"/>
      <c r="IL67" s="126"/>
      <c r="IM67" s="126"/>
      <c r="IN67" s="126"/>
      <c r="IO67" s="126"/>
    </row>
    <row r="68" spans="1:249" ht="28.5" hidden="1" customHeight="1" x14ac:dyDescent="0.25">
      <c r="A68" s="65">
        <f t="shared" si="7"/>
        <v>47</v>
      </c>
      <c r="B68" s="66"/>
      <c r="C68" s="103" t="s">
        <v>65</v>
      </c>
      <c r="D68" s="104">
        <v>14036</v>
      </c>
      <c r="E68" s="68" t="s">
        <v>109</v>
      </c>
      <c r="F68" s="65">
        <v>1</v>
      </c>
      <c r="G68" s="81">
        <v>12353000</v>
      </c>
      <c r="H68" s="70">
        <f>G68-W68</f>
        <v>2470600</v>
      </c>
      <c r="I68" s="65">
        <f t="shared" si="10"/>
        <v>1</v>
      </c>
      <c r="J68" s="82">
        <v>12353000</v>
      </c>
      <c r="K68" s="70">
        <f t="shared" si="10"/>
        <v>2470600</v>
      </c>
      <c r="L68" s="72"/>
      <c r="M68" s="72"/>
      <c r="N68" s="72"/>
      <c r="O68" s="66"/>
      <c r="P68" s="90"/>
      <c r="Q68" s="65">
        <v>2014</v>
      </c>
      <c r="R68" s="66">
        <v>5</v>
      </c>
      <c r="S68" s="75">
        <f t="shared" si="3"/>
        <v>0.2</v>
      </c>
      <c r="T68" s="76">
        <f t="shared" si="4"/>
        <v>2470600</v>
      </c>
      <c r="U68" s="66">
        <f t="shared" si="6"/>
        <v>4</v>
      </c>
      <c r="V68" s="66"/>
      <c r="W68" s="77">
        <f t="shared" si="5"/>
        <v>9882400</v>
      </c>
    </row>
    <row r="69" spans="1:249" s="20" customFormat="1" ht="30" hidden="1" x14ac:dyDescent="0.25">
      <c r="A69" s="65">
        <f t="shared" si="7"/>
        <v>48</v>
      </c>
      <c r="B69" s="66"/>
      <c r="C69" s="127" t="s">
        <v>120</v>
      </c>
      <c r="D69" s="80" t="s">
        <v>121</v>
      </c>
      <c r="E69" s="68" t="s">
        <v>122</v>
      </c>
      <c r="F69" s="80">
        <v>1</v>
      </c>
      <c r="G69" s="81">
        <v>11295240</v>
      </c>
      <c r="H69" s="70">
        <f>G69-W69</f>
        <v>0</v>
      </c>
      <c r="I69" s="65">
        <f t="shared" si="10"/>
        <v>1</v>
      </c>
      <c r="J69" s="87">
        <f t="shared" si="10"/>
        <v>11295240</v>
      </c>
      <c r="K69" s="70">
        <f t="shared" si="10"/>
        <v>0</v>
      </c>
      <c r="L69" s="83"/>
      <c r="M69" s="83"/>
      <c r="N69" s="83"/>
      <c r="O69" s="83"/>
      <c r="P69" s="84"/>
      <c r="Q69" s="85">
        <v>2013</v>
      </c>
      <c r="R69" s="85">
        <v>5</v>
      </c>
      <c r="S69" s="75">
        <f t="shared" si="3"/>
        <v>0.2</v>
      </c>
      <c r="T69" s="76">
        <f t="shared" si="4"/>
        <v>2259048</v>
      </c>
      <c r="U69" s="66">
        <f t="shared" si="6"/>
        <v>5</v>
      </c>
      <c r="V69" s="66"/>
      <c r="W69" s="77">
        <f t="shared" si="5"/>
        <v>11295240</v>
      </c>
      <c r="X69" s="18"/>
    </row>
    <row r="70" spans="1:249" ht="30" hidden="1" x14ac:dyDescent="0.2">
      <c r="A70" s="65">
        <f t="shared" si="7"/>
        <v>49</v>
      </c>
      <c r="B70" s="66"/>
      <c r="C70" s="83" t="s">
        <v>123</v>
      </c>
      <c r="D70" s="92" t="s">
        <v>124</v>
      </c>
      <c r="E70" s="72" t="s">
        <v>125</v>
      </c>
      <c r="F70" s="85">
        <v>1</v>
      </c>
      <c r="G70" s="128">
        <v>11697000</v>
      </c>
      <c r="H70" s="70">
        <v>0</v>
      </c>
      <c r="I70" s="65">
        <f t="shared" si="10"/>
        <v>1</v>
      </c>
      <c r="J70" s="129">
        <f t="shared" si="10"/>
        <v>11697000</v>
      </c>
      <c r="K70" s="70">
        <f t="shared" si="10"/>
        <v>0</v>
      </c>
      <c r="L70" s="96"/>
      <c r="M70" s="96"/>
      <c r="N70" s="96"/>
      <c r="O70" s="96"/>
      <c r="P70" s="90"/>
      <c r="Q70" s="92">
        <v>2009</v>
      </c>
      <c r="R70" s="92">
        <v>5</v>
      </c>
      <c r="S70" s="75">
        <f t="shared" si="3"/>
        <v>0.2</v>
      </c>
      <c r="T70" s="76">
        <f t="shared" si="4"/>
        <v>2339400</v>
      </c>
      <c r="U70" s="66">
        <f t="shared" si="6"/>
        <v>9</v>
      </c>
      <c r="V70" s="66">
        <v>0</v>
      </c>
      <c r="W70" s="77">
        <f t="shared" si="5"/>
        <v>21054600</v>
      </c>
      <c r="X70" s="18">
        <f>IF(H70&lt;0,0,H70)</f>
        <v>0</v>
      </c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BM70" s="100"/>
      <c r="BN70" s="100"/>
      <c r="BO70" s="100"/>
      <c r="BP70" s="100"/>
      <c r="BQ70" s="100"/>
      <c r="BR70" s="100"/>
      <c r="BS70" s="100"/>
      <c r="BT70" s="100"/>
      <c r="BU70" s="100"/>
      <c r="BV70" s="100"/>
      <c r="BW70" s="100"/>
      <c r="BX70" s="100"/>
      <c r="BY70" s="100"/>
      <c r="BZ70" s="100"/>
      <c r="CA70" s="100"/>
      <c r="CB70" s="100"/>
      <c r="CC70" s="100"/>
      <c r="CD70" s="100"/>
      <c r="CE70" s="100"/>
      <c r="CF70" s="100"/>
      <c r="CG70" s="100"/>
      <c r="CH70" s="100"/>
      <c r="CI70" s="100"/>
      <c r="CJ70" s="100"/>
      <c r="CK70" s="100"/>
      <c r="CL70" s="100"/>
      <c r="CM70" s="100"/>
      <c r="CN70" s="100"/>
      <c r="CO70" s="100"/>
      <c r="CP70" s="100"/>
      <c r="CQ70" s="100"/>
      <c r="CR70" s="100"/>
      <c r="CS70" s="100"/>
      <c r="CT70" s="100"/>
      <c r="CU70" s="100"/>
      <c r="CV70" s="100"/>
      <c r="CW70" s="100"/>
      <c r="CX70" s="100"/>
      <c r="CY70" s="100"/>
      <c r="CZ70" s="100"/>
      <c r="DA70" s="100"/>
      <c r="DB70" s="100"/>
      <c r="DC70" s="100"/>
      <c r="DD70" s="100"/>
      <c r="DE70" s="100"/>
      <c r="DF70" s="100"/>
      <c r="DG70" s="100"/>
      <c r="DH70" s="100"/>
      <c r="DI70" s="100"/>
      <c r="DJ70" s="100"/>
      <c r="DK70" s="100"/>
      <c r="DL70" s="100"/>
      <c r="DM70" s="100"/>
      <c r="DN70" s="100"/>
      <c r="DO70" s="100"/>
      <c r="DP70" s="100"/>
      <c r="DQ70" s="100"/>
      <c r="DR70" s="100"/>
      <c r="DS70" s="100"/>
      <c r="DT70" s="100"/>
      <c r="DU70" s="100"/>
      <c r="DV70" s="100"/>
      <c r="DW70" s="100"/>
      <c r="DX70" s="100"/>
      <c r="DY70" s="100"/>
      <c r="DZ70" s="100"/>
      <c r="EA70" s="100"/>
      <c r="EB70" s="100"/>
      <c r="EC70" s="100"/>
      <c r="ED70" s="100"/>
      <c r="EE70" s="100"/>
      <c r="EF70" s="100"/>
      <c r="EG70" s="100"/>
      <c r="EH70" s="100"/>
      <c r="EI70" s="100"/>
      <c r="EJ70" s="100"/>
      <c r="EK70" s="100"/>
      <c r="EL70" s="100"/>
      <c r="EM70" s="100"/>
      <c r="EN70" s="100"/>
      <c r="EO70" s="100"/>
      <c r="EP70" s="100"/>
      <c r="EQ70" s="100"/>
      <c r="ER70" s="100"/>
      <c r="ES70" s="100"/>
      <c r="ET70" s="100"/>
      <c r="EU70" s="100"/>
      <c r="EV70" s="100"/>
      <c r="EW70" s="100"/>
      <c r="EX70" s="100"/>
      <c r="EY70" s="100"/>
      <c r="EZ70" s="100"/>
      <c r="FA70" s="100"/>
      <c r="FB70" s="100"/>
      <c r="FC70" s="100"/>
      <c r="FD70" s="100"/>
      <c r="FE70" s="100"/>
      <c r="FF70" s="100"/>
      <c r="FG70" s="100"/>
      <c r="FH70" s="100"/>
      <c r="FI70" s="100"/>
      <c r="FJ70" s="100"/>
      <c r="FK70" s="100"/>
      <c r="FL70" s="100"/>
      <c r="FM70" s="100"/>
      <c r="FN70" s="100"/>
      <c r="FO70" s="100"/>
      <c r="FP70" s="100"/>
      <c r="FQ70" s="100"/>
      <c r="FR70" s="100"/>
      <c r="FS70" s="100"/>
      <c r="FT70" s="100"/>
      <c r="FU70" s="100"/>
      <c r="FV70" s="100"/>
      <c r="FW70" s="100"/>
      <c r="FX70" s="100"/>
      <c r="FY70" s="100"/>
      <c r="FZ70" s="100"/>
      <c r="GA70" s="100"/>
      <c r="GB70" s="100"/>
      <c r="GC70" s="100"/>
      <c r="GD70" s="100"/>
      <c r="GE70" s="100"/>
      <c r="GF70" s="100"/>
      <c r="GG70" s="100"/>
      <c r="GH70" s="100"/>
      <c r="GI70" s="100"/>
      <c r="GJ70" s="100"/>
      <c r="GK70" s="100"/>
      <c r="GL70" s="100"/>
      <c r="GM70" s="100"/>
      <c r="GN70" s="100"/>
      <c r="GO70" s="100"/>
      <c r="GP70" s="100"/>
      <c r="GQ70" s="100"/>
      <c r="GR70" s="100"/>
      <c r="GS70" s="100"/>
      <c r="GT70" s="100"/>
      <c r="GU70" s="100"/>
      <c r="GV70" s="100"/>
      <c r="GW70" s="100"/>
      <c r="GX70" s="100"/>
      <c r="GY70" s="100"/>
      <c r="GZ70" s="100"/>
      <c r="HA70" s="100"/>
      <c r="HB70" s="100"/>
      <c r="HC70" s="100"/>
      <c r="HD70" s="100"/>
      <c r="HE70" s="100"/>
      <c r="HF70" s="100"/>
      <c r="HG70" s="100"/>
      <c r="HH70" s="100"/>
      <c r="HI70" s="100"/>
      <c r="HJ70" s="100"/>
      <c r="HK70" s="100"/>
      <c r="HL70" s="100"/>
      <c r="HM70" s="100"/>
      <c r="HN70" s="100"/>
      <c r="HO70" s="100"/>
      <c r="HP70" s="100"/>
      <c r="HQ70" s="100"/>
      <c r="HR70" s="100"/>
      <c r="HS70" s="100"/>
      <c r="HT70" s="100"/>
      <c r="HU70" s="100"/>
      <c r="HV70" s="100"/>
      <c r="HW70" s="100"/>
      <c r="HX70" s="100"/>
      <c r="HY70" s="100"/>
      <c r="HZ70" s="100"/>
      <c r="IA70" s="100"/>
      <c r="IB70" s="100"/>
      <c r="IC70" s="100"/>
      <c r="ID70" s="100"/>
      <c r="IE70" s="100"/>
      <c r="IF70" s="100"/>
      <c r="IG70" s="100"/>
      <c r="IH70" s="100"/>
      <c r="II70" s="100"/>
      <c r="IJ70" s="100"/>
      <c r="IK70" s="100"/>
      <c r="IL70" s="100"/>
      <c r="IM70" s="100"/>
      <c r="IN70" s="100"/>
      <c r="IO70" s="100"/>
    </row>
    <row r="71" spans="1:249" ht="30" hidden="1" x14ac:dyDescent="0.2">
      <c r="A71" s="65">
        <f t="shared" si="7"/>
        <v>50</v>
      </c>
      <c r="B71" s="66"/>
      <c r="C71" s="83" t="s">
        <v>126</v>
      </c>
      <c r="D71" s="92">
        <v>5001475</v>
      </c>
      <c r="E71" s="72" t="s">
        <v>125</v>
      </c>
      <c r="F71" s="85">
        <v>1</v>
      </c>
      <c r="G71" s="128">
        <v>14500000</v>
      </c>
      <c r="H71" s="70">
        <v>0</v>
      </c>
      <c r="I71" s="65">
        <f t="shared" si="10"/>
        <v>1</v>
      </c>
      <c r="J71" s="129">
        <f t="shared" si="10"/>
        <v>14500000</v>
      </c>
      <c r="K71" s="70">
        <f t="shared" si="10"/>
        <v>0</v>
      </c>
      <c r="L71" s="96"/>
      <c r="M71" s="96"/>
      <c r="N71" s="96"/>
      <c r="O71" s="96"/>
      <c r="P71" s="90"/>
      <c r="Q71" s="92">
        <v>2007</v>
      </c>
      <c r="R71" s="92">
        <v>5</v>
      </c>
      <c r="S71" s="75">
        <f t="shared" si="3"/>
        <v>0.2</v>
      </c>
      <c r="T71" s="76">
        <f t="shared" si="4"/>
        <v>2900000</v>
      </c>
      <c r="U71" s="66">
        <f t="shared" si="6"/>
        <v>11</v>
      </c>
      <c r="V71" s="66">
        <v>0</v>
      </c>
      <c r="W71" s="77">
        <f t="shared" si="5"/>
        <v>31900000</v>
      </c>
      <c r="X71" s="18">
        <f>IF(H71&lt;0,0,H71)</f>
        <v>0</v>
      </c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  <c r="BM71" s="100"/>
      <c r="BN71" s="100"/>
      <c r="BO71" s="100"/>
      <c r="BP71" s="100"/>
      <c r="BQ71" s="100"/>
      <c r="BR71" s="100"/>
      <c r="BS71" s="100"/>
      <c r="BT71" s="100"/>
      <c r="BU71" s="100"/>
      <c r="BV71" s="100"/>
      <c r="BW71" s="100"/>
      <c r="BX71" s="100"/>
      <c r="BY71" s="100"/>
      <c r="BZ71" s="100"/>
      <c r="CA71" s="100"/>
      <c r="CB71" s="100"/>
      <c r="CC71" s="100"/>
      <c r="CD71" s="100"/>
      <c r="CE71" s="100"/>
      <c r="CF71" s="100"/>
      <c r="CG71" s="100"/>
      <c r="CH71" s="100"/>
      <c r="CI71" s="100"/>
      <c r="CJ71" s="100"/>
      <c r="CK71" s="100"/>
      <c r="CL71" s="100"/>
      <c r="CM71" s="100"/>
      <c r="CN71" s="100"/>
      <c r="CO71" s="100"/>
      <c r="CP71" s="100"/>
      <c r="CQ71" s="100"/>
      <c r="CR71" s="100"/>
      <c r="CS71" s="100"/>
      <c r="CT71" s="100"/>
      <c r="CU71" s="100"/>
      <c r="CV71" s="100"/>
      <c r="CW71" s="100"/>
      <c r="CX71" s="100"/>
      <c r="CY71" s="100"/>
      <c r="CZ71" s="100"/>
      <c r="DA71" s="100"/>
      <c r="DB71" s="100"/>
      <c r="DC71" s="100"/>
      <c r="DD71" s="100"/>
      <c r="DE71" s="100"/>
      <c r="DF71" s="100"/>
      <c r="DG71" s="100"/>
      <c r="DH71" s="100"/>
      <c r="DI71" s="100"/>
      <c r="DJ71" s="100"/>
      <c r="DK71" s="100"/>
      <c r="DL71" s="100"/>
      <c r="DM71" s="100"/>
      <c r="DN71" s="100"/>
      <c r="DO71" s="100"/>
      <c r="DP71" s="100"/>
      <c r="DQ71" s="100"/>
      <c r="DR71" s="100"/>
      <c r="DS71" s="100"/>
      <c r="DT71" s="100"/>
      <c r="DU71" s="100"/>
      <c r="DV71" s="100"/>
      <c r="DW71" s="100"/>
      <c r="DX71" s="100"/>
      <c r="DY71" s="100"/>
      <c r="DZ71" s="100"/>
      <c r="EA71" s="100"/>
      <c r="EB71" s="100"/>
      <c r="EC71" s="100"/>
      <c r="ED71" s="100"/>
      <c r="EE71" s="100"/>
      <c r="EF71" s="100"/>
      <c r="EG71" s="100"/>
      <c r="EH71" s="100"/>
      <c r="EI71" s="100"/>
      <c r="EJ71" s="100"/>
      <c r="EK71" s="100"/>
      <c r="EL71" s="100"/>
      <c r="EM71" s="100"/>
      <c r="EN71" s="100"/>
      <c r="EO71" s="100"/>
      <c r="EP71" s="100"/>
      <c r="EQ71" s="100"/>
      <c r="ER71" s="100"/>
      <c r="ES71" s="100"/>
      <c r="ET71" s="100"/>
      <c r="EU71" s="100"/>
      <c r="EV71" s="100"/>
      <c r="EW71" s="100"/>
      <c r="EX71" s="100"/>
      <c r="EY71" s="100"/>
      <c r="EZ71" s="100"/>
      <c r="FA71" s="100"/>
      <c r="FB71" s="100"/>
      <c r="FC71" s="100"/>
      <c r="FD71" s="100"/>
      <c r="FE71" s="100"/>
      <c r="FF71" s="100"/>
      <c r="FG71" s="100"/>
      <c r="FH71" s="100"/>
      <c r="FI71" s="100"/>
      <c r="FJ71" s="100"/>
      <c r="FK71" s="100"/>
      <c r="FL71" s="100"/>
      <c r="FM71" s="100"/>
      <c r="FN71" s="100"/>
      <c r="FO71" s="100"/>
      <c r="FP71" s="100"/>
      <c r="FQ71" s="100"/>
      <c r="FR71" s="100"/>
      <c r="FS71" s="100"/>
      <c r="FT71" s="100"/>
      <c r="FU71" s="100"/>
      <c r="FV71" s="100"/>
      <c r="FW71" s="100"/>
      <c r="FX71" s="100"/>
      <c r="FY71" s="100"/>
      <c r="FZ71" s="100"/>
      <c r="GA71" s="100"/>
      <c r="GB71" s="100"/>
      <c r="GC71" s="100"/>
      <c r="GD71" s="100"/>
      <c r="GE71" s="100"/>
      <c r="GF71" s="100"/>
      <c r="GG71" s="100"/>
      <c r="GH71" s="100"/>
      <c r="GI71" s="100"/>
      <c r="GJ71" s="100"/>
      <c r="GK71" s="100"/>
      <c r="GL71" s="100"/>
      <c r="GM71" s="100"/>
      <c r="GN71" s="100"/>
      <c r="GO71" s="100"/>
      <c r="GP71" s="100"/>
      <c r="GQ71" s="100"/>
      <c r="GR71" s="100"/>
      <c r="GS71" s="100"/>
      <c r="GT71" s="100"/>
      <c r="GU71" s="100"/>
      <c r="GV71" s="100"/>
      <c r="GW71" s="100"/>
      <c r="GX71" s="100"/>
      <c r="GY71" s="100"/>
      <c r="GZ71" s="100"/>
      <c r="HA71" s="100"/>
      <c r="HB71" s="100"/>
      <c r="HC71" s="100"/>
      <c r="HD71" s="100"/>
      <c r="HE71" s="100"/>
      <c r="HF71" s="100"/>
      <c r="HG71" s="100"/>
      <c r="HH71" s="100"/>
      <c r="HI71" s="100"/>
      <c r="HJ71" s="100"/>
      <c r="HK71" s="100"/>
      <c r="HL71" s="100"/>
      <c r="HM71" s="100"/>
      <c r="HN71" s="100"/>
      <c r="HO71" s="100"/>
      <c r="HP71" s="100"/>
      <c r="HQ71" s="100"/>
      <c r="HR71" s="100"/>
      <c r="HS71" s="100"/>
      <c r="HT71" s="100"/>
      <c r="HU71" s="100"/>
      <c r="HV71" s="100"/>
      <c r="HW71" s="100"/>
      <c r="HX71" s="100"/>
      <c r="HY71" s="100"/>
      <c r="HZ71" s="100"/>
      <c r="IA71" s="100"/>
      <c r="IB71" s="100"/>
      <c r="IC71" s="100"/>
      <c r="ID71" s="100"/>
      <c r="IE71" s="100"/>
      <c r="IF71" s="100"/>
      <c r="IG71" s="100"/>
      <c r="IH71" s="100"/>
      <c r="II71" s="100"/>
      <c r="IJ71" s="100"/>
      <c r="IK71" s="100"/>
      <c r="IL71" s="100"/>
      <c r="IM71" s="100"/>
      <c r="IN71" s="100"/>
      <c r="IO71" s="100"/>
    </row>
    <row r="72" spans="1:249" ht="30" hidden="1" customHeight="1" x14ac:dyDescent="0.25">
      <c r="A72" s="65">
        <f t="shared" si="7"/>
        <v>51</v>
      </c>
      <c r="B72" s="66"/>
      <c r="C72" s="130" t="s">
        <v>127</v>
      </c>
      <c r="D72" s="92">
        <v>15031</v>
      </c>
      <c r="E72" s="72" t="s">
        <v>125</v>
      </c>
      <c r="F72" s="85">
        <v>1</v>
      </c>
      <c r="G72" s="128">
        <v>13398000</v>
      </c>
      <c r="H72" s="70">
        <f>G72-W72</f>
        <v>5359200</v>
      </c>
      <c r="I72" s="65">
        <f t="shared" si="10"/>
        <v>1</v>
      </c>
      <c r="J72" s="129">
        <f t="shared" si="10"/>
        <v>13398000</v>
      </c>
      <c r="K72" s="70">
        <f t="shared" si="10"/>
        <v>5359200</v>
      </c>
      <c r="L72" s="96"/>
      <c r="M72" s="96"/>
      <c r="N72" s="96"/>
      <c r="O72" s="96"/>
      <c r="P72" s="90"/>
      <c r="Q72" s="92">
        <v>2015</v>
      </c>
      <c r="R72" s="92">
        <v>5</v>
      </c>
      <c r="S72" s="75">
        <f t="shared" si="3"/>
        <v>0.2</v>
      </c>
      <c r="T72" s="76">
        <f t="shared" si="4"/>
        <v>2679600</v>
      </c>
      <c r="U72" s="66">
        <f t="shared" si="6"/>
        <v>3</v>
      </c>
      <c r="V72" s="66"/>
      <c r="W72" s="77">
        <f t="shared" si="5"/>
        <v>8038800</v>
      </c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  <c r="BM72" s="100"/>
      <c r="BN72" s="100"/>
      <c r="BO72" s="100"/>
      <c r="BP72" s="100"/>
      <c r="BQ72" s="100"/>
      <c r="BR72" s="100"/>
      <c r="BS72" s="100"/>
      <c r="BT72" s="100"/>
      <c r="BU72" s="100"/>
      <c r="BV72" s="100"/>
      <c r="BW72" s="100"/>
      <c r="BX72" s="100"/>
      <c r="BY72" s="100"/>
      <c r="BZ72" s="100"/>
      <c r="CA72" s="100"/>
      <c r="CB72" s="100"/>
      <c r="CC72" s="100"/>
      <c r="CD72" s="100"/>
      <c r="CE72" s="100"/>
      <c r="CF72" s="100"/>
      <c r="CG72" s="100"/>
      <c r="CH72" s="100"/>
      <c r="CI72" s="100"/>
      <c r="CJ72" s="100"/>
      <c r="CK72" s="100"/>
      <c r="CL72" s="100"/>
      <c r="CM72" s="100"/>
      <c r="CN72" s="100"/>
      <c r="CO72" s="100"/>
      <c r="CP72" s="100"/>
      <c r="CQ72" s="100"/>
      <c r="CR72" s="100"/>
      <c r="CS72" s="100"/>
      <c r="CT72" s="100"/>
      <c r="CU72" s="100"/>
      <c r="CV72" s="100"/>
      <c r="CW72" s="100"/>
      <c r="CX72" s="100"/>
      <c r="CY72" s="100"/>
      <c r="CZ72" s="100"/>
      <c r="DA72" s="100"/>
      <c r="DB72" s="100"/>
      <c r="DC72" s="100"/>
      <c r="DD72" s="100"/>
      <c r="DE72" s="100"/>
      <c r="DF72" s="100"/>
      <c r="DG72" s="100"/>
      <c r="DH72" s="100"/>
      <c r="DI72" s="100"/>
      <c r="DJ72" s="100"/>
      <c r="DK72" s="100"/>
      <c r="DL72" s="100"/>
      <c r="DM72" s="100"/>
      <c r="DN72" s="100"/>
      <c r="DO72" s="100"/>
      <c r="DP72" s="100"/>
      <c r="DQ72" s="100"/>
      <c r="DR72" s="100"/>
      <c r="DS72" s="100"/>
      <c r="DT72" s="100"/>
      <c r="DU72" s="100"/>
      <c r="DV72" s="100"/>
      <c r="DW72" s="100"/>
      <c r="DX72" s="100"/>
      <c r="DY72" s="100"/>
      <c r="DZ72" s="100"/>
      <c r="EA72" s="100"/>
      <c r="EB72" s="100"/>
      <c r="EC72" s="100"/>
      <c r="ED72" s="100"/>
      <c r="EE72" s="100"/>
      <c r="EF72" s="100"/>
      <c r="EG72" s="100"/>
      <c r="EH72" s="100"/>
      <c r="EI72" s="100"/>
      <c r="EJ72" s="100"/>
      <c r="EK72" s="100"/>
      <c r="EL72" s="100"/>
      <c r="EM72" s="100"/>
      <c r="EN72" s="100"/>
      <c r="EO72" s="100"/>
      <c r="EP72" s="100"/>
      <c r="EQ72" s="100"/>
      <c r="ER72" s="100"/>
      <c r="ES72" s="100"/>
      <c r="ET72" s="100"/>
      <c r="EU72" s="100"/>
      <c r="EV72" s="100"/>
      <c r="EW72" s="100"/>
      <c r="EX72" s="100"/>
      <c r="EY72" s="100"/>
      <c r="EZ72" s="100"/>
      <c r="FA72" s="100"/>
      <c r="FB72" s="100"/>
      <c r="FC72" s="100"/>
      <c r="FD72" s="100"/>
      <c r="FE72" s="100"/>
      <c r="FF72" s="100"/>
      <c r="FG72" s="100"/>
      <c r="FH72" s="100"/>
      <c r="FI72" s="100"/>
      <c r="FJ72" s="100"/>
      <c r="FK72" s="100"/>
      <c r="FL72" s="100"/>
      <c r="FM72" s="100"/>
      <c r="FN72" s="100"/>
      <c r="FO72" s="100"/>
      <c r="FP72" s="100"/>
      <c r="FQ72" s="100"/>
      <c r="FR72" s="100"/>
      <c r="FS72" s="100"/>
      <c r="FT72" s="100"/>
      <c r="FU72" s="100"/>
      <c r="FV72" s="100"/>
      <c r="FW72" s="100"/>
      <c r="FX72" s="100"/>
      <c r="FY72" s="100"/>
      <c r="FZ72" s="100"/>
      <c r="GA72" s="100"/>
      <c r="GB72" s="100"/>
      <c r="GC72" s="100"/>
      <c r="GD72" s="100"/>
      <c r="GE72" s="100"/>
      <c r="GF72" s="100"/>
      <c r="GG72" s="100"/>
      <c r="GH72" s="100"/>
      <c r="GI72" s="100"/>
      <c r="GJ72" s="100"/>
      <c r="GK72" s="100"/>
      <c r="GL72" s="100"/>
      <c r="GM72" s="100"/>
      <c r="GN72" s="100"/>
      <c r="GO72" s="100"/>
      <c r="GP72" s="100"/>
      <c r="GQ72" s="100"/>
      <c r="GR72" s="100"/>
      <c r="GS72" s="100"/>
      <c r="GT72" s="100"/>
      <c r="GU72" s="100"/>
      <c r="GV72" s="100"/>
      <c r="GW72" s="100"/>
      <c r="GX72" s="100"/>
      <c r="GY72" s="100"/>
      <c r="GZ72" s="100"/>
      <c r="HA72" s="100"/>
      <c r="HB72" s="100"/>
      <c r="HC72" s="100"/>
      <c r="HD72" s="100"/>
      <c r="HE72" s="100"/>
      <c r="HF72" s="100"/>
      <c r="HG72" s="100"/>
      <c r="HH72" s="100"/>
      <c r="HI72" s="100"/>
      <c r="HJ72" s="100"/>
      <c r="HK72" s="100"/>
      <c r="HL72" s="100"/>
      <c r="HM72" s="100"/>
      <c r="HN72" s="100"/>
      <c r="HO72" s="100"/>
      <c r="HP72" s="100"/>
      <c r="HQ72" s="100"/>
      <c r="HR72" s="100"/>
      <c r="HS72" s="100"/>
      <c r="HT72" s="100"/>
      <c r="HU72" s="100"/>
      <c r="HV72" s="100"/>
      <c r="HW72" s="100"/>
      <c r="HX72" s="100"/>
      <c r="HY72" s="100"/>
      <c r="HZ72" s="100"/>
      <c r="IA72" s="100"/>
      <c r="IB72" s="100"/>
      <c r="IC72" s="100"/>
      <c r="ID72" s="100"/>
      <c r="IE72" s="100"/>
      <c r="IF72" s="100"/>
      <c r="IG72" s="100"/>
      <c r="IH72" s="100"/>
      <c r="II72" s="100"/>
      <c r="IJ72" s="100"/>
      <c r="IK72" s="100"/>
      <c r="IL72" s="100"/>
      <c r="IM72" s="100"/>
      <c r="IN72" s="100"/>
      <c r="IO72" s="100"/>
    </row>
    <row r="73" spans="1:249" ht="28.5" hidden="1" customHeight="1" x14ac:dyDescent="0.2">
      <c r="A73" s="65">
        <f t="shared" si="7"/>
        <v>52</v>
      </c>
      <c r="B73" s="66"/>
      <c r="C73" s="67" t="s">
        <v>69</v>
      </c>
      <c r="D73" s="66" t="s">
        <v>128</v>
      </c>
      <c r="E73" s="72" t="s">
        <v>125</v>
      </c>
      <c r="F73" s="65">
        <v>1</v>
      </c>
      <c r="G73" s="86">
        <v>11697000</v>
      </c>
      <c r="H73" s="70">
        <v>0</v>
      </c>
      <c r="I73" s="65">
        <f t="shared" si="10"/>
        <v>1</v>
      </c>
      <c r="J73" s="87">
        <f t="shared" si="10"/>
        <v>11697000</v>
      </c>
      <c r="K73" s="70">
        <f t="shared" si="10"/>
        <v>0</v>
      </c>
      <c r="L73" s="72"/>
      <c r="M73" s="72"/>
      <c r="N73" s="72"/>
      <c r="O73" s="72"/>
      <c r="P73" s="90"/>
      <c r="Q73" s="65">
        <v>2009</v>
      </c>
      <c r="R73" s="66">
        <v>5</v>
      </c>
      <c r="S73" s="75">
        <f t="shared" si="3"/>
        <v>0.2</v>
      </c>
      <c r="T73" s="76">
        <f t="shared" si="4"/>
        <v>2339400</v>
      </c>
      <c r="U73" s="66">
        <f t="shared" si="6"/>
        <v>9</v>
      </c>
      <c r="V73" s="66">
        <v>0</v>
      </c>
      <c r="W73" s="77">
        <f t="shared" si="5"/>
        <v>21054600</v>
      </c>
      <c r="X73" s="18">
        <f>IF(H73&lt;0,0,H73)</f>
        <v>0</v>
      </c>
    </row>
    <row r="74" spans="1:249" ht="28.5" hidden="1" customHeight="1" x14ac:dyDescent="0.2">
      <c r="A74" s="65">
        <f t="shared" si="7"/>
        <v>53</v>
      </c>
      <c r="B74" s="66"/>
      <c r="C74" s="67" t="s">
        <v>69</v>
      </c>
      <c r="D74" s="66" t="s">
        <v>129</v>
      </c>
      <c r="E74" s="72" t="s">
        <v>84</v>
      </c>
      <c r="F74" s="65">
        <v>1</v>
      </c>
      <c r="G74" s="86">
        <v>11697000</v>
      </c>
      <c r="H74" s="70">
        <v>0</v>
      </c>
      <c r="I74" s="65">
        <f t="shared" si="10"/>
        <v>1</v>
      </c>
      <c r="J74" s="87">
        <f t="shared" si="10"/>
        <v>11697000</v>
      </c>
      <c r="K74" s="70">
        <f t="shared" si="10"/>
        <v>0</v>
      </c>
      <c r="L74" s="72"/>
      <c r="M74" s="72"/>
      <c r="N74" s="72"/>
      <c r="O74" s="72"/>
      <c r="P74" s="90"/>
      <c r="Q74" s="65">
        <v>2009</v>
      </c>
      <c r="R74" s="66">
        <v>5</v>
      </c>
      <c r="S74" s="75">
        <f t="shared" si="3"/>
        <v>0.2</v>
      </c>
      <c r="T74" s="76">
        <f t="shared" si="4"/>
        <v>2339400</v>
      </c>
      <c r="U74" s="66">
        <f t="shared" si="6"/>
        <v>9</v>
      </c>
      <c r="V74" s="66">
        <v>0</v>
      </c>
      <c r="W74" s="77">
        <f t="shared" si="5"/>
        <v>21054600</v>
      </c>
      <c r="X74" s="18">
        <f>IF(H74&lt;0,0,H74)</f>
        <v>0</v>
      </c>
    </row>
    <row r="75" spans="1:249" s="19" customFormat="1" ht="30" hidden="1" x14ac:dyDescent="0.25">
      <c r="A75" s="65">
        <f t="shared" si="7"/>
        <v>54</v>
      </c>
      <c r="B75" s="66"/>
      <c r="C75" s="67" t="s">
        <v>69</v>
      </c>
      <c r="D75" s="66" t="s">
        <v>130</v>
      </c>
      <c r="E75" s="72" t="s">
        <v>125</v>
      </c>
      <c r="F75" s="65">
        <v>1</v>
      </c>
      <c r="G75" s="86">
        <v>11697000</v>
      </c>
      <c r="H75" s="70">
        <v>0</v>
      </c>
      <c r="I75" s="65">
        <f t="shared" si="10"/>
        <v>1</v>
      </c>
      <c r="J75" s="87">
        <f t="shared" si="10"/>
        <v>11697000</v>
      </c>
      <c r="K75" s="70">
        <f t="shared" si="10"/>
        <v>0</v>
      </c>
      <c r="L75" s="72"/>
      <c r="M75" s="72"/>
      <c r="N75" s="72"/>
      <c r="O75" s="72"/>
      <c r="P75" s="90"/>
      <c r="Q75" s="65">
        <v>2009</v>
      </c>
      <c r="R75" s="66">
        <v>5</v>
      </c>
      <c r="S75" s="75">
        <f t="shared" si="3"/>
        <v>0.2</v>
      </c>
      <c r="T75" s="76">
        <f t="shared" si="4"/>
        <v>2339400</v>
      </c>
      <c r="U75" s="66">
        <f t="shared" si="6"/>
        <v>9</v>
      </c>
      <c r="V75" s="66">
        <v>0</v>
      </c>
      <c r="W75" s="77">
        <f t="shared" si="5"/>
        <v>21054600</v>
      </c>
      <c r="X75" s="18">
        <f>IF(H75&lt;0,0,H75)</f>
        <v>0</v>
      </c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  <c r="IB75" s="18"/>
      <c r="IC75" s="18"/>
      <c r="ID75" s="18"/>
      <c r="IE75" s="18"/>
      <c r="IF75" s="18"/>
      <c r="IG75" s="18"/>
      <c r="IH75" s="18"/>
      <c r="II75" s="18"/>
      <c r="IJ75" s="18"/>
      <c r="IK75" s="18"/>
      <c r="IL75" s="18"/>
      <c r="IM75" s="18"/>
      <c r="IN75" s="18"/>
      <c r="IO75" s="18"/>
    </row>
    <row r="76" spans="1:249" s="20" customFormat="1" hidden="1" x14ac:dyDescent="0.25">
      <c r="A76" s="65">
        <f t="shared" si="7"/>
        <v>55</v>
      </c>
      <c r="B76" s="65"/>
      <c r="C76" s="103" t="s">
        <v>131</v>
      </c>
      <c r="D76" s="125">
        <v>14016</v>
      </c>
      <c r="E76" s="72" t="s">
        <v>125</v>
      </c>
      <c r="F76" s="65">
        <v>1</v>
      </c>
      <c r="G76" s="81">
        <v>24950000</v>
      </c>
      <c r="H76" s="70">
        <f>G76-W76</f>
        <v>4990000</v>
      </c>
      <c r="I76" s="65">
        <f t="shared" si="10"/>
        <v>1</v>
      </c>
      <c r="J76" s="82">
        <v>24950000</v>
      </c>
      <c r="K76" s="70">
        <f t="shared" si="10"/>
        <v>4990000</v>
      </c>
      <c r="L76" s="67"/>
      <c r="M76" s="67"/>
      <c r="N76" s="67"/>
      <c r="O76" s="65"/>
      <c r="P76" s="84"/>
      <c r="Q76" s="65">
        <v>2014</v>
      </c>
      <c r="R76" s="65">
        <v>5</v>
      </c>
      <c r="S76" s="75">
        <f t="shared" si="3"/>
        <v>0.2</v>
      </c>
      <c r="T76" s="76">
        <f t="shared" si="4"/>
        <v>4990000</v>
      </c>
      <c r="U76" s="66">
        <f t="shared" si="6"/>
        <v>4</v>
      </c>
      <c r="V76" s="66"/>
      <c r="W76" s="77">
        <f t="shared" si="5"/>
        <v>19960000</v>
      </c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</row>
    <row r="77" spans="1:249" s="20" customFormat="1" ht="30" hidden="1" x14ac:dyDescent="0.25">
      <c r="A77" s="65">
        <f t="shared" si="7"/>
        <v>56</v>
      </c>
      <c r="B77" s="66"/>
      <c r="C77" s="67" t="s">
        <v>69</v>
      </c>
      <c r="D77" s="66" t="s">
        <v>132</v>
      </c>
      <c r="E77" s="72" t="s">
        <v>125</v>
      </c>
      <c r="F77" s="65">
        <v>1</v>
      </c>
      <c r="G77" s="86">
        <v>11697000</v>
      </c>
      <c r="H77" s="70">
        <v>0</v>
      </c>
      <c r="I77" s="65">
        <f t="shared" si="10"/>
        <v>1</v>
      </c>
      <c r="J77" s="87">
        <f t="shared" si="10"/>
        <v>11697000</v>
      </c>
      <c r="K77" s="70">
        <f t="shared" si="10"/>
        <v>0</v>
      </c>
      <c r="L77" s="72"/>
      <c r="M77" s="72"/>
      <c r="N77" s="72"/>
      <c r="O77" s="72"/>
      <c r="P77" s="90"/>
      <c r="Q77" s="65">
        <v>2009</v>
      </c>
      <c r="R77" s="66">
        <v>5</v>
      </c>
      <c r="S77" s="75">
        <f t="shared" si="3"/>
        <v>0.2</v>
      </c>
      <c r="T77" s="76">
        <f t="shared" si="4"/>
        <v>2339400</v>
      </c>
      <c r="U77" s="66">
        <f t="shared" si="6"/>
        <v>9</v>
      </c>
      <c r="V77" s="66">
        <v>0</v>
      </c>
      <c r="W77" s="77">
        <f t="shared" si="5"/>
        <v>21054600</v>
      </c>
      <c r="X77" s="18">
        <f>IF(H77&lt;0,0,H77)</f>
        <v>0</v>
      </c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8"/>
      <c r="DJ77" s="18"/>
      <c r="DK77" s="18"/>
      <c r="DL77" s="18"/>
      <c r="DM77" s="18"/>
      <c r="DN77" s="18"/>
      <c r="DO77" s="18"/>
      <c r="DP77" s="18"/>
      <c r="DQ77" s="18"/>
      <c r="DR77" s="18"/>
      <c r="DS77" s="18"/>
      <c r="DT77" s="18"/>
      <c r="DU77" s="18"/>
      <c r="DV77" s="18"/>
      <c r="DW77" s="18"/>
      <c r="DX77" s="18"/>
      <c r="DY77" s="18"/>
      <c r="DZ77" s="18"/>
      <c r="EA77" s="18"/>
      <c r="EB77" s="18"/>
      <c r="EC77" s="18"/>
      <c r="ED77" s="18"/>
      <c r="EE77" s="18"/>
      <c r="EF77" s="18"/>
      <c r="EG77" s="18"/>
      <c r="EH77" s="18"/>
      <c r="EI77" s="18"/>
      <c r="EJ77" s="18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  <c r="FA77" s="18"/>
      <c r="FB77" s="18"/>
      <c r="FC77" s="18"/>
      <c r="FD77" s="18"/>
      <c r="FE77" s="18"/>
      <c r="FF77" s="18"/>
      <c r="FG77" s="18"/>
      <c r="FH77" s="18"/>
      <c r="FI77" s="18"/>
      <c r="FJ77" s="18"/>
      <c r="FK77" s="18"/>
      <c r="FL77" s="18"/>
      <c r="FM77" s="18"/>
      <c r="FN77" s="18"/>
      <c r="FO77" s="18"/>
      <c r="FP77" s="18"/>
      <c r="FQ77" s="18"/>
      <c r="FR77" s="18"/>
      <c r="FS77" s="18"/>
      <c r="FT77" s="18"/>
      <c r="FU77" s="18"/>
      <c r="FV77" s="18"/>
      <c r="FW77" s="18"/>
      <c r="FX77" s="18"/>
      <c r="FY77" s="18"/>
      <c r="FZ77" s="18"/>
      <c r="GA77" s="18"/>
      <c r="GB77" s="18"/>
      <c r="GC77" s="18"/>
      <c r="GD77" s="18"/>
      <c r="GE77" s="18"/>
      <c r="GF77" s="18"/>
      <c r="GG77" s="18"/>
      <c r="GH77" s="18"/>
      <c r="GI77" s="18"/>
      <c r="GJ77" s="18"/>
      <c r="GK77" s="18"/>
      <c r="GL77" s="18"/>
      <c r="GM77" s="18"/>
      <c r="GN77" s="18"/>
      <c r="GO77" s="18"/>
      <c r="GP77" s="18"/>
      <c r="GQ77" s="18"/>
      <c r="GR77" s="18"/>
      <c r="GS77" s="18"/>
      <c r="GT77" s="18"/>
      <c r="GU77" s="18"/>
      <c r="GV77" s="18"/>
      <c r="GW77" s="18"/>
      <c r="GX77" s="18"/>
      <c r="GY77" s="18"/>
      <c r="GZ77" s="18"/>
      <c r="HA77" s="18"/>
      <c r="HB77" s="18"/>
      <c r="HC77" s="18"/>
      <c r="HD77" s="18"/>
      <c r="HE77" s="18"/>
      <c r="HF77" s="18"/>
      <c r="HG77" s="18"/>
      <c r="HH77" s="18"/>
      <c r="HI77" s="18"/>
      <c r="HJ77" s="18"/>
      <c r="HK77" s="18"/>
      <c r="HL77" s="18"/>
      <c r="HM77" s="18"/>
      <c r="HN77" s="18"/>
      <c r="HO77" s="18"/>
      <c r="HP77" s="18"/>
      <c r="HQ77" s="18"/>
      <c r="HR77" s="18"/>
      <c r="HS77" s="18"/>
      <c r="HT77" s="18"/>
      <c r="HU77" s="18"/>
      <c r="HV77" s="18"/>
      <c r="HW77" s="18"/>
      <c r="HX77" s="18"/>
      <c r="HY77" s="18"/>
      <c r="HZ77" s="18"/>
      <c r="IA77" s="18"/>
      <c r="IB77" s="18"/>
      <c r="IC77" s="18"/>
      <c r="ID77" s="18"/>
      <c r="IE77" s="18"/>
      <c r="IF77" s="18"/>
      <c r="IG77" s="18"/>
      <c r="IH77" s="18"/>
      <c r="II77" s="18"/>
      <c r="IJ77" s="18"/>
      <c r="IK77" s="18"/>
      <c r="IL77" s="18"/>
      <c r="IM77" s="18"/>
      <c r="IN77" s="18"/>
      <c r="IO77" s="18"/>
    </row>
    <row r="78" spans="1:249" s="20" customFormat="1" ht="30" hidden="1" x14ac:dyDescent="0.25">
      <c r="A78" s="65">
        <f t="shared" si="7"/>
        <v>57</v>
      </c>
      <c r="B78" s="66"/>
      <c r="C78" s="127" t="s">
        <v>120</v>
      </c>
      <c r="D78" s="80" t="s">
        <v>133</v>
      </c>
      <c r="E78" s="72" t="s">
        <v>125</v>
      </c>
      <c r="F78" s="80">
        <v>1</v>
      </c>
      <c r="G78" s="81">
        <v>11295240</v>
      </c>
      <c r="H78" s="70">
        <f>G78-W78</f>
        <v>0</v>
      </c>
      <c r="I78" s="65">
        <f t="shared" si="10"/>
        <v>1</v>
      </c>
      <c r="J78" s="87">
        <f t="shared" si="10"/>
        <v>11295240</v>
      </c>
      <c r="K78" s="70">
        <f t="shared" si="10"/>
        <v>0</v>
      </c>
      <c r="L78" s="83"/>
      <c r="M78" s="83"/>
      <c r="N78" s="83"/>
      <c r="O78" s="83"/>
      <c r="P78" s="84"/>
      <c r="Q78" s="85">
        <v>2013</v>
      </c>
      <c r="R78" s="85">
        <v>5</v>
      </c>
      <c r="S78" s="75">
        <f t="shared" si="3"/>
        <v>0.2</v>
      </c>
      <c r="T78" s="76">
        <f t="shared" si="4"/>
        <v>2259048</v>
      </c>
      <c r="U78" s="66">
        <f t="shared" si="6"/>
        <v>5</v>
      </c>
      <c r="V78" s="66"/>
      <c r="W78" s="77">
        <f t="shared" si="5"/>
        <v>11295240</v>
      </c>
      <c r="X78" s="18"/>
    </row>
    <row r="79" spans="1:249" s="100" customFormat="1" ht="16.5" hidden="1" customHeight="1" x14ac:dyDescent="0.2">
      <c r="A79" s="65">
        <f t="shared" si="7"/>
        <v>58</v>
      </c>
      <c r="B79" s="92"/>
      <c r="C79" s="83" t="s">
        <v>76</v>
      </c>
      <c r="D79" s="131" t="s">
        <v>134</v>
      </c>
      <c r="E79" s="72" t="s">
        <v>125</v>
      </c>
      <c r="F79" s="85">
        <v>1</v>
      </c>
      <c r="G79" s="101">
        <v>8300000</v>
      </c>
      <c r="H79" s="95">
        <v>0</v>
      </c>
      <c r="I79" s="85">
        <f t="shared" si="10"/>
        <v>1</v>
      </c>
      <c r="J79" s="129">
        <f t="shared" si="10"/>
        <v>8300000</v>
      </c>
      <c r="K79" s="95">
        <f t="shared" si="10"/>
        <v>0</v>
      </c>
      <c r="L79" s="92"/>
      <c r="M79" s="92"/>
      <c r="N79" s="92" t="s">
        <v>75</v>
      </c>
      <c r="O79" s="92"/>
      <c r="P79" s="93"/>
      <c r="Q79" s="85">
        <v>2008</v>
      </c>
      <c r="R79" s="92">
        <v>5</v>
      </c>
      <c r="S79" s="97">
        <f t="shared" si="3"/>
        <v>0.2</v>
      </c>
      <c r="T79" s="98">
        <f t="shared" si="4"/>
        <v>1660000</v>
      </c>
      <c r="U79" s="66">
        <f>2018-Q79</f>
        <v>10</v>
      </c>
      <c r="V79" s="92">
        <v>0</v>
      </c>
      <c r="W79" s="99">
        <f t="shared" si="5"/>
        <v>16600000</v>
      </c>
      <c r="X79" s="100">
        <f t="shared" ref="X79:X92" si="13">IF(H79&lt;0,0,H79)</f>
        <v>0</v>
      </c>
    </row>
    <row r="80" spans="1:249" s="20" customFormat="1" ht="30" hidden="1" x14ac:dyDescent="0.25">
      <c r="A80" s="65">
        <f t="shared" si="7"/>
        <v>59</v>
      </c>
      <c r="B80" s="92"/>
      <c r="C80" s="83" t="s">
        <v>103</v>
      </c>
      <c r="D80" s="92" t="s">
        <v>135</v>
      </c>
      <c r="E80" s="93" t="s">
        <v>136</v>
      </c>
      <c r="F80" s="85">
        <v>1</v>
      </c>
      <c r="G80" s="128">
        <v>11697000</v>
      </c>
      <c r="H80" s="95">
        <v>0</v>
      </c>
      <c r="I80" s="85">
        <f t="shared" si="10"/>
        <v>1</v>
      </c>
      <c r="J80" s="128">
        <f t="shared" si="10"/>
        <v>11697000</v>
      </c>
      <c r="K80" s="95">
        <f t="shared" si="10"/>
        <v>0</v>
      </c>
      <c r="L80" s="96"/>
      <c r="M80" s="96"/>
      <c r="N80" s="92" t="s">
        <v>75</v>
      </c>
      <c r="O80" s="96"/>
      <c r="P80" s="132"/>
      <c r="Q80" s="85">
        <v>2009</v>
      </c>
      <c r="R80" s="92">
        <v>5</v>
      </c>
      <c r="S80" s="97">
        <f t="shared" si="3"/>
        <v>0.2</v>
      </c>
      <c r="T80" s="98">
        <f t="shared" si="4"/>
        <v>2339400</v>
      </c>
      <c r="U80" s="66">
        <f t="shared" si="6"/>
        <v>9</v>
      </c>
      <c r="V80" s="92">
        <v>0</v>
      </c>
      <c r="W80" s="99">
        <f t="shared" si="5"/>
        <v>21054600</v>
      </c>
      <c r="X80" s="100">
        <f t="shared" si="13"/>
        <v>0</v>
      </c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  <c r="BM80" s="100"/>
      <c r="BN80" s="100"/>
      <c r="BO80" s="100"/>
      <c r="BP80" s="100"/>
      <c r="BQ80" s="100"/>
      <c r="BR80" s="100"/>
      <c r="BS80" s="100"/>
      <c r="BT80" s="100"/>
      <c r="BU80" s="100"/>
      <c r="BV80" s="100"/>
      <c r="BW80" s="100"/>
      <c r="BX80" s="100"/>
      <c r="BY80" s="100"/>
      <c r="BZ80" s="100"/>
      <c r="CA80" s="100"/>
      <c r="CB80" s="100"/>
      <c r="CC80" s="100"/>
      <c r="CD80" s="100"/>
      <c r="CE80" s="100"/>
      <c r="CF80" s="100"/>
      <c r="CG80" s="100"/>
      <c r="CH80" s="100"/>
      <c r="CI80" s="100"/>
      <c r="CJ80" s="100"/>
      <c r="CK80" s="100"/>
      <c r="CL80" s="100"/>
      <c r="CM80" s="100"/>
      <c r="CN80" s="100"/>
      <c r="CO80" s="100"/>
      <c r="CP80" s="100"/>
      <c r="CQ80" s="100"/>
      <c r="CR80" s="100"/>
      <c r="CS80" s="100"/>
      <c r="CT80" s="100"/>
      <c r="CU80" s="100"/>
      <c r="CV80" s="100"/>
      <c r="CW80" s="100"/>
      <c r="CX80" s="100"/>
      <c r="CY80" s="100"/>
      <c r="CZ80" s="100"/>
      <c r="DA80" s="100"/>
      <c r="DB80" s="100"/>
      <c r="DC80" s="100"/>
      <c r="DD80" s="100"/>
      <c r="DE80" s="100"/>
      <c r="DF80" s="100"/>
      <c r="DG80" s="100"/>
      <c r="DH80" s="100"/>
      <c r="DI80" s="100"/>
      <c r="DJ80" s="100"/>
      <c r="DK80" s="100"/>
      <c r="DL80" s="100"/>
      <c r="DM80" s="100"/>
      <c r="DN80" s="100"/>
      <c r="DO80" s="100"/>
      <c r="DP80" s="100"/>
      <c r="DQ80" s="100"/>
      <c r="DR80" s="100"/>
      <c r="DS80" s="100"/>
      <c r="DT80" s="100"/>
      <c r="DU80" s="100"/>
      <c r="DV80" s="100"/>
      <c r="DW80" s="100"/>
      <c r="DX80" s="100"/>
      <c r="DY80" s="100"/>
      <c r="DZ80" s="100"/>
      <c r="EA80" s="100"/>
      <c r="EB80" s="100"/>
      <c r="EC80" s="100"/>
      <c r="ED80" s="100"/>
      <c r="EE80" s="100"/>
      <c r="EF80" s="100"/>
      <c r="EG80" s="100"/>
      <c r="EH80" s="100"/>
      <c r="EI80" s="100"/>
      <c r="EJ80" s="100"/>
      <c r="EK80" s="100"/>
      <c r="EL80" s="100"/>
      <c r="EM80" s="100"/>
      <c r="EN80" s="100"/>
      <c r="EO80" s="100"/>
      <c r="EP80" s="100"/>
      <c r="EQ80" s="100"/>
      <c r="ER80" s="100"/>
      <c r="ES80" s="100"/>
      <c r="ET80" s="100"/>
      <c r="EU80" s="100"/>
      <c r="EV80" s="100"/>
      <c r="EW80" s="100"/>
      <c r="EX80" s="100"/>
      <c r="EY80" s="100"/>
      <c r="EZ80" s="100"/>
      <c r="FA80" s="100"/>
      <c r="FB80" s="100"/>
      <c r="FC80" s="100"/>
      <c r="FD80" s="100"/>
      <c r="FE80" s="100"/>
      <c r="FF80" s="100"/>
      <c r="FG80" s="100"/>
      <c r="FH80" s="100"/>
      <c r="FI80" s="100"/>
      <c r="FJ80" s="100"/>
      <c r="FK80" s="100"/>
      <c r="FL80" s="100"/>
      <c r="FM80" s="100"/>
      <c r="FN80" s="100"/>
      <c r="FO80" s="100"/>
      <c r="FP80" s="100"/>
      <c r="FQ80" s="100"/>
      <c r="FR80" s="100"/>
      <c r="FS80" s="100"/>
      <c r="FT80" s="100"/>
      <c r="FU80" s="100"/>
      <c r="FV80" s="100"/>
      <c r="FW80" s="100"/>
      <c r="FX80" s="100"/>
      <c r="FY80" s="100"/>
      <c r="FZ80" s="100"/>
      <c r="GA80" s="100"/>
      <c r="GB80" s="100"/>
      <c r="GC80" s="100"/>
      <c r="GD80" s="100"/>
      <c r="GE80" s="100"/>
      <c r="GF80" s="100"/>
      <c r="GG80" s="100"/>
      <c r="GH80" s="100"/>
      <c r="GI80" s="100"/>
      <c r="GJ80" s="100"/>
      <c r="GK80" s="100"/>
      <c r="GL80" s="100"/>
      <c r="GM80" s="100"/>
      <c r="GN80" s="100"/>
      <c r="GO80" s="100"/>
      <c r="GP80" s="100"/>
      <c r="GQ80" s="100"/>
      <c r="GR80" s="100"/>
      <c r="GS80" s="100"/>
      <c r="GT80" s="100"/>
      <c r="GU80" s="100"/>
      <c r="GV80" s="100"/>
      <c r="GW80" s="100"/>
      <c r="GX80" s="100"/>
      <c r="GY80" s="100"/>
      <c r="GZ80" s="100"/>
      <c r="HA80" s="100"/>
      <c r="HB80" s="100"/>
      <c r="HC80" s="100"/>
      <c r="HD80" s="100"/>
      <c r="HE80" s="100"/>
      <c r="HF80" s="100"/>
      <c r="HG80" s="100"/>
      <c r="HH80" s="100"/>
      <c r="HI80" s="100"/>
      <c r="HJ80" s="100"/>
      <c r="HK80" s="100"/>
      <c r="HL80" s="100"/>
      <c r="HM80" s="100"/>
      <c r="HN80" s="100"/>
      <c r="HO80" s="100"/>
      <c r="HP80" s="100"/>
      <c r="HQ80" s="100"/>
      <c r="HR80" s="100"/>
      <c r="HS80" s="100"/>
      <c r="HT80" s="100"/>
      <c r="HU80" s="100"/>
      <c r="HV80" s="100"/>
      <c r="HW80" s="100"/>
      <c r="HX80" s="100"/>
      <c r="HY80" s="100"/>
      <c r="HZ80" s="100"/>
      <c r="IA80" s="100"/>
      <c r="IB80" s="100"/>
      <c r="IC80" s="100"/>
      <c r="ID80" s="100"/>
      <c r="IE80" s="100"/>
      <c r="IF80" s="100"/>
      <c r="IG80" s="100"/>
      <c r="IH80" s="100"/>
      <c r="II80" s="100"/>
      <c r="IJ80" s="100"/>
      <c r="IK80" s="100"/>
      <c r="IL80" s="100"/>
      <c r="IM80" s="100"/>
      <c r="IN80" s="100"/>
      <c r="IO80" s="100"/>
    </row>
    <row r="81" spans="1:249" s="19" customFormat="1" ht="30" hidden="1" x14ac:dyDescent="0.25">
      <c r="A81" s="65">
        <f t="shared" si="7"/>
        <v>60</v>
      </c>
      <c r="B81" s="66"/>
      <c r="C81" s="67" t="s">
        <v>103</v>
      </c>
      <c r="D81" s="66" t="s">
        <v>137</v>
      </c>
      <c r="E81" s="68" t="s">
        <v>136</v>
      </c>
      <c r="F81" s="65">
        <v>1</v>
      </c>
      <c r="G81" s="86">
        <v>11697000</v>
      </c>
      <c r="H81" s="70">
        <v>0</v>
      </c>
      <c r="I81" s="65">
        <f t="shared" si="10"/>
        <v>1</v>
      </c>
      <c r="J81" s="87">
        <f t="shared" si="10"/>
        <v>11697000</v>
      </c>
      <c r="K81" s="70">
        <f t="shared" si="10"/>
        <v>0</v>
      </c>
      <c r="L81" s="72"/>
      <c r="M81" s="72"/>
      <c r="N81" s="72"/>
      <c r="O81" s="72"/>
      <c r="P81" s="90"/>
      <c r="Q81" s="65">
        <v>2009</v>
      </c>
      <c r="R81" s="66">
        <v>5</v>
      </c>
      <c r="S81" s="75">
        <f t="shared" si="3"/>
        <v>0.2</v>
      </c>
      <c r="T81" s="76">
        <f t="shared" si="4"/>
        <v>2339400</v>
      </c>
      <c r="U81" s="66">
        <f t="shared" si="6"/>
        <v>9</v>
      </c>
      <c r="V81" s="66">
        <v>0</v>
      </c>
      <c r="W81" s="77">
        <f t="shared" si="5"/>
        <v>21054600</v>
      </c>
      <c r="X81" s="18">
        <f t="shared" si="13"/>
        <v>0</v>
      </c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8"/>
      <c r="DJ81" s="18"/>
      <c r="DK81" s="18"/>
      <c r="DL81" s="18"/>
      <c r="DM81" s="18"/>
      <c r="DN81" s="18"/>
      <c r="DO81" s="18"/>
      <c r="DP81" s="18"/>
      <c r="DQ81" s="18"/>
      <c r="DR81" s="18"/>
      <c r="DS81" s="18"/>
      <c r="DT81" s="18"/>
      <c r="DU81" s="18"/>
      <c r="DV81" s="18"/>
      <c r="DW81" s="18"/>
      <c r="DX81" s="18"/>
      <c r="DY81" s="18"/>
      <c r="DZ81" s="18"/>
      <c r="EA81" s="18"/>
      <c r="EB81" s="18"/>
      <c r="EC81" s="18"/>
      <c r="ED81" s="18"/>
      <c r="EE81" s="18"/>
      <c r="EF81" s="18"/>
      <c r="EG81" s="18"/>
      <c r="EH81" s="18"/>
      <c r="EI81" s="18"/>
      <c r="EJ81" s="18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  <c r="FA81" s="18"/>
      <c r="FB81" s="18"/>
      <c r="FC81" s="18"/>
      <c r="FD81" s="18"/>
      <c r="FE81" s="18"/>
      <c r="FF81" s="18"/>
      <c r="FG81" s="18"/>
      <c r="FH81" s="18"/>
      <c r="FI81" s="18"/>
      <c r="FJ81" s="18"/>
      <c r="FK81" s="18"/>
      <c r="FL81" s="18"/>
      <c r="FM81" s="18"/>
      <c r="FN81" s="18"/>
      <c r="FO81" s="18"/>
      <c r="FP81" s="18"/>
      <c r="FQ81" s="18"/>
      <c r="FR81" s="18"/>
      <c r="FS81" s="18"/>
      <c r="FT81" s="18"/>
      <c r="FU81" s="18"/>
      <c r="FV81" s="18"/>
      <c r="FW81" s="18"/>
      <c r="FX81" s="18"/>
      <c r="FY81" s="18"/>
      <c r="FZ81" s="18"/>
      <c r="GA81" s="18"/>
      <c r="GB81" s="18"/>
      <c r="GC81" s="18"/>
      <c r="GD81" s="18"/>
      <c r="GE81" s="18"/>
      <c r="GF81" s="18"/>
      <c r="GG81" s="18"/>
      <c r="GH81" s="18"/>
      <c r="GI81" s="18"/>
      <c r="GJ81" s="18"/>
      <c r="GK81" s="18"/>
      <c r="GL81" s="18"/>
      <c r="GM81" s="18"/>
      <c r="GN81" s="18"/>
      <c r="GO81" s="18"/>
      <c r="GP81" s="18"/>
      <c r="GQ81" s="18"/>
      <c r="GR81" s="18"/>
      <c r="GS81" s="18"/>
      <c r="GT81" s="18"/>
      <c r="GU81" s="18"/>
      <c r="GV81" s="18"/>
      <c r="GW81" s="18"/>
      <c r="GX81" s="18"/>
      <c r="GY81" s="18"/>
      <c r="GZ81" s="18"/>
      <c r="HA81" s="18"/>
      <c r="HB81" s="18"/>
      <c r="HC81" s="18"/>
      <c r="HD81" s="18"/>
      <c r="HE81" s="18"/>
      <c r="HF81" s="18"/>
      <c r="HG81" s="18"/>
      <c r="HH81" s="18"/>
      <c r="HI81" s="18"/>
      <c r="HJ81" s="18"/>
      <c r="HK81" s="18"/>
      <c r="HL81" s="18"/>
      <c r="HM81" s="18"/>
      <c r="HN81" s="18"/>
      <c r="HO81" s="18"/>
      <c r="HP81" s="18"/>
      <c r="HQ81" s="18"/>
      <c r="HR81" s="18"/>
      <c r="HS81" s="18"/>
      <c r="HT81" s="18"/>
      <c r="HU81" s="18"/>
      <c r="HV81" s="18"/>
      <c r="HW81" s="18"/>
      <c r="HX81" s="18"/>
      <c r="HY81" s="18"/>
      <c r="HZ81" s="18"/>
      <c r="IA81" s="18"/>
      <c r="IB81" s="18"/>
      <c r="IC81" s="18"/>
      <c r="ID81" s="18"/>
      <c r="IE81" s="18"/>
      <c r="IF81" s="18"/>
      <c r="IG81" s="18"/>
      <c r="IH81" s="18"/>
      <c r="II81" s="18"/>
      <c r="IJ81" s="18"/>
      <c r="IK81" s="18"/>
      <c r="IL81" s="18"/>
      <c r="IM81" s="18"/>
      <c r="IN81" s="18"/>
      <c r="IO81" s="18"/>
    </row>
    <row r="82" spans="1:249" s="19" customFormat="1" ht="30" hidden="1" x14ac:dyDescent="0.25">
      <c r="A82" s="65">
        <f t="shared" si="7"/>
        <v>61</v>
      </c>
      <c r="B82" s="66"/>
      <c r="C82" s="67" t="s">
        <v>103</v>
      </c>
      <c r="D82" s="66" t="s">
        <v>138</v>
      </c>
      <c r="E82" s="68" t="s">
        <v>136</v>
      </c>
      <c r="F82" s="65">
        <v>1</v>
      </c>
      <c r="G82" s="86">
        <v>11697000</v>
      </c>
      <c r="H82" s="70">
        <v>0</v>
      </c>
      <c r="I82" s="65">
        <f t="shared" si="10"/>
        <v>1</v>
      </c>
      <c r="J82" s="87">
        <f t="shared" si="10"/>
        <v>11697000</v>
      </c>
      <c r="K82" s="70">
        <f t="shared" si="10"/>
        <v>0</v>
      </c>
      <c r="L82" s="72"/>
      <c r="M82" s="72"/>
      <c r="N82" s="72"/>
      <c r="O82" s="72"/>
      <c r="P82" s="90"/>
      <c r="Q82" s="65">
        <v>2009</v>
      </c>
      <c r="R82" s="66">
        <v>5</v>
      </c>
      <c r="S82" s="75">
        <f t="shared" si="3"/>
        <v>0.2</v>
      </c>
      <c r="T82" s="76">
        <f t="shared" si="4"/>
        <v>2339400</v>
      </c>
      <c r="U82" s="66">
        <f t="shared" si="6"/>
        <v>9</v>
      </c>
      <c r="V82" s="66">
        <v>0</v>
      </c>
      <c r="W82" s="77">
        <f t="shared" si="5"/>
        <v>21054600</v>
      </c>
      <c r="X82" s="18">
        <f t="shared" si="13"/>
        <v>0</v>
      </c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8"/>
      <c r="FY82" s="18"/>
      <c r="FZ82" s="18"/>
      <c r="GA82" s="18"/>
      <c r="GB82" s="18"/>
      <c r="GC82" s="18"/>
      <c r="GD82" s="18"/>
      <c r="GE82" s="18"/>
      <c r="GF82" s="18"/>
      <c r="GG82" s="18"/>
      <c r="GH82" s="18"/>
      <c r="GI82" s="18"/>
      <c r="GJ82" s="18"/>
      <c r="GK82" s="18"/>
      <c r="GL82" s="18"/>
      <c r="GM82" s="18"/>
      <c r="GN82" s="18"/>
      <c r="GO82" s="18"/>
      <c r="GP82" s="18"/>
      <c r="GQ82" s="18"/>
      <c r="GR82" s="18"/>
      <c r="GS82" s="18"/>
      <c r="GT82" s="18"/>
      <c r="GU82" s="18"/>
      <c r="GV82" s="18"/>
      <c r="GW82" s="18"/>
      <c r="GX82" s="18"/>
      <c r="GY82" s="18"/>
      <c r="GZ82" s="18"/>
      <c r="HA82" s="18"/>
      <c r="HB82" s="18"/>
      <c r="HC82" s="18"/>
      <c r="HD82" s="18"/>
      <c r="HE82" s="18"/>
      <c r="HF82" s="18"/>
      <c r="HG82" s="18"/>
      <c r="HH82" s="18"/>
      <c r="HI82" s="18"/>
      <c r="HJ82" s="18"/>
      <c r="HK82" s="18"/>
      <c r="HL82" s="18"/>
      <c r="HM82" s="18"/>
      <c r="HN82" s="18"/>
      <c r="HO82" s="18"/>
      <c r="HP82" s="18"/>
      <c r="HQ82" s="18"/>
      <c r="HR82" s="18"/>
      <c r="HS82" s="18"/>
      <c r="HT82" s="18"/>
      <c r="HU82" s="18"/>
      <c r="HV82" s="18"/>
      <c r="HW82" s="18"/>
      <c r="HX82" s="18"/>
      <c r="HY82" s="18"/>
      <c r="HZ82" s="18"/>
      <c r="IA82" s="18"/>
      <c r="IB82" s="18"/>
      <c r="IC82" s="18"/>
      <c r="ID82" s="18"/>
      <c r="IE82" s="18"/>
      <c r="IF82" s="18"/>
      <c r="IG82" s="18"/>
      <c r="IH82" s="18"/>
      <c r="II82" s="18"/>
      <c r="IJ82" s="18"/>
      <c r="IK82" s="18"/>
      <c r="IL82" s="18"/>
      <c r="IM82" s="18"/>
      <c r="IN82" s="18"/>
      <c r="IO82" s="18"/>
    </row>
    <row r="83" spans="1:249" s="20" customFormat="1" ht="30" hidden="1" x14ac:dyDescent="0.25">
      <c r="A83" s="65">
        <f t="shared" si="7"/>
        <v>62</v>
      </c>
      <c r="B83" s="92"/>
      <c r="C83" s="83" t="s">
        <v>103</v>
      </c>
      <c r="D83" s="92" t="s">
        <v>139</v>
      </c>
      <c r="E83" s="93" t="s">
        <v>136</v>
      </c>
      <c r="F83" s="85">
        <v>1</v>
      </c>
      <c r="G83" s="128">
        <v>11697000</v>
      </c>
      <c r="H83" s="95">
        <v>0</v>
      </c>
      <c r="I83" s="85">
        <f t="shared" si="10"/>
        <v>1</v>
      </c>
      <c r="J83" s="128">
        <f t="shared" si="10"/>
        <v>11697000</v>
      </c>
      <c r="K83" s="95">
        <f t="shared" si="10"/>
        <v>0</v>
      </c>
      <c r="L83" s="96"/>
      <c r="M83" s="96"/>
      <c r="N83" s="92" t="s">
        <v>75</v>
      </c>
      <c r="O83" s="96"/>
      <c r="P83" s="132"/>
      <c r="Q83" s="85">
        <v>2009</v>
      </c>
      <c r="R83" s="92">
        <v>5</v>
      </c>
      <c r="S83" s="97">
        <f t="shared" si="3"/>
        <v>0.2</v>
      </c>
      <c r="T83" s="98">
        <f t="shared" si="4"/>
        <v>2339400</v>
      </c>
      <c r="U83" s="66">
        <f t="shared" si="6"/>
        <v>9</v>
      </c>
      <c r="V83" s="92">
        <v>0</v>
      </c>
      <c r="W83" s="99">
        <f t="shared" si="5"/>
        <v>21054600</v>
      </c>
      <c r="X83" s="100">
        <f t="shared" si="13"/>
        <v>0</v>
      </c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  <c r="BM83" s="100"/>
      <c r="BN83" s="100"/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0"/>
      <c r="CX83" s="100"/>
      <c r="CY83" s="100"/>
      <c r="CZ83" s="100"/>
      <c r="DA83" s="100"/>
      <c r="DB83" s="100"/>
      <c r="DC83" s="100"/>
      <c r="DD83" s="100"/>
      <c r="DE83" s="100"/>
      <c r="DF83" s="100"/>
      <c r="DG83" s="100"/>
      <c r="DH83" s="100"/>
      <c r="DI83" s="100"/>
      <c r="DJ83" s="100"/>
      <c r="DK83" s="100"/>
      <c r="DL83" s="100"/>
      <c r="DM83" s="100"/>
      <c r="DN83" s="100"/>
      <c r="DO83" s="100"/>
      <c r="DP83" s="100"/>
      <c r="DQ83" s="100"/>
      <c r="DR83" s="100"/>
      <c r="DS83" s="100"/>
      <c r="DT83" s="100"/>
      <c r="DU83" s="100"/>
      <c r="DV83" s="100"/>
      <c r="DW83" s="100"/>
      <c r="DX83" s="100"/>
      <c r="DY83" s="100"/>
      <c r="DZ83" s="100"/>
      <c r="EA83" s="100"/>
      <c r="EB83" s="100"/>
      <c r="EC83" s="100"/>
      <c r="ED83" s="100"/>
      <c r="EE83" s="100"/>
      <c r="EF83" s="100"/>
      <c r="EG83" s="100"/>
      <c r="EH83" s="100"/>
      <c r="EI83" s="100"/>
      <c r="EJ83" s="100"/>
      <c r="EK83" s="100"/>
      <c r="EL83" s="100"/>
      <c r="EM83" s="100"/>
      <c r="EN83" s="100"/>
      <c r="EO83" s="100"/>
      <c r="EP83" s="100"/>
      <c r="EQ83" s="100"/>
      <c r="ER83" s="100"/>
      <c r="ES83" s="100"/>
      <c r="ET83" s="100"/>
      <c r="EU83" s="100"/>
      <c r="EV83" s="100"/>
      <c r="EW83" s="100"/>
      <c r="EX83" s="100"/>
      <c r="EY83" s="100"/>
      <c r="EZ83" s="100"/>
      <c r="FA83" s="100"/>
      <c r="FB83" s="100"/>
      <c r="FC83" s="100"/>
      <c r="FD83" s="100"/>
      <c r="FE83" s="100"/>
      <c r="FF83" s="100"/>
      <c r="FG83" s="100"/>
      <c r="FH83" s="100"/>
      <c r="FI83" s="100"/>
      <c r="FJ83" s="100"/>
      <c r="FK83" s="100"/>
      <c r="FL83" s="100"/>
      <c r="FM83" s="100"/>
      <c r="FN83" s="100"/>
      <c r="FO83" s="100"/>
      <c r="FP83" s="100"/>
      <c r="FQ83" s="100"/>
      <c r="FR83" s="100"/>
      <c r="FS83" s="100"/>
      <c r="FT83" s="100"/>
      <c r="FU83" s="100"/>
      <c r="FV83" s="100"/>
      <c r="FW83" s="100"/>
      <c r="FX83" s="100"/>
      <c r="FY83" s="100"/>
      <c r="FZ83" s="100"/>
      <c r="GA83" s="100"/>
      <c r="GB83" s="100"/>
      <c r="GC83" s="100"/>
      <c r="GD83" s="100"/>
      <c r="GE83" s="100"/>
      <c r="GF83" s="100"/>
      <c r="GG83" s="100"/>
      <c r="GH83" s="100"/>
      <c r="GI83" s="100"/>
      <c r="GJ83" s="100"/>
      <c r="GK83" s="100"/>
      <c r="GL83" s="100"/>
      <c r="GM83" s="100"/>
      <c r="GN83" s="100"/>
      <c r="GO83" s="100"/>
      <c r="GP83" s="100"/>
      <c r="GQ83" s="100"/>
      <c r="GR83" s="100"/>
      <c r="GS83" s="100"/>
      <c r="GT83" s="100"/>
      <c r="GU83" s="100"/>
      <c r="GV83" s="100"/>
      <c r="GW83" s="100"/>
      <c r="GX83" s="100"/>
      <c r="GY83" s="100"/>
      <c r="GZ83" s="100"/>
      <c r="HA83" s="100"/>
      <c r="HB83" s="100"/>
      <c r="HC83" s="100"/>
      <c r="HD83" s="100"/>
      <c r="HE83" s="100"/>
      <c r="HF83" s="100"/>
      <c r="HG83" s="100"/>
      <c r="HH83" s="100"/>
      <c r="HI83" s="100"/>
      <c r="HJ83" s="100"/>
      <c r="HK83" s="100"/>
      <c r="HL83" s="100"/>
      <c r="HM83" s="100"/>
      <c r="HN83" s="100"/>
      <c r="HO83" s="100"/>
      <c r="HP83" s="100"/>
      <c r="HQ83" s="100"/>
      <c r="HR83" s="100"/>
      <c r="HS83" s="100"/>
      <c r="HT83" s="100"/>
      <c r="HU83" s="100"/>
      <c r="HV83" s="100"/>
      <c r="HW83" s="100"/>
      <c r="HX83" s="100"/>
      <c r="HY83" s="100"/>
      <c r="HZ83" s="100"/>
      <c r="IA83" s="100"/>
      <c r="IB83" s="100"/>
      <c r="IC83" s="100"/>
      <c r="ID83" s="100"/>
      <c r="IE83" s="100"/>
      <c r="IF83" s="100"/>
      <c r="IG83" s="100"/>
      <c r="IH83" s="100"/>
      <c r="II83" s="100"/>
      <c r="IJ83" s="100"/>
      <c r="IK83" s="100"/>
      <c r="IL83" s="100"/>
      <c r="IM83" s="100"/>
      <c r="IN83" s="100"/>
      <c r="IO83" s="100"/>
    </row>
    <row r="84" spans="1:249" s="20" customFormat="1" ht="30" hidden="1" x14ac:dyDescent="0.25">
      <c r="A84" s="65">
        <f t="shared" si="7"/>
        <v>63</v>
      </c>
      <c r="B84" s="92"/>
      <c r="C84" s="83" t="s">
        <v>104</v>
      </c>
      <c r="D84" s="92" t="s">
        <v>140</v>
      </c>
      <c r="E84" s="93" t="s">
        <v>136</v>
      </c>
      <c r="F84" s="85">
        <v>1</v>
      </c>
      <c r="G84" s="128">
        <v>14500000</v>
      </c>
      <c r="H84" s="95">
        <v>0</v>
      </c>
      <c r="I84" s="85">
        <f t="shared" si="10"/>
        <v>1</v>
      </c>
      <c r="J84" s="128">
        <f t="shared" si="10"/>
        <v>14500000</v>
      </c>
      <c r="K84" s="95">
        <f t="shared" si="10"/>
        <v>0</v>
      </c>
      <c r="L84" s="96"/>
      <c r="M84" s="96"/>
      <c r="N84" s="92" t="s">
        <v>75</v>
      </c>
      <c r="O84" s="96"/>
      <c r="P84" s="132"/>
      <c r="Q84" s="85">
        <v>2007</v>
      </c>
      <c r="R84" s="92">
        <v>5</v>
      </c>
      <c r="S84" s="97">
        <f t="shared" si="3"/>
        <v>0.2</v>
      </c>
      <c r="T84" s="98">
        <f t="shared" si="4"/>
        <v>2900000</v>
      </c>
      <c r="U84" s="66">
        <f t="shared" si="6"/>
        <v>11</v>
      </c>
      <c r="V84" s="92">
        <v>0</v>
      </c>
      <c r="W84" s="99">
        <f t="shared" si="5"/>
        <v>31900000</v>
      </c>
      <c r="X84" s="100">
        <f t="shared" si="13"/>
        <v>0</v>
      </c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  <c r="BH84" s="100"/>
      <c r="BI84" s="100"/>
      <c r="BJ84" s="100"/>
      <c r="BK84" s="100"/>
      <c r="BL84" s="100"/>
      <c r="BM84" s="100"/>
      <c r="BN84" s="100"/>
      <c r="BO84" s="100"/>
      <c r="BP84" s="100"/>
      <c r="BQ84" s="100"/>
      <c r="BR84" s="100"/>
      <c r="BS84" s="100"/>
      <c r="BT84" s="100"/>
      <c r="BU84" s="100"/>
      <c r="BV84" s="100"/>
      <c r="BW84" s="100"/>
      <c r="BX84" s="100"/>
      <c r="BY84" s="100"/>
      <c r="BZ84" s="100"/>
      <c r="CA84" s="100"/>
      <c r="CB84" s="100"/>
      <c r="CC84" s="100"/>
      <c r="CD84" s="100"/>
      <c r="CE84" s="100"/>
      <c r="CF84" s="100"/>
      <c r="CG84" s="100"/>
      <c r="CH84" s="100"/>
      <c r="CI84" s="100"/>
      <c r="CJ84" s="100"/>
      <c r="CK84" s="100"/>
      <c r="CL84" s="100"/>
      <c r="CM84" s="100"/>
      <c r="CN84" s="100"/>
      <c r="CO84" s="100"/>
      <c r="CP84" s="100"/>
      <c r="CQ84" s="100"/>
      <c r="CR84" s="100"/>
      <c r="CS84" s="100"/>
      <c r="CT84" s="100"/>
      <c r="CU84" s="100"/>
      <c r="CV84" s="100"/>
      <c r="CW84" s="100"/>
      <c r="CX84" s="100"/>
      <c r="CY84" s="100"/>
      <c r="CZ84" s="100"/>
      <c r="DA84" s="100"/>
      <c r="DB84" s="100"/>
      <c r="DC84" s="100"/>
      <c r="DD84" s="100"/>
      <c r="DE84" s="100"/>
      <c r="DF84" s="100"/>
      <c r="DG84" s="100"/>
      <c r="DH84" s="100"/>
      <c r="DI84" s="100"/>
      <c r="DJ84" s="100"/>
      <c r="DK84" s="100"/>
      <c r="DL84" s="100"/>
      <c r="DM84" s="100"/>
      <c r="DN84" s="100"/>
      <c r="DO84" s="100"/>
      <c r="DP84" s="100"/>
      <c r="DQ84" s="100"/>
      <c r="DR84" s="100"/>
      <c r="DS84" s="100"/>
      <c r="DT84" s="100"/>
      <c r="DU84" s="100"/>
      <c r="DV84" s="100"/>
      <c r="DW84" s="100"/>
      <c r="DX84" s="100"/>
      <c r="DY84" s="100"/>
      <c r="DZ84" s="100"/>
      <c r="EA84" s="100"/>
      <c r="EB84" s="100"/>
      <c r="EC84" s="100"/>
      <c r="ED84" s="100"/>
      <c r="EE84" s="100"/>
      <c r="EF84" s="100"/>
      <c r="EG84" s="100"/>
      <c r="EH84" s="100"/>
      <c r="EI84" s="100"/>
      <c r="EJ84" s="100"/>
      <c r="EK84" s="100"/>
      <c r="EL84" s="100"/>
      <c r="EM84" s="100"/>
      <c r="EN84" s="100"/>
      <c r="EO84" s="100"/>
      <c r="EP84" s="100"/>
      <c r="EQ84" s="100"/>
      <c r="ER84" s="100"/>
      <c r="ES84" s="100"/>
      <c r="ET84" s="100"/>
      <c r="EU84" s="100"/>
      <c r="EV84" s="100"/>
      <c r="EW84" s="100"/>
      <c r="EX84" s="100"/>
      <c r="EY84" s="100"/>
      <c r="EZ84" s="100"/>
      <c r="FA84" s="100"/>
      <c r="FB84" s="100"/>
      <c r="FC84" s="100"/>
      <c r="FD84" s="100"/>
      <c r="FE84" s="100"/>
      <c r="FF84" s="100"/>
      <c r="FG84" s="100"/>
      <c r="FH84" s="100"/>
      <c r="FI84" s="100"/>
      <c r="FJ84" s="100"/>
      <c r="FK84" s="100"/>
      <c r="FL84" s="100"/>
      <c r="FM84" s="100"/>
      <c r="FN84" s="100"/>
      <c r="FO84" s="100"/>
      <c r="FP84" s="100"/>
      <c r="FQ84" s="100"/>
      <c r="FR84" s="100"/>
      <c r="FS84" s="100"/>
      <c r="FT84" s="100"/>
      <c r="FU84" s="100"/>
      <c r="FV84" s="100"/>
      <c r="FW84" s="100"/>
      <c r="FX84" s="100"/>
      <c r="FY84" s="100"/>
      <c r="FZ84" s="100"/>
      <c r="GA84" s="100"/>
      <c r="GB84" s="100"/>
      <c r="GC84" s="100"/>
      <c r="GD84" s="100"/>
      <c r="GE84" s="100"/>
      <c r="GF84" s="100"/>
      <c r="GG84" s="100"/>
      <c r="GH84" s="100"/>
      <c r="GI84" s="100"/>
      <c r="GJ84" s="100"/>
      <c r="GK84" s="100"/>
      <c r="GL84" s="100"/>
      <c r="GM84" s="100"/>
      <c r="GN84" s="100"/>
      <c r="GO84" s="100"/>
      <c r="GP84" s="100"/>
      <c r="GQ84" s="100"/>
      <c r="GR84" s="100"/>
      <c r="GS84" s="100"/>
      <c r="GT84" s="100"/>
      <c r="GU84" s="100"/>
      <c r="GV84" s="100"/>
      <c r="GW84" s="100"/>
      <c r="GX84" s="100"/>
      <c r="GY84" s="100"/>
      <c r="GZ84" s="100"/>
      <c r="HA84" s="100"/>
      <c r="HB84" s="100"/>
      <c r="HC84" s="100"/>
      <c r="HD84" s="100"/>
      <c r="HE84" s="100"/>
      <c r="HF84" s="100"/>
      <c r="HG84" s="100"/>
      <c r="HH84" s="100"/>
      <c r="HI84" s="100"/>
      <c r="HJ84" s="100"/>
      <c r="HK84" s="100"/>
      <c r="HL84" s="100"/>
      <c r="HM84" s="100"/>
      <c r="HN84" s="100"/>
      <c r="HO84" s="100"/>
      <c r="HP84" s="100"/>
      <c r="HQ84" s="100"/>
      <c r="HR84" s="100"/>
      <c r="HS84" s="100"/>
      <c r="HT84" s="100"/>
      <c r="HU84" s="100"/>
      <c r="HV84" s="100"/>
      <c r="HW84" s="100"/>
      <c r="HX84" s="100"/>
      <c r="HY84" s="100"/>
      <c r="HZ84" s="100"/>
      <c r="IA84" s="100"/>
      <c r="IB84" s="100"/>
      <c r="IC84" s="100"/>
      <c r="ID84" s="100"/>
      <c r="IE84" s="100"/>
      <c r="IF84" s="100"/>
      <c r="IG84" s="100"/>
      <c r="IH84" s="100"/>
      <c r="II84" s="100"/>
      <c r="IJ84" s="100"/>
      <c r="IK84" s="100"/>
      <c r="IL84" s="100"/>
      <c r="IM84" s="100"/>
      <c r="IN84" s="100"/>
      <c r="IO84" s="100"/>
    </row>
    <row r="85" spans="1:249" s="100" customFormat="1" ht="30" hidden="1" x14ac:dyDescent="0.2">
      <c r="A85" s="65">
        <f t="shared" si="7"/>
        <v>64</v>
      </c>
      <c r="B85" s="66"/>
      <c r="C85" s="67" t="s">
        <v>141</v>
      </c>
      <c r="D85" s="66">
        <v>5001760</v>
      </c>
      <c r="E85" s="68" t="s">
        <v>136</v>
      </c>
      <c r="F85" s="65">
        <v>1</v>
      </c>
      <c r="G85" s="86">
        <v>18000000</v>
      </c>
      <c r="H85" s="70">
        <v>0</v>
      </c>
      <c r="I85" s="65">
        <f t="shared" si="10"/>
        <v>1</v>
      </c>
      <c r="J85" s="87">
        <f t="shared" si="10"/>
        <v>18000000</v>
      </c>
      <c r="K85" s="70">
        <f t="shared" si="10"/>
        <v>0</v>
      </c>
      <c r="L85" s="72"/>
      <c r="M85" s="72"/>
      <c r="N85" s="72"/>
      <c r="O85" s="72"/>
      <c r="P85" s="90"/>
      <c r="Q85" s="65">
        <v>2009</v>
      </c>
      <c r="R85" s="66">
        <v>5</v>
      </c>
      <c r="S85" s="75">
        <f t="shared" si="3"/>
        <v>0.2</v>
      </c>
      <c r="T85" s="76">
        <f t="shared" si="4"/>
        <v>3600000</v>
      </c>
      <c r="U85" s="66">
        <f t="shared" si="6"/>
        <v>9</v>
      </c>
      <c r="V85" s="66">
        <v>0</v>
      </c>
      <c r="W85" s="77">
        <f t="shared" si="5"/>
        <v>32400000</v>
      </c>
      <c r="X85" s="18">
        <f t="shared" si="13"/>
        <v>0</v>
      </c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  <c r="IB85" s="18"/>
      <c r="IC85" s="18"/>
      <c r="ID85" s="18"/>
      <c r="IE85" s="18"/>
      <c r="IF85" s="18"/>
      <c r="IG85" s="18"/>
      <c r="IH85" s="18"/>
      <c r="II85" s="18"/>
      <c r="IJ85" s="18"/>
      <c r="IK85" s="18"/>
      <c r="IL85" s="18"/>
      <c r="IM85" s="18"/>
      <c r="IN85" s="18"/>
      <c r="IO85" s="18"/>
    </row>
    <row r="86" spans="1:249" s="100" customFormat="1" ht="30" hidden="1" x14ac:dyDescent="0.2">
      <c r="A86" s="65">
        <f t="shared" si="7"/>
        <v>65</v>
      </c>
      <c r="B86" s="66"/>
      <c r="C86" s="67" t="s">
        <v>57</v>
      </c>
      <c r="D86" s="66">
        <v>5001929</v>
      </c>
      <c r="E86" s="68" t="s">
        <v>136</v>
      </c>
      <c r="F86" s="65">
        <v>1</v>
      </c>
      <c r="G86" s="86">
        <v>20783400</v>
      </c>
      <c r="H86" s="70">
        <v>0</v>
      </c>
      <c r="I86" s="65">
        <f t="shared" si="10"/>
        <v>1</v>
      </c>
      <c r="J86" s="87">
        <f t="shared" si="10"/>
        <v>20783400</v>
      </c>
      <c r="K86" s="70">
        <f t="shared" si="10"/>
        <v>0</v>
      </c>
      <c r="L86" s="72"/>
      <c r="M86" s="72"/>
      <c r="N86" s="72"/>
      <c r="O86" s="72"/>
      <c r="P86" s="90"/>
      <c r="Q86" s="65">
        <v>2010</v>
      </c>
      <c r="R86" s="66">
        <v>5</v>
      </c>
      <c r="S86" s="75">
        <f t="shared" ref="S86:S149" si="14">100%/R86</f>
        <v>0.2</v>
      </c>
      <c r="T86" s="76">
        <f t="shared" ref="T86:T149" si="15">G86/R86</f>
        <v>4156680</v>
      </c>
      <c r="U86" s="66">
        <f t="shared" si="6"/>
        <v>8</v>
      </c>
      <c r="V86" s="66">
        <v>0</v>
      </c>
      <c r="W86" s="77">
        <f t="shared" ref="W86:W149" si="16">T86*U86</f>
        <v>33253440</v>
      </c>
      <c r="X86" s="18">
        <f t="shared" si="13"/>
        <v>0</v>
      </c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  <c r="DI86" s="18"/>
      <c r="DJ86" s="18"/>
      <c r="DK86" s="18"/>
      <c r="DL86" s="18"/>
      <c r="DM86" s="18"/>
      <c r="DN86" s="18"/>
      <c r="DO86" s="18"/>
      <c r="DP86" s="18"/>
      <c r="DQ86" s="18"/>
      <c r="DR86" s="18"/>
      <c r="DS86" s="18"/>
      <c r="DT86" s="18"/>
      <c r="DU86" s="18"/>
      <c r="DV86" s="18"/>
      <c r="DW86" s="18"/>
      <c r="DX86" s="18"/>
      <c r="DY86" s="18"/>
      <c r="DZ86" s="18"/>
      <c r="EA86" s="18"/>
      <c r="EB86" s="18"/>
      <c r="EC86" s="18"/>
      <c r="ED86" s="18"/>
      <c r="EE86" s="18"/>
      <c r="EF86" s="18"/>
      <c r="EG86" s="18"/>
      <c r="EH86" s="18"/>
      <c r="EI86" s="18"/>
      <c r="EJ86" s="18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  <c r="FA86" s="18"/>
      <c r="FB86" s="18"/>
      <c r="FC86" s="18"/>
      <c r="FD86" s="18"/>
      <c r="FE86" s="18"/>
      <c r="FF86" s="18"/>
      <c r="FG86" s="18"/>
      <c r="FH86" s="18"/>
      <c r="FI86" s="18"/>
      <c r="FJ86" s="18"/>
      <c r="FK86" s="18"/>
      <c r="FL86" s="18"/>
      <c r="FM86" s="18"/>
      <c r="FN86" s="18"/>
      <c r="FO86" s="18"/>
      <c r="FP86" s="18"/>
      <c r="FQ86" s="18"/>
      <c r="FR86" s="18"/>
      <c r="FS86" s="18"/>
      <c r="FT86" s="18"/>
      <c r="FU86" s="18"/>
      <c r="FV86" s="18"/>
      <c r="FW86" s="18"/>
      <c r="FX86" s="18"/>
      <c r="FY86" s="18"/>
      <c r="FZ86" s="18"/>
      <c r="GA86" s="18"/>
      <c r="GB86" s="18"/>
      <c r="GC86" s="18"/>
      <c r="GD86" s="18"/>
      <c r="GE86" s="18"/>
      <c r="GF86" s="18"/>
      <c r="GG86" s="18"/>
      <c r="GH86" s="18"/>
      <c r="GI86" s="18"/>
      <c r="GJ86" s="18"/>
      <c r="GK86" s="18"/>
      <c r="GL86" s="18"/>
      <c r="GM86" s="18"/>
      <c r="GN86" s="18"/>
      <c r="GO86" s="18"/>
      <c r="GP86" s="18"/>
      <c r="GQ86" s="18"/>
      <c r="GR86" s="18"/>
      <c r="GS86" s="18"/>
      <c r="GT86" s="18"/>
      <c r="GU86" s="18"/>
      <c r="GV86" s="18"/>
      <c r="GW86" s="18"/>
      <c r="GX86" s="18"/>
      <c r="GY86" s="18"/>
      <c r="GZ86" s="18"/>
      <c r="HA86" s="18"/>
      <c r="HB86" s="18"/>
      <c r="HC86" s="18"/>
      <c r="HD86" s="18"/>
      <c r="HE86" s="18"/>
      <c r="HF86" s="18"/>
      <c r="HG86" s="18"/>
      <c r="HH86" s="18"/>
      <c r="HI86" s="18"/>
      <c r="HJ86" s="18"/>
      <c r="HK86" s="18"/>
      <c r="HL86" s="18"/>
      <c r="HM86" s="18"/>
      <c r="HN86" s="18"/>
      <c r="HO86" s="18"/>
      <c r="HP86" s="18"/>
      <c r="HQ86" s="18"/>
      <c r="HR86" s="18"/>
      <c r="HS86" s="18"/>
      <c r="HT86" s="18"/>
      <c r="HU86" s="18"/>
      <c r="HV86" s="18"/>
      <c r="HW86" s="18"/>
      <c r="HX86" s="18"/>
      <c r="HY86" s="18"/>
      <c r="HZ86" s="18"/>
      <c r="IA86" s="18"/>
      <c r="IB86" s="18"/>
      <c r="IC86" s="18"/>
      <c r="ID86" s="18"/>
      <c r="IE86" s="18"/>
      <c r="IF86" s="18"/>
      <c r="IG86" s="18"/>
      <c r="IH86" s="18"/>
      <c r="II86" s="18"/>
      <c r="IJ86" s="18"/>
      <c r="IK86" s="18"/>
      <c r="IL86" s="18"/>
      <c r="IM86" s="18"/>
      <c r="IN86" s="18"/>
      <c r="IO86" s="18"/>
    </row>
    <row r="87" spans="1:249" s="20" customFormat="1" hidden="1" x14ac:dyDescent="0.25">
      <c r="A87" s="65">
        <f t="shared" si="7"/>
        <v>66</v>
      </c>
      <c r="B87" s="66"/>
      <c r="C87" s="130" t="s">
        <v>142</v>
      </c>
      <c r="D87" s="133">
        <v>12003</v>
      </c>
      <c r="E87" s="68" t="s">
        <v>136</v>
      </c>
      <c r="F87" s="133">
        <v>1</v>
      </c>
      <c r="G87" s="69">
        <v>22300000</v>
      </c>
      <c r="H87" s="70">
        <v>0</v>
      </c>
      <c r="I87" s="65">
        <f t="shared" si="10"/>
        <v>1</v>
      </c>
      <c r="J87" s="71">
        <f t="shared" si="10"/>
        <v>22300000</v>
      </c>
      <c r="K87" s="70">
        <f t="shared" si="10"/>
        <v>0</v>
      </c>
      <c r="L87" s="130"/>
      <c r="M87" s="130"/>
      <c r="N87" s="130"/>
      <c r="O87" s="130"/>
      <c r="P87" s="121"/>
      <c r="Q87" s="65">
        <v>2012</v>
      </c>
      <c r="R87" s="65">
        <v>5</v>
      </c>
      <c r="S87" s="75">
        <f t="shared" si="14"/>
        <v>0.2</v>
      </c>
      <c r="T87" s="76">
        <f t="shared" si="15"/>
        <v>4460000</v>
      </c>
      <c r="U87" s="66">
        <f t="shared" si="6"/>
        <v>6</v>
      </c>
      <c r="V87" s="66"/>
      <c r="W87" s="77">
        <f t="shared" si="16"/>
        <v>26760000</v>
      </c>
      <c r="X87" s="18">
        <f t="shared" si="13"/>
        <v>0</v>
      </c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</row>
    <row r="88" spans="1:249" s="20" customFormat="1" ht="26.25" hidden="1" x14ac:dyDescent="0.25">
      <c r="A88" s="65">
        <f t="shared" ref="A88:A151" si="17">+A87+1</f>
        <v>67</v>
      </c>
      <c r="B88" s="66"/>
      <c r="C88" s="124" t="s">
        <v>143</v>
      </c>
      <c r="D88" s="66">
        <v>12032</v>
      </c>
      <c r="E88" s="68" t="s">
        <v>136</v>
      </c>
      <c r="F88" s="125">
        <v>1</v>
      </c>
      <c r="G88" s="81">
        <v>13335000</v>
      </c>
      <c r="H88" s="70">
        <v>0</v>
      </c>
      <c r="I88" s="65">
        <f t="shared" si="10"/>
        <v>1</v>
      </c>
      <c r="J88" s="82">
        <f t="shared" si="10"/>
        <v>13335000</v>
      </c>
      <c r="K88" s="70">
        <f t="shared" si="10"/>
        <v>0</v>
      </c>
      <c r="L88" s="120"/>
      <c r="M88" s="120"/>
      <c r="N88" s="120"/>
      <c r="O88" s="120"/>
      <c r="P88" s="121"/>
      <c r="Q88" s="85">
        <v>2012</v>
      </c>
      <c r="R88" s="85">
        <v>5</v>
      </c>
      <c r="S88" s="75">
        <f t="shared" si="14"/>
        <v>0.2</v>
      </c>
      <c r="T88" s="76">
        <f t="shared" si="15"/>
        <v>2667000</v>
      </c>
      <c r="U88" s="66">
        <f t="shared" ref="U88:U155" si="18">2018-Q88</f>
        <v>6</v>
      </c>
      <c r="V88" s="66"/>
      <c r="W88" s="77">
        <f t="shared" si="16"/>
        <v>16002000</v>
      </c>
      <c r="X88" s="18">
        <f t="shared" si="13"/>
        <v>0</v>
      </c>
    </row>
    <row r="89" spans="1:249" s="20" customFormat="1" ht="26.25" hidden="1" x14ac:dyDescent="0.25">
      <c r="A89" s="65">
        <f t="shared" si="17"/>
        <v>68</v>
      </c>
      <c r="B89" s="66"/>
      <c r="C89" s="124" t="s">
        <v>143</v>
      </c>
      <c r="D89" s="66">
        <v>12033</v>
      </c>
      <c r="E89" s="68" t="s">
        <v>136</v>
      </c>
      <c r="F89" s="125">
        <v>1</v>
      </c>
      <c r="G89" s="81">
        <v>13375067</v>
      </c>
      <c r="H89" s="70">
        <v>0</v>
      </c>
      <c r="I89" s="65">
        <f t="shared" si="10"/>
        <v>1</v>
      </c>
      <c r="J89" s="82">
        <f t="shared" si="10"/>
        <v>13375067</v>
      </c>
      <c r="K89" s="70">
        <f t="shared" si="10"/>
        <v>0</v>
      </c>
      <c r="L89" s="120"/>
      <c r="M89" s="120"/>
      <c r="N89" s="120"/>
      <c r="O89" s="120"/>
      <c r="P89" s="121"/>
      <c r="Q89" s="85">
        <v>2012</v>
      </c>
      <c r="R89" s="85">
        <v>5</v>
      </c>
      <c r="S89" s="75">
        <f t="shared" si="14"/>
        <v>0.2</v>
      </c>
      <c r="T89" s="76">
        <f t="shared" si="15"/>
        <v>2675013.4</v>
      </c>
      <c r="U89" s="66">
        <f t="shared" si="18"/>
        <v>6</v>
      </c>
      <c r="V89" s="66"/>
      <c r="W89" s="77">
        <f t="shared" si="16"/>
        <v>16050080.399999999</v>
      </c>
      <c r="X89" s="18">
        <f t="shared" si="13"/>
        <v>0</v>
      </c>
    </row>
    <row r="90" spans="1:249" s="20" customFormat="1" ht="30" hidden="1" x14ac:dyDescent="0.25">
      <c r="A90" s="65">
        <f t="shared" si="17"/>
        <v>69</v>
      </c>
      <c r="B90" s="66"/>
      <c r="C90" s="127" t="s">
        <v>120</v>
      </c>
      <c r="D90" s="80" t="s">
        <v>144</v>
      </c>
      <c r="E90" s="68" t="s">
        <v>136</v>
      </c>
      <c r="F90" s="80">
        <v>1</v>
      </c>
      <c r="G90" s="81">
        <v>11295240</v>
      </c>
      <c r="H90" s="70">
        <f>G90-W90</f>
        <v>0</v>
      </c>
      <c r="I90" s="65">
        <f t="shared" si="10"/>
        <v>1</v>
      </c>
      <c r="J90" s="82">
        <f t="shared" si="10"/>
        <v>11295240</v>
      </c>
      <c r="K90" s="70">
        <f t="shared" si="10"/>
        <v>0</v>
      </c>
      <c r="L90" s="83"/>
      <c r="M90" s="83"/>
      <c r="N90" s="83"/>
      <c r="O90" s="83"/>
      <c r="P90" s="84"/>
      <c r="Q90" s="85">
        <v>2013</v>
      </c>
      <c r="R90" s="85">
        <v>5</v>
      </c>
      <c r="S90" s="75">
        <f t="shared" si="14"/>
        <v>0.2</v>
      </c>
      <c r="T90" s="76">
        <f t="shared" si="15"/>
        <v>2259048</v>
      </c>
      <c r="U90" s="66">
        <f t="shared" si="18"/>
        <v>5</v>
      </c>
      <c r="V90" s="66"/>
      <c r="W90" s="77">
        <f t="shared" si="16"/>
        <v>11295240</v>
      </c>
      <c r="X90" s="18">
        <f t="shared" si="13"/>
        <v>0</v>
      </c>
    </row>
    <row r="91" spans="1:249" s="20" customFormat="1" hidden="1" x14ac:dyDescent="0.25">
      <c r="A91" s="65">
        <f t="shared" si="17"/>
        <v>70</v>
      </c>
      <c r="B91" s="66"/>
      <c r="C91" s="130" t="s">
        <v>127</v>
      </c>
      <c r="D91" s="133">
        <v>12007</v>
      </c>
      <c r="E91" s="68" t="s">
        <v>136</v>
      </c>
      <c r="F91" s="133">
        <v>1</v>
      </c>
      <c r="G91" s="69">
        <v>12580000</v>
      </c>
      <c r="H91" s="70">
        <v>0</v>
      </c>
      <c r="I91" s="65">
        <f t="shared" si="10"/>
        <v>1</v>
      </c>
      <c r="J91" s="71">
        <f t="shared" si="10"/>
        <v>12580000</v>
      </c>
      <c r="K91" s="70">
        <f t="shared" si="10"/>
        <v>0</v>
      </c>
      <c r="L91" s="130"/>
      <c r="M91" s="130"/>
      <c r="N91" s="130"/>
      <c r="O91" s="130"/>
      <c r="P91" s="121"/>
      <c r="Q91" s="65">
        <v>2012</v>
      </c>
      <c r="R91" s="65">
        <v>5</v>
      </c>
      <c r="S91" s="75">
        <f t="shared" si="14"/>
        <v>0.2</v>
      </c>
      <c r="T91" s="76">
        <f t="shared" si="15"/>
        <v>2516000</v>
      </c>
      <c r="U91" s="66">
        <f t="shared" si="18"/>
        <v>6</v>
      </c>
      <c r="V91" s="66"/>
      <c r="W91" s="77">
        <f t="shared" si="16"/>
        <v>15096000</v>
      </c>
      <c r="X91" s="18">
        <f t="shared" si="13"/>
        <v>0</v>
      </c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</row>
    <row r="92" spans="1:249" ht="15.75" hidden="1" customHeight="1" x14ac:dyDescent="0.25">
      <c r="A92" s="65">
        <f t="shared" si="17"/>
        <v>71</v>
      </c>
      <c r="B92" s="66"/>
      <c r="C92" s="130" t="s">
        <v>127</v>
      </c>
      <c r="D92" s="133">
        <v>15030</v>
      </c>
      <c r="E92" s="68" t="s">
        <v>136</v>
      </c>
      <c r="F92" s="133">
        <v>1</v>
      </c>
      <c r="G92" s="69">
        <v>13398000</v>
      </c>
      <c r="H92" s="70">
        <f>G92-W92</f>
        <v>5359200</v>
      </c>
      <c r="I92" s="65">
        <f t="shared" si="10"/>
        <v>1</v>
      </c>
      <c r="J92" s="71">
        <f t="shared" si="10"/>
        <v>13398000</v>
      </c>
      <c r="K92" s="70">
        <f t="shared" si="10"/>
        <v>5359200</v>
      </c>
      <c r="L92" s="130"/>
      <c r="M92" s="130"/>
      <c r="N92" s="130"/>
      <c r="O92" s="130"/>
      <c r="P92" s="121"/>
      <c r="Q92" s="65">
        <v>2015</v>
      </c>
      <c r="R92" s="65">
        <v>5</v>
      </c>
      <c r="S92" s="75">
        <f t="shared" si="14"/>
        <v>0.2</v>
      </c>
      <c r="T92" s="76">
        <f t="shared" si="15"/>
        <v>2679600</v>
      </c>
      <c r="U92" s="66">
        <f t="shared" si="18"/>
        <v>3</v>
      </c>
      <c r="V92" s="66"/>
      <c r="W92" s="77">
        <f t="shared" si="16"/>
        <v>8038800</v>
      </c>
      <c r="X92" s="18">
        <f t="shared" si="13"/>
        <v>5359200</v>
      </c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</row>
    <row r="93" spans="1:249" ht="15.75" hidden="1" customHeight="1" x14ac:dyDescent="0.25">
      <c r="A93" s="65">
        <f t="shared" si="17"/>
        <v>72</v>
      </c>
      <c r="B93" s="66"/>
      <c r="C93" s="127" t="s">
        <v>145</v>
      </c>
      <c r="D93" s="80" t="s">
        <v>146</v>
      </c>
      <c r="E93" s="93" t="s">
        <v>136</v>
      </c>
      <c r="F93" s="80">
        <v>1</v>
      </c>
      <c r="G93" s="81">
        <v>13398000</v>
      </c>
      <c r="H93" s="70">
        <f>G93-W93</f>
        <v>5359200</v>
      </c>
      <c r="I93" s="65">
        <f t="shared" si="10"/>
        <v>1</v>
      </c>
      <c r="J93" s="87">
        <f t="shared" si="10"/>
        <v>13398000</v>
      </c>
      <c r="K93" s="70">
        <f t="shared" si="10"/>
        <v>5359200</v>
      </c>
      <c r="L93" s="83"/>
      <c r="M93" s="83"/>
      <c r="N93" s="83"/>
      <c r="O93" s="83"/>
      <c r="P93" s="84"/>
      <c r="Q93" s="85">
        <v>2015</v>
      </c>
      <c r="R93" s="85">
        <v>5</v>
      </c>
      <c r="S93" s="75">
        <f t="shared" si="14"/>
        <v>0.2</v>
      </c>
      <c r="T93" s="76">
        <f t="shared" si="15"/>
        <v>2679600</v>
      </c>
      <c r="U93" s="66">
        <f t="shared" si="18"/>
        <v>3</v>
      </c>
      <c r="V93" s="66"/>
      <c r="W93" s="77">
        <f t="shared" si="16"/>
        <v>8038800</v>
      </c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  <c r="IB93" s="20"/>
      <c r="IC93" s="20"/>
      <c r="ID93" s="20"/>
      <c r="IE93" s="20"/>
      <c r="IF93" s="20"/>
      <c r="IG93" s="20"/>
      <c r="IH93" s="20"/>
      <c r="II93" s="20"/>
      <c r="IJ93" s="20"/>
      <c r="IK93" s="20"/>
      <c r="IL93" s="20"/>
      <c r="IM93" s="20"/>
      <c r="IN93" s="20"/>
      <c r="IO93" s="20"/>
    </row>
    <row r="94" spans="1:249" s="100" customFormat="1" ht="30" hidden="1" customHeight="1" x14ac:dyDescent="0.25">
      <c r="A94" s="65">
        <f t="shared" si="17"/>
        <v>73</v>
      </c>
      <c r="B94" s="66"/>
      <c r="C94" s="127" t="s">
        <v>145</v>
      </c>
      <c r="D94" s="80" t="s">
        <v>147</v>
      </c>
      <c r="E94" s="93" t="s">
        <v>136</v>
      </c>
      <c r="F94" s="80">
        <v>1</v>
      </c>
      <c r="G94" s="81">
        <v>13398000</v>
      </c>
      <c r="H94" s="70">
        <f>G94-W94</f>
        <v>5359200</v>
      </c>
      <c r="I94" s="65">
        <f t="shared" si="10"/>
        <v>1</v>
      </c>
      <c r="J94" s="87">
        <f t="shared" si="10"/>
        <v>13398000</v>
      </c>
      <c r="K94" s="70">
        <f t="shared" si="10"/>
        <v>5359200</v>
      </c>
      <c r="L94" s="83"/>
      <c r="M94" s="83"/>
      <c r="N94" s="83"/>
      <c r="O94" s="83"/>
      <c r="P94" s="84"/>
      <c r="Q94" s="85">
        <v>2015</v>
      </c>
      <c r="R94" s="85">
        <v>5</v>
      </c>
      <c r="S94" s="75">
        <f t="shared" si="14"/>
        <v>0.2</v>
      </c>
      <c r="T94" s="76">
        <f t="shared" si="15"/>
        <v>2679600</v>
      </c>
      <c r="U94" s="66">
        <f t="shared" si="18"/>
        <v>3</v>
      </c>
      <c r="V94" s="66"/>
      <c r="W94" s="77">
        <f t="shared" si="16"/>
        <v>8038800</v>
      </c>
      <c r="X94" s="18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  <c r="FL94" s="20"/>
      <c r="FM94" s="20"/>
      <c r="FN94" s="20"/>
      <c r="FO94" s="20"/>
      <c r="FP94" s="20"/>
      <c r="FQ94" s="20"/>
      <c r="FR94" s="20"/>
      <c r="FS94" s="20"/>
      <c r="FT94" s="20"/>
      <c r="FU94" s="20"/>
      <c r="FV94" s="20"/>
      <c r="FW94" s="20"/>
      <c r="FX94" s="20"/>
      <c r="FY94" s="20"/>
      <c r="FZ94" s="20"/>
      <c r="GA94" s="20"/>
      <c r="GB94" s="20"/>
      <c r="GC94" s="20"/>
      <c r="GD94" s="20"/>
      <c r="GE94" s="20"/>
      <c r="GF94" s="20"/>
      <c r="GG94" s="20"/>
      <c r="GH94" s="20"/>
      <c r="GI94" s="20"/>
      <c r="GJ94" s="20"/>
      <c r="GK94" s="20"/>
      <c r="GL94" s="20"/>
      <c r="GM94" s="20"/>
      <c r="GN94" s="20"/>
      <c r="GO94" s="20"/>
      <c r="GP94" s="20"/>
      <c r="GQ94" s="20"/>
      <c r="GR94" s="20"/>
      <c r="GS94" s="20"/>
      <c r="GT94" s="20"/>
      <c r="GU94" s="20"/>
      <c r="GV94" s="20"/>
      <c r="GW94" s="20"/>
      <c r="GX94" s="20"/>
      <c r="GY94" s="20"/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  <c r="HN94" s="20"/>
      <c r="HO94" s="20"/>
      <c r="HP94" s="20"/>
      <c r="HQ94" s="20"/>
      <c r="HR94" s="20"/>
      <c r="HS94" s="20"/>
      <c r="HT94" s="20"/>
      <c r="HU94" s="20"/>
      <c r="HV94" s="20"/>
      <c r="HW94" s="20"/>
      <c r="HX94" s="20"/>
      <c r="HY94" s="20"/>
      <c r="HZ94" s="20"/>
      <c r="IA94" s="20"/>
      <c r="IB94" s="20"/>
      <c r="IC94" s="20"/>
      <c r="ID94" s="20"/>
      <c r="IE94" s="20"/>
      <c r="IF94" s="20"/>
      <c r="IG94" s="20"/>
      <c r="IH94" s="20"/>
      <c r="II94" s="20"/>
      <c r="IJ94" s="20"/>
      <c r="IK94" s="20"/>
      <c r="IL94" s="20"/>
      <c r="IM94" s="20"/>
      <c r="IN94" s="20"/>
      <c r="IO94" s="20"/>
    </row>
    <row r="95" spans="1:249" s="100" customFormat="1" ht="29.25" hidden="1" customHeight="1" x14ac:dyDescent="0.25">
      <c r="A95" s="65">
        <f t="shared" si="17"/>
        <v>74</v>
      </c>
      <c r="B95" s="92"/>
      <c r="C95" s="83" t="s">
        <v>69</v>
      </c>
      <c r="D95" s="92" t="s">
        <v>148</v>
      </c>
      <c r="E95" s="93" t="s">
        <v>136</v>
      </c>
      <c r="F95" s="85">
        <v>1</v>
      </c>
      <c r="G95" s="101">
        <v>11697000</v>
      </c>
      <c r="H95" s="95">
        <v>0</v>
      </c>
      <c r="I95" s="85">
        <f t="shared" si="10"/>
        <v>1</v>
      </c>
      <c r="J95" s="101">
        <f t="shared" si="10"/>
        <v>11697000</v>
      </c>
      <c r="K95" s="95">
        <f t="shared" si="10"/>
        <v>0</v>
      </c>
      <c r="L95" s="96"/>
      <c r="M95" s="96"/>
      <c r="N95" s="134" t="s">
        <v>75</v>
      </c>
      <c r="O95" s="96"/>
      <c r="P95" s="132"/>
      <c r="Q95" s="85">
        <v>2009</v>
      </c>
      <c r="R95" s="92">
        <v>5</v>
      </c>
      <c r="S95" s="97">
        <f t="shared" si="14"/>
        <v>0.2</v>
      </c>
      <c r="T95" s="98">
        <f t="shared" si="15"/>
        <v>2339400</v>
      </c>
      <c r="U95" s="66">
        <f t="shared" si="18"/>
        <v>9</v>
      </c>
      <c r="V95" s="92">
        <v>0</v>
      </c>
      <c r="W95" s="99">
        <f t="shared" si="16"/>
        <v>21054600</v>
      </c>
      <c r="X95" s="100">
        <f>IF(H95&lt;0,0,H95)</f>
        <v>0</v>
      </c>
    </row>
    <row r="96" spans="1:249" s="20" customFormat="1" ht="30" hidden="1" x14ac:dyDescent="0.25">
      <c r="A96" s="65">
        <f t="shared" si="17"/>
        <v>75</v>
      </c>
      <c r="B96" s="66"/>
      <c r="C96" s="127" t="s">
        <v>120</v>
      </c>
      <c r="D96" s="80" t="s">
        <v>149</v>
      </c>
      <c r="E96" s="93" t="s">
        <v>136</v>
      </c>
      <c r="F96" s="80">
        <v>1</v>
      </c>
      <c r="G96" s="81">
        <v>11295240</v>
      </c>
      <c r="H96" s="70">
        <f>G96-W96</f>
        <v>0</v>
      </c>
      <c r="I96" s="65">
        <f t="shared" si="10"/>
        <v>1</v>
      </c>
      <c r="J96" s="87">
        <f t="shared" si="10"/>
        <v>11295240</v>
      </c>
      <c r="K96" s="70">
        <f t="shared" si="10"/>
        <v>0</v>
      </c>
      <c r="L96" s="83"/>
      <c r="M96" s="83"/>
      <c r="N96" s="83"/>
      <c r="O96" s="83"/>
      <c r="P96" s="84"/>
      <c r="Q96" s="85">
        <v>2013</v>
      </c>
      <c r="R96" s="85">
        <v>5</v>
      </c>
      <c r="S96" s="75">
        <f t="shared" si="14"/>
        <v>0.2</v>
      </c>
      <c r="T96" s="76">
        <f t="shared" si="15"/>
        <v>2259048</v>
      </c>
      <c r="U96" s="66">
        <f t="shared" si="18"/>
        <v>5</v>
      </c>
      <c r="V96" s="66"/>
      <c r="W96" s="77">
        <f t="shared" si="16"/>
        <v>11295240</v>
      </c>
      <c r="X96" s="18"/>
    </row>
    <row r="97" spans="1:249" s="145" customFormat="1" hidden="1" x14ac:dyDescent="0.25">
      <c r="A97" s="65">
        <f t="shared" si="17"/>
        <v>76</v>
      </c>
      <c r="B97" s="135"/>
      <c r="C97" s="136" t="s">
        <v>145</v>
      </c>
      <c r="D97" s="137" t="s">
        <v>150</v>
      </c>
      <c r="E97" s="93" t="s">
        <v>136</v>
      </c>
      <c r="F97" s="137">
        <v>1</v>
      </c>
      <c r="G97" s="138">
        <v>13398000</v>
      </c>
      <c r="H97" s="139">
        <f>G97-W97</f>
        <v>5359200</v>
      </c>
      <c r="I97" s="137">
        <f t="shared" si="10"/>
        <v>1</v>
      </c>
      <c r="J97" s="140">
        <f t="shared" si="10"/>
        <v>13398000</v>
      </c>
      <c r="K97" s="139">
        <f t="shared" si="10"/>
        <v>5359200</v>
      </c>
      <c r="L97" s="136"/>
      <c r="M97" s="136"/>
      <c r="N97" s="136"/>
      <c r="O97" s="136"/>
      <c r="P97" s="136"/>
      <c r="Q97" s="137">
        <v>2015</v>
      </c>
      <c r="R97" s="137">
        <v>5</v>
      </c>
      <c r="S97" s="141">
        <f t="shared" si="14"/>
        <v>0.2</v>
      </c>
      <c r="T97" s="142">
        <f t="shared" si="15"/>
        <v>2679600</v>
      </c>
      <c r="U97" s="66">
        <f>2018-Q97</f>
        <v>3</v>
      </c>
      <c r="V97" s="135"/>
      <c r="W97" s="143">
        <f t="shared" si="16"/>
        <v>8038800</v>
      </c>
      <c r="X97" s="144"/>
    </row>
    <row r="98" spans="1:249" s="145" customFormat="1" hidden="1" x14ac:dyDescent="0.25">
      <c r="A98" s="65">
        <f t="shared" si="17"/>
        <v>77</v>
      </c>
      <c r="B98" s="135"/>
      <c r="C98" s="136" t="s">
        <v>145</v>
      </c>
      <c r="D98" s="137" t="s">
        <v>151</v>
      </c>
      <c r="E98" s="93" t="s">
        <v>136</v>
      </c>
      <c r="F98" s="137">
        <v>1</v>
      </c>
      <c r="G98" s="138">
        <v>13398000</v>
      </c>
      <c r="H98" s="139">
        <f>G98-W98</f>
        <v>5359200</v>
      </c>
      <c r="I98" s="137">
        <f t="shared" si="10"/>
        <v>1</v>
      </c>
      <c r="J98" s="140">
        <f t="shared" si="10"/>
        <v>13398000</v>
      </c>
      <c r="K98" s="139">
        <f t="shared" si="10"/>
        <v>5359200</v>
      </c>
      <c r="L98" s="136"/>
      <c r="M98" s="136"/>
      <c r="N98" s="136"/>
      <c r="O98" s="136"/>
      <c r="P98" s="136"/>
      <c r="Q98" s="137">
        <v>2015</v>
      </c>
      <c r="R98" s="137">
        <v>5</v>
      </c>
      <c r="S98" s="141">
        <f t="shared" si="14"/>
        <v>0.2</v>
      </c>
      <c r="T98" s="142">
        <f t="shared" si="15"/>
        <v>2679600</v>
      </c>
      <c r="U98" s="66">
        <f>2018-Q98</f>
        <v>3</v>
      </c>
      <c r="V98" s="135"/>
      <c r="W98" s="143">
        <f t="shared" si="16"/>
        <v>8038800</v>
      </c>
      <c r="X98" s="144"/>
    </row>
    <row r="99" spans="1:249" ht="30" hidden="1" x14ac:dyDescent="0.2">
      <c r="A99" s="65">
        <f t="shared" si="17"/>
        <v>78</v>
      </c>
      <c r="B99" s="66"/>
      <c r="C99" s="67" t="s">
        <v>69</v>
      </c>
      <c r="D99" s="66" t="s">
        <v>152</v>
      </c>
      <c r="E99" s="68" t="s">
        <v>84</v>
      </c>
      <c r="F99" s="65">
        <v>1</v>
      </c>
      <c r="G99" s="86">
        <v>11697000</v>
      </c>
      <c r="H99" s="70">
        <v>0</v>
      </c>
      <c r="I99" s="65">
        <f t="shared" si="10"/>
        <v>1</v>
      </c>
      <c r="J99" s="87">
        <f t="shared" si="10"/>
        <v>11697000</v>
      </c>
      <c r="K99" s="70">
        <f t="shared" si="10"/>
        <v>0</v>
      </c>
      <c r="L99" s="72"/>
      <c r="M99" s="72"/>
      <c r="N99" s="72"/>
      <c r="O99" s="72"/>
      <c r="P99" s="90"/>
      <c r="Q99" s="65">
        <v>2009</v>
      </c>
      <c r="R99" s="66">
        <v>5</v>
      </c>
      <c r="S99" s="75">
        <f t="shared" si="14"/>
        <v>0.2</v>
      </c>
      <c r="T99" s="76">
        <f t="shared" si="15"/>
        <v>2339400</v>
      </c>
      <c r="U99" s="66">
        <f t="shared" si="18"/>
        <v>9</v>
      </c>
      <c r="V99" s="66">
        <v>0</v>
      </c>
      <c r="W99" s="77">
        <f t="shared" si="16"/>
        <v>21054600</v>
      </c>
      <c r="X99" s="18">
        <f t="shared" ref="X99:X128" si="19">IF(H99&lt;0,0,H99)</f>
        <v>0</v>
      </c>
    </row>
    <row r="100" spans="1:249" s="100" customFormat="1" ht="30" hidden="1" x14ac:dyDescent="0.25">
      <c r="A100" s="65">
        <f t="shared" si="17"/>
        <v>79</v>
      </c>
      <c r="B100" s="92"/>
      <c r="C100" s="83" t="s">
        <v>153</v>
      </c>
      <c r="D100" s="92" t="s">
        <v>154</v>
      </c>
      <c r="E100" s="93" t="s">
        <v>84</v>
      </c>
      <c r="F100" s="85">
        <v>1</v>
      </c>
      <c r="G100" s="128">
        <v>14500000</v>
      </c>
      <c r="H100" s="95">
        <v>0</v>
      </c>
      <c r="I100" s="85">
        <f t="shared" si="10"/>
        <v>1</v>
      </c>
      <c r="J100" s="129">
        <f t="shared" si="10"/>
        <v>14500000</v>
      </c>
      <c r="K100" s="95">
        <f t="shared" si="10"/>
        <v>0</v>
      </c>
      <c r="L100" s="96"/>
      <c r="M100" s="96"/>
      <c r="N100" s="134" t="s">
        <v>75</v>
      </c>
      <c r="O100" s="96"/>
      <c r="P100" s="132"/>
      <c r="Q100" s="85">
        <v>2007</v>
      </c>
      <c r="R100" s="92">
        <v>5</v>
      </c>
      <c r="S100" s="97">
        <f t="shared" si="14"/>
        <v>0.2</v>
      </c>
      <c r="T100" s="98">
        <f t="shared" si="15"/>
        <v>2900000</v>
      </c>
      <c r="U100" s="66">
        <f t="shared" si="18"/>
        <v>11</v>
      </c>
      <c r="V100" s="92">
        <v>0</v>
      </c>
      <c r="W100" s="99">
        <f t="shared" si="16"/>
        <v>31900000</v>
      </c>
      <c r="X100" s="100">
        <f t="shared" si="19"/>
        <v>0</v>
      </c>
    </row>
    <row r="101" spans="1:249" s="100" customFormat="1" hidden="1" x14ac:dyDescent="0.25">
      <c r="A101" s="65">
        <f t="shared" si="17"/>
        <v>80</v>
      </c>
      <c r="B101" s="92"/>
      <c r="C101" s="83" t="s">
        <v>76</v>
      </c>
      <c r="D101" s="92" t="s">
        <v>155</v>
      </c>
      <c r="E101" s="93" t="s">
        <v>84</v>
      </c>
      <c r="F101" s="85">
        <v>1</v>
      </c>
      <c r="G101" s="101">
        <v>8300000</v>
      </c>
      <c r="H101" s="95">
        <v>0</v>
      </c>
      <c r="I101" s="85">
        <f t="shared" si="10"/>
        <v>1</v>
      </c>
      <c r="J101" s="101">
        <f t="shared" si="10"/>
        <v>8300000</v>
      </c>
      <c r="K101" s="95">
        <f t="shared" si="10"/>
        <v>0</v>
      </c>
      <c r="L101" s="96"/>
      <c r="M101" s="96"/>
      <c r="N101" s="134" t="s">
        <v>75</v>
      </c>
      <c r="O101" s="96"/>
      <c r="P101" s="132"/>
      <c r="Q101" s="85">
        <v>2008</v>
      </c>
      <c r="R101" s="92">
        <v>5</v>
      </c>
      <c r="S101" s="97">
        <f t="shared" si="14"/>
        <v>0.2</v>
      </c>
      <c r="T101" s="98">
        <f t="shared" si="15"/>
        <v>1660000</v>
      </c>
      <c r="U101" s="66">
        <f t="shared" si="18"/>
        <v>10</v>
      </c>
      <c r="V101" s="92">
        <v>0</v>
      </c>
      <c r="W101" s="99">
        <f t="shared" si="16"/>
        <v>16600000</v>
      </c>
      <c r="X101" s="100">
        <f t="shared" si="19"/>
        <v>0</v>
      </c>
    </row>
    <row r="102" spans="1:249" hidden="1" x14ac:dyDescent="0.2">
      <c r="A102" s="65">
        <f t="shared" si="17"/>
        <v>81</v>
      </c>
      <c r="B102" s="66"/>
      <c r="C102" s="67" t="s">
        <v>156</v>
      </c>
      <c r="D102" s="66" t="s">
        <v>157</v>
      </c>
      <c r="E102" s="68" t="s">
        <v>84</v>
      </c>
      <c r="F102" s="65">
        <v>1</v>
      </c>
      <c r="G102" s="88">
        <v>13750000</v>
      </c>
      <c r="H102" s="70">
        <v>0</v>
      </c>
      <c r="I102" s="65">
        <f t="shared" ref="I102:K165" si="20">F102</f>
        <v>1</v>
      </c>
      <c r="J102" s="89">
        <f t="shared" si="20"/>
        <v>13750000</v>
      </c>
      <c r="K102" s="70">
        <f t="shared" si="20"/>
        <v>0</v>
      </c>
      <c r="L102" s="72"/>
      <c r="M102" s="72"/>
      <c r="N102" s="72"/>
      <c r="O102" s="72"/>
      <c r="P102" s="90"/>
      <c r="Q102" s="65">
        <v>2011</v>
      </c>
      <c r="R102" s="66">
        <v>5</v>
      </c>
      <c r="S102" s="75">
        <f t="shared" si="14"/>
        <v>0.2</v>
      </c>
      <c r="T102" s="76">
        <f t="shared" si="15"/>
        <v>2750000</v>
      </c>
      <c r="U102" s="66">
        <f t="shared" si="18"/>
        <v>7</v>
      </c>
      <c r="V102" s="66"/>
      <c r="W102" s="77">
        <f t="shared" si="16"/>
        <v>19250000</v>
      </c>
      <c r="X102" s="18">
        <f t="shared" si="19"/>
        <v>0</v>
      </c>
    </row>
    <row r="103" spans="1:249" s="100" customFormat="1" ht="15" hidden="1" customHeight="1" x14ac:dyDescent="0.25">
      <c r="A103" s="65">
        <f t="shared" si="17"/>
        <v>82</v>
      </c>
      <c r="B103" s="92"/>
      <c r="C103" s="120" t="s">
        <v>158</v>
      </c>
      <c r="D103" s="134">
        <v>12004</v>
      </c>
      <c r="E103" s="93" t="s">
        <v>84</v>
      </c>
      <c r="F103" s="134">
        <v>1</v>
      </c>
      <c r="G103" s="94">
        <v>28500000</v>
      </c>
      <c r="H103" s="95">
        <v>0</v>
      </c>
      <c r="I103" s="85">
        <f t="shared" si="20"/>
        <v>1</v>
      </c>
      <c r="J103" s="94">
        <f t="shared" si="20"/>
        <v>28500000</v>
      </c>
      <c r="K103" s="95">
        <f t="shared" si="20"/>
        <v>0</v>
      </c>
      <c r="L103" s="120"/>
      <c r="M103" s="120"/>
      <c r="N103" s="134" t="s">
        <v>75</v>
      </c>
      <c r="O103" s="120"/>
      <c r="P103" s="120"/>
      <c r="Q103" s="85">
        <v>2012</v>
      </c>
      <c r="R103" s="85">
        <v>5</v>
      </c>
      <c r="S103" s="97">
        <f t="shared" si="14"/>
        <v>0.2</v>
      </c>
      <c r="T103" s="98">
        <f t="shared" si="15"/>
        <v>5700000</v>
      </c>
      <c r="U103" s="66">
        <f t="shared" si="18"/>
        <v>6</v>
      </c>
      <c r="V103" s="92"/>
      <c r="W103" s="99">
        <f t="shared" si="16"/>
        <v>34200000</v>
      </c>
      <c r="X103" s="100">
        <f t="shared" si="19"/>
        <v>0</v>
      </c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  <c r="IB103" s="20"/>
      <c r="IC103" s="20"/>
      <c r="ID103" s="20"/>
      <c r="IE103" s="20"/>
      <c r="IF103" s="20"/>
      <c r="IG103" s="20"/>
      <c r="IH103" s="20"/>
      <c r="II103" s="20"/>
      <c r="IJ103" s="20"/>
      <c r="IK103" s="20"/>
      <c r="IL103" s="20"/>
      <c r="IM103" s="20"/>
      <c r="IN103" s="20"/>
      <c r="IO103" s="20"/>
    </row>
    <row r="104" spans="1:249" s="100" customFormat="1" ht="15" hidden="1" customHeight="1" x14ac:dyDescent="0.25">
      <c r="A104" s="65">
        <f t="shared" si="17"/>
        <v>83</v>
      </c>
      <c r="B104" s="92"/>
      <c r="C104" s="120" t="s">
        <v>159</v>
      </c>
      <c r="D104" s="134">
        <v>12005</v>
      </c>
      <c r="E104" s="93" t="s">
        <v>84</v>
      </c>
      <c r="F104" s="134">
        <v>1</v>
      </c>
      <c r="G104" s="94">
        <v>27500000</v>
      </c>
      <c r="H104" s="95">
        <v>0</v>
      </c>
      <c r="I104" s="85">
        <f t="shared" si="20"/>
        <v>1</v>
      </c>
      <c r="J104" s="94">
        <f t="shared" si="20"/>
        <v>27500000</v>
      </c>
      <c r="K104" s="95">
        <f t="shared" si="20"/>
        <v>0</v>
      </c>
      <c r="L104" s="120"/>
      <c r="M104" s="120"/>
      <c r="N104" s="134" t="s">
        <v>75</v>
      </c>
      <c r="O104" s="120"/>
      <c r="P104" s="120"/>
      <c r="Q104" s="85">
        <v>2012</v>
      </c>
      <c r="R104" s="85">
        <v>5</v>
      </c>
      <c r="S104" s="97">
        <f t="shared" si="14"/>
        <v>0.2</v>
      </c>
      <c r="T104" s="98">
        <f t="shared" si="15"/>
        <v>5500000</v>
      </c>
      <c r="U104" s="66">
        <f t="shared" si="18"/>
        <v>6</v>
      </c>
      <c r="V104" s="92"/>
      <c r="W104" s="99">
        <f t="shared" si="16"/>
        <v>33000000</v>
      </c>
      <c r="X104" s="100">
        <f t="shared" si="19"/>
        <v>0</v>
      </c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  <c r="IB104" s="20"/>
      <c r="IC104" s="20"/>
      <c r="ID104" s="20"/>
      <c r="IE104" s="20"/>
      <c r="IF104" s="20"/>
      <c r="IG104" s="20"/>
      <c r="IH104" s="20"/>
      <c r="II104" s="20"/>
      <c r="IJ104" s="20"/>
      <c r="IK104" s="20"/>
      <c r="IL104" s="20"/>
      <c r="IM104" s="20"/>
      <c r="IN104" s="20"/>
      <c r="IO104" s="20"/>
    </row>
    <row r="105" spans="1:249" ht="17.25" hidden="1" customHeight="1" x14ac:dyDescent="0.2">
      <c r="A105" s="65">
        <f t="shared" si="17"/>
        <v>84</v>
      </c>
      <c r="B105" s="66"/>
      <c r="C105" s="67" t="s">
        <v>160</v>
      </c>
      <c r="D105" s="66" t="s">
        <v>161</v>
      </c>
      <c r="E105" s="68" t="s">
        <v>84</v>
      </c>
      <c r="F105" s="65">
        <v>1</v>
      </c>
      <c r="G105" s="88">
        <v>14500000</v>
      </c>
      <c r="H105" s="70">
        <v>0</v>
      </c>
      <c r="I105" s="65">
        <f t="shared" si="20"/>
        <v>1</v>
      </c>
      <c r="J105" s="89">
        <f t="shared" si="20"/>
        <v>14500000</v>
      </c>
      <c r="K105" s="70">
        <f t="shared" si="20"/>
        <v>0</v>
      </c>
      <c r="L105" s="72"/>
      <c r="M105" s="72"/>
      <c r="N105" s="72"/>
      <c r="O105" s="72"/>
      <c r="P105" s="90"/>
      <c r="Q105" s="65">
        <v>2007</v>
      </c>
      <c r="R105" s="66">
        <v>5</v>
      </c>
      <c r="S105" s="75">
        <f t="shared" si="14"/>
        <v>0.2</v>
      </c>
      <c r="T105" s="76">
        <f t="shared" si="15"/>
        <v>2900000</v>
      </c>
      <c r="U105" s="66">
        <f t="shared" si="18"/>
        <v>11</v>
      </c>
      <c r="V105" s="66">
        <v>0</v>
      </c>
      <c r="W105" s="77">
        <f t="shared" si="16"/>
        <v>31900000</v>
      </c>
      <c r="X105" s="18">
        <f t="shared" si="19"/>
        <v>0</v>
      </c>
    </row>
    <row r="106" spans="1:249" ht="18.75" hidden="1" customHeight="1" x14ac:dyDescent="0.2">
      <c r="A106" s="65">
        <f t="shared" si="17"/>
        <v>85</v>
      </c>
      <c r="B106" s="66"/>
      <c r="C106" s="67" t="s">
        <v>162</v>
      </c>
      <c r="D106" s="66" t="s">
        <v>163</v>
      </c>
      <c r="E106" s="68" t="s">
        <v>84</v>
      </c>
      <c r="F106" s="65">
        <v>1</v>
      </c>
      <c r="G106" s="88">
        <v>25000000</v>
      </c>
      <c r="H106" s="70">
        <v>0</v>
      </c>
      <c r="I106" s="65">
        <f t="shared" si="20"/>
        <v>1</v>
      </c>
      <c r="J106" s="89">
        <f t="shared" si="20"/>
        <v>25000000</v>
      </c>
      <c r="K106" s="70">
        <f t="shared" si="20"/>
        <v>0</v>
      </c>
      <c r="L106" s="72"/>
      <c r="M106" s="72"/>
      <c r="N106" s="72"/>
      <c r="O106" s="72"/>
      <c r="P106" s="90"/>
      <c r="Q106" s="65">
        <v>2006</v>
      </c>
      <c r="R106" s="66">
        <v>5</v>
      </c>
      <c r="S106" s="75">
        <f t="shared" si="14"/>
        <v>0.2</v>
      </c>
      <c r="T106" s="76">
        <f t="shared" si="15"/>
        <v>5000000</v>
      </c>
      <c r="U106" s="66">
        <f t="shared" si="18"/>
        <v>12</v>
      </c>
      <c r="V106" s="66">
        <v>0</v>
      </c>
      <c r="W106" s="77">
        <f t="shared" si="16"/>
        <v>60000000</v>
      </c>
      <c r="X106" s="18">
        <f t="shared" si="19"/>
        <v>0</v>
      </c>
    </row>
    <row r="107" spans="1:249" ht="18.75" hidden="1" customHeight="1" x14ac:dyDescent="0.2">
      <c r="A107" s="65">
        <f t="shared" si="17"/>
        <v>86</v>
      </c>
      <c r="B107" s="66"/>
      <c r="C107" s="67" t="s">
        <v>164</v>
      </c>
      <c r="D107" s="66" t="s">
        <v>165</v>
      </c>
      <c r="E107" s="93" t="s">
        <v>136</v>
      </c>
      <c r="F107" s="65">
        <v>1</v>
      </c>
      <c r="G107" s="88">
        <v>14500000</v>
      </c>
      <c r="H107" s="70">
        <v>0</v>
      </c>
      <c r="I107" s="65">
        <f t="shared" si="20"/>
        <v>1</v>
      </c>
      <c r="J107" s="89">
        <f t="shared" si="20"/>
        <v>14500000</v>
      </c>
      <c r="K107" s="70">
        <f t="shared" si="20"/>
        <v>0</v>
      </c>
      <c r="L107" s="72"/>
      <c r="M107" s="72"/>
      <c r="N107" s="72"/>
      <c r="O107" s="72"/>
      <c r="P107" s="73"/>
      <c r="Q107" s="65">
        <v>2007</v>
      </c>
      <c r="R107" s="66">
        <v>5</v>
      </c>
      <c r="S107" s="75">
        <f t="shared" si="14"/>
        <v>0.2</v>
      </c>
      <c r="T107" s="76">
        <f t="shared" si="15"/>
        <v>2900000</v>
      </c>
      <c r="U107" s="66">
        <f t="shared" si="18"/>
        <v>11</v>
      </c>
      <c r="V107" s="66">
        <v>0</v>
      </c>
      <c r="W107" s="77">
        <f t="shared" si="16"/>
        <v>31900000</v>
      </c>
      <c r="X107" s="18">
        <f t="shared" si="19"/>
        <v>0</v>
      </c>
    </row>
    <row r="108" spans="1:249" s="100" customFormat="1" hidden="1" x14ac:dyDescent="0.2">
      <c r="A108" s="65">
        <f t="shared" si="17"/>
        <v>87</v>
      </c>
      <c r="B108" s="92"/>
      <c r="C108" s="83" t="s">
        <v>166</v>
      </c>
      <c r="D108" s="92" t="s">
        <v>167</v>
      </c>
      <c r="E108" s="93" t="s">
        <v>84</v>
      </c>
      <c r="F108" s="85">
        <v>1</v>
      </c>
      <c r="G108" s="128">
        <v>10232000</v>
      </c>
      <c r="H108" s="95">
        <v>0</v>
      </c>
      <c r="I108" s="85">
        <f t="shared" si="20"/>
        <v>1</v>
      </c>
      <c r="J108" s="128">
        <f t="shared" si="20"/>
        <v>10232000</v>
      </c>
      <c r="K108" s="95">
        <f t="shared" si="20"/>
        <v>0</v>
      </c>
      <c r="L108" s="96"/>
      <c r="M108" s="96"/>
      <c r="N108" s="92" t="s">
        <v>75</v>
      </c>
      <c r="O108" s="96"/>
      <c r="P108" s="132"/>
      <c r="Q108" s="85">
        <v>2006</v>
      </c>
      <c r="R108" s="92">
        <v>5</v>
      </c>
      <c r="S108" s="97">
        <f t="shared" si="14"/>
        <v>0.2</v>
      </c>
      <c r="T108" s="98">
        <f t="shared" si="15"/>
        <v>2046400</v>
      </c>
      <c r="U108" s="66">
        <f>2018-Q108</f>
        <v>12</v>
      </c>
      <c r="V108" s="92">
        <v>0</v>
      </c>
      <c r="W108" s="99">
        <f t="shared" si="16"/>
        <v>24556800</v>
      </c>
      <c r="X108" s="100">
        <f t="shared" si="19"/>
        <v>0</v>
      </c>
    </row>
    <row r="109" spans="1:249" s="100" customFormat="1" hidden="1" x14ac:dyDescent="0.25">
      <c r="A109" s="65">
        <f t="shared" si="17"/>
        <v>88</v>
      </c>
      <c r="B109" s="92"/>
      <c r="C109" s="83" t="s">
        <v>76</v>
      </c>
      <c r="D109" s="92">
        <v>5001743</v>
      </c>
      <c r="E109" s="93" t="s">
        <v>84</v>
      </c>
      <c r="F109" s="85">
        <v>1</v>
      </c>
      <c r="G109" s="128">
        <v>8300000</v>
      </c>
      <c r="H109" s="95">
        <v>0</v>
      </c>
      <c r="I109" s="85">
        <f t="shared" si="20"/>
        <v>1</v>
      </c>
      <c r="J109" s="128">
        <f t="shared" si="20"/>
        <v>8300000</v>
      </c>
      <c r="K109" s="95">
        <f t="shared" si="20"/>
        <v>0</v>
      </c>
      <c r="L109" s="96"/>
      <c r="M109" s="96"/>
      <c r="N109" s="134" t="s">
        <v>75</v>
      </c>
      <c r="O109" s="96"/>
      <c r="P109" s="132"/>
      <c r="Q109" s="85">
        <v>2008</v>
      </c>
      <c r="R109" s="92">
        <v>5</v>
      </c>
      <c r="S109" s="97">
        <f t="shared" si="14"/>
        <v>0.2</v>
      </c>
      <c r="T109" s="98">
        <f t="shared" si="15"/>
        <v>1660000</v>
      </c>
      <c r="U109" s="66">
        <f t="shared" si="18"/>
        <v>10</v>
      </c>
      <c r="V109" s="92">
        <v>0</v>
      </c>
      <c r="W109" s="99">
        <f t="shared" si="16"/>
        <v>16600000</v>
      </c>
      <c r="X109" s="100">
        <f t="shared" si="19"/>
        <v>0</v>
      </c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46"/>
      <c r="AX109" s="146"/>
      <c r="AY109" s="146"/>
      <c r="AZ109" s="146"/>
      <c r="BA109" s="146"/>
      <c r="BB109" s="146"/>
      <c r="BC109" s="146"/>
      <c r="BD109" s="146"/>
      <c r="BE109" s="146"/>
      <c r="BF109" s="146"/>
      <c r="BG109" s="146"/>
      <c r="BH109" s="146"/>
      <c r="BI109" s="146"/>
      <c r="BJ109" s="146"/>
      <c r="BK109" s="146"/>
      <c r="BL109" s="146"/>
      <c r="BM109" s="146"/>
      <c r="BN109" s="146"/>
      <c r="BO109" s="146"/>
      <c r="BP109" s="146"/>
      <c r="BQ109" s="146"/>
      <c r="BR109" s="146"/>
      <c r="BS109" s="146"/>
      <c r="BT109" s="146"/>
      <c r="BU109" s="146"/>
      <c r="BV109" s="146"/>
      <c r="BW109" s="146"/>
      <c r="BX109" s="146"/>
      <c r="BY109" s="146"/>
      <c r="BZ109" s="146"/>
      <c r="CA109" s="146"/>
      <c r="CB109" s="146"/>
      <c r="CC109" s="146"/>
      <c r="CD109" s="146"/>
      <c r="CE109" s="146"/>
      <c r="CF109" s="146"/>
      <c r="CG109" s="146"/>
      <c r="CH109" s="146"/>
      <c r="CI109" s="146"/>
      <c r="CJ109" s="146"/>
      <c r="CK109" s="146"/>
      <c r="CL109" s="146"/>
      <c r="CM109" s="146"/>
      <c r="CN109" s="146"/>
      <c r="CO109" s="146"/>
      <c r="CP109" s="146"/>
      <c r="CQ109" s="146"/>
      <c r="CR109" s="146"/>
      <c r="CS109" s="146"/>
      <c r="CT109" s="146"/>
      <c r="CU109" s="146"/>
      <c r="CV109" s="146"/>
      <c r="CW109" s="146"/>
      <c r="CX109" s="146"/>
      <c r="CY109" s="146"/>
      <c r="CZ109" s="146"/>
      <c r="DA109" s="146"/>
      <c r="DB109" s="146"/>
      <c r="DC109" s="146"/>
      <c r="DD109" s="146"/>
      <c r="DE109" s="146"/>
      <c r="DF109" s="146"/>
      <c r="DG109" s="146"/>
      <c r="DH109" s="146"/>
      <c r="DI109" s="146"/>
      <c r="DJ109" s="146"/>
      <c r="DK109" s="146"/>
      <c r="DL109" s="146"/>
      <c r="DM109" s="146"/>
      <c r="DN109" s="146"/>
      <c r="DO109" s="146"/>
      <c r="DP109" s="146"/>
      <c r="DQ109" s="146"/>
      <c r="DR109" s="146"/>
      <c r="DS109" s="146"/>
      <c r="DT109" s="146"/>
      <c r="DU109" s="146"/>
      <c r="DV109" s="146"/>
      <c r="DW109" s="146"/>
      <c r="DX109" s="146"/>
      <c r="DY109" s="146"/>
      <c r="DZ109" s="146"/>
      <c r="EA109" s="146"/>
      <c r="EB109" s="146"/>
      <c r="EC109" s="146"/>
      <c r="ED109" s="146"/>
      <c r="EE109" s="146"/>
      <c r="EF109" s="146"/>
      <c r="EG109" s="146"/>
      <c r="EH109" s="146"/>
      <c r="EI109" s="146"/>
      <c r="EJ109" s="146"/>
      <c r="EK109" s="146"/>
      <c r="EL109" s="146"/>
      <c r="EM109" s="146"/>
      <c r="EN109" s="146"/>
      <c r="EO109" s="146"/>
      <c r="EP109" s="146"/>
      <c r="EQ109" s="146"/>
      <c r="ER109" s="146"/>
      <c r="ES109" s="146"/>
      <c r="ET109" s="146"/>
      <c r="EU109" s="146"/>
      <c r="EV109" s="146"/>
      <c r="EW109" s="146"/>
      <c r="EX109" s="146"/>
      <c r="EY109" s="146"/>
      <c r="EZ109" s="146"/>
      <c r="FA109" s="146"/>
      <c r="FB109" s="146"/>
      <c r="FC109" s="146"/>
      <c r="FD109" s="146"/>
      <c r="FE109" s="146"/>
      <c r="FF109" s="146"/>
      <c r="FG109" s="146"/>
      <c r="FH109" s="146"/>
      <c r="FI109" s="146"/>
      <c r="FJ109" s="146"/>
      <c r="FK109" s="146"/>
      <c r="FL109" s="146"/>
      <c r="FM109" s="146"/>
      <c r="FN109" s="146"/>
      <c r="FO109" s="146"/>
      <c r="FP109" s="146"/>
      <c r="FQ109" s="146"/>
      <c r="FR109" s="146"/>
      <c r="FS109" s="146"/>
      <c r="FT109" s="146"/>
      <c r="FU109" s="146"/>
      <c r="FV109" s="146"/>
      <c r="FW109" s="146"/>
      <c r="FX109" s="146"/>
      <c r="FY109" s="146"/>
      <c r="FZ109" s="146"/>
      <c r="GA109" s="146"/>
      <c r="GB109" s="146"/>
      <c r="GC109" s="146"/>
      <c r="GD109" s="146"/>
      <c r="GE109" s="146"/>
      <c r="GF109" s="146"/>
      <c r="GG109" s="146"/>
      <c r="GH109" s="146"/>
      <c r="GI109" s="146"/>
      <c r="GJ109" s="146"/>
      <c r="GK109" s="146"/>
      <c r="GL109" s="146"/>
      <c r="GM109" s="146"/>
      <c r="GN109" s="146"/>
      <c r="GO109" s="146"/>
      <c r="GP109" s="146"/>
      <c r="GQ109" s="146"/>
      <c r="GR109" s="146"/>
      <c r="GS109" s="146"/>
      <c r="GT109" s="146"/>
      <c r="GU109" s="146"/>
      <c r="GV109" s="146"/>
      <c r="GW109" s="146"/>
      <c r="GX109" s="146"/>
      <c r="GY109" s="146"/>
      <c r="GZ109" s="146"/>
      <c r="HA109" s="146"/>
      <c r="HB109" s="146"/>
      <c r="HC109" s="146"/>
      <c r="HD109" s="146"/>
      <c r="HE109" s="146"/>
      <c r="HF109" s="146"/>
      <c r="HG109" s="146"/>
      <c r="HH109" s="146"/>
      <c r="HI109" s="146"/>
      <c r="HJ109" s="146"/>
      <c r="HK109" s="146"/>
      <c r="HL109" s="146"/>
      <c r="HM109" s="146"/>
      <c r="HN109" s="146"/>
      <c r="HO109" s="146"/>
      <c r="HP109" s="146"/>
      <c r="HQ109" s="146"/>
      <c r="HR109" s="146"/>
      <c r="HS109" s="146"/>
      <c r="HT109" s="146"/>
      <c r="HU109" s="146"/>
      <c r="HV109" s="146"/>
      <c r="HW109" s="146"/>
      <c r="HX109" s="146"/>
      <c r="HY109" s="146"/>
      <c r="HZ109" s="146"/>
      <c r="IA109" s="146"/>
      <c r="IB109" s="146"/>
      <c r="IC109" s="146"/>
      <c r="ID109" s="146"/>
      <c r="IE109" s="146"/>
      <c r="IF109" s="146"/>
      <c r="IG109" s="146"/>
      <c r="IH109" s="146"/>
      <c r="II109" s="146"/>
      <c r="IJ109" s="146"/>
      <c r="IK109" s="146"/>
      <c r="IL109" s="146"/>
      <c r="IM109" s="146"/>
      <c r="IN109" s="146"/>
      <c r="IO109" s="146"/>
    </row>
    <row r="110" spans="1:249" s="100" customFormat="1" ht="35.25" hidden="1" customHeight="1" x14ac:dyDescent="0.25">
      <c r="A110" s="65">
        <f t="shared" si="17"/>
        <v>89</v>
      </c>
      <c r="B110" s="92"/>
      <c r="C110" s="83" t="s">
        <v>61</v>
      </c>
      <c r="D110" s="92" t="s">
        <v>168</v>
      </c>
      <c r="E110" s="93" t="s">
        <v>84</v>
      </c>
      <c r="F110" s="85">
        <v>1</v>
      </c>
      <c r="G110" s="101">
        <v>7350000</v>
      </c>
      <c r="H110" s="95">
        <v>0</v>
      </c>
      <c r="I110" s="85">
        <f t="shared" si="20"/>
        <v>1</v>
      </c>
      <c r="J110" s="101">
        <f t="shared" si="20"/>
        <v>7350000</v>
      </c>
      <c r="K110" s="95">
        <f t="shared" si="20"/>
        <v>0</v>
      </c>
      <c r="L110" s="92"/>
      <c r="M110" s="92"/>
      <c r="N110" s="134" t="s">
        <v>75</v>
      </c>
      <c r="O110" s="92"/>
      <c r="P110" s="93"/>
      <c r="Q110" s="85">
        <v>2006</v>
      </c>
      <c r="R110" s="92">
        <v>5</v>
      </c>
      <c r="S110" s="97">
        <f t="shared" si="14"/>
        <v>0.2</v>
      </c>
      <c r="T110" s="98">
        <f t="shared" si="15"/>
        <v>1470000</v>
      </c>
      <c r="U110" s="66">
        <f t="shared" si="18"/>
        <v>12</v>
      </c>
      <c r="V110" s="92">
        <v>0</v>
      </c>
      <c r="W110" s="99">
        <f t="shared" si="16"/>
        <v>17640000</v>
      </c>
      <c r="X110" s="100">
        <f t="shared" si="19"/>
        <v>0</v>
      </c>
    </row>
    <row r="111" spans="1:249" s="20" customFormat="1" hidden="1" x14ac:dyDescent="0.25">
      <c r="A111" s="65">
        <f t="shared" si="17"/>
        <v>90</v>
      </c>
      <c r="B111" s="92"/>
      <c r="C111" s="83" t="s">
        <v>61</v>
      </c>
      <c r="D111" s="92" t="s">
        <v>169</v>
      </c>
      <c r="E111" s="93" t="s">
        <v>84</v>
      </c>
      <c r="F111" s="85">
        <v>1</v>
      </c>
      <c r="G111" s="101">
        <v>7350000</v>
      </c>
      <c r="H111" s="95">
        <v>0</v>
      </c>
      <c r="I111" s="85">
        <f t="shared" si="20"/>
        <v>1</v>
      </c>
      <c r="J111" s="101">
        <f t="shared" si="20"/>
        <v>7350000</v>
      </c>
      <c r="K111" s="95">
        <f t="shared" si="20"/>
        <v>0</v>
      </c>
      <c r="L111" s="92"/>
      <c r="M111" s="92"/>
      <c r="N111" s="134" t="s">
        <v>75</v>
      </c>
      <c r="O111" s="92"/>
      <c r="P111" s="93"/>
      <c r="Q111" s="85">
        <v>2006</v>
      </c>
      <c r="R111" s="92">
        <v>5</v>
      </c>
      <c r="S111" s="97">
        <f t="shared" si="14"/>
        <v>0.2</v>
      </c>
      <c r="T111" s="98">
        <f t="shared" si="15"/>
        <v>1470000</v>
      </c>
      <c r="U111" s="66">
        <f t="shared" si="18"/>
        <v>12</v>
      </c>
      <c r="V111" s="92">
        <v>0</v>
      </c>
      <c r="W111" s="99">
        <f t="shared" si="16"/>
        <v>17640000</v>
      </c>
      <c r="X111" s="100">
        <f t="shared" si="19"/>
        <v>0</v>
      </c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  <c r="BB111" s="100"/>
      <c r="BC111" s="100"/>
      <c r="BD111" s="100"/>
      <c r="BE111" s="100"/>
      <c r="BF111" s="100"/>
      <c r="BG111" s="100"/>
      <c r="BH111" s="100"/>
      <c r="BI111" s="100"/>
      <c r="BJ111" s="100"/>
      <c r="BK111" s="100"/>
      <c r="BL111" s="100"/>
      <c r="BM111" s="100"/>
      <c r="BN111" s="100"/>
      <c r="BO111" s="100"/>
      <c r="BP111" s="100"/>
      <c r="BQ111" s="100"/>
      <c r="BR111" s="100"/>
      <c r="BS111" s="100"/>
      <c r="BT111" s="100"/>
      <c r="BU111" s="100"/>
      <c r="BV111" s="100"/>
      <c r="BW111" s="100"/>
      <c r="BX111" s="100"/>
      <c r="BY111" s="100"/>
      <c r="BZ111" s="100"/>
      <c r="CA111" s="100"/>
      <c r="CB111" s="100"/>
      <c r="CC111" s="100"/>
      <c r="CD111" s="100"/>
      <c r="CE111" s="100"/>
      <c r="CF111" s="100"/>
      <c r="CG111" s="100"/>
      <c r="CH111" s="100"/>
      <c r="CI111" s="100"/>
      <c r="CJ111" s="100"/>
      <c r="CK111" s="100"/>
      <c r="CL111" s="100"/>
      <c r="CM111" s="100"/>
      <c r="CN111" s="100"/>
      <c r="CO111" s="100"/>
      <c r="CP111" s="100"/>
      <c r="CQ111" s="100"/>
      <c r="CR111" s="100"/>
      <c r="CS111" s="100"/>
      <c r="CT111" s="100"/>
      <c r="CU111" s="100"/>
      <c r="CV111" s="100"/>
      <c r="CW111" s="100"/>
      <c r="CX111" s="100"/>
      <c r="CY111" s="100"/>
      <c r="CZ111" s="100"/>
      <c r="DA111" s="100"/>
      <c r="DB111" s="100"/>
      <c r="DC111" s="100"/>
      <c r="DD111" s="100"/>
      <c r="DE111" s="100"/>
      <c r="DF111" s="100"/>
      <c r="DG111" s="100"/>
      <c r="DH111" s="100"/>
      <c r="DI111" s="100"/>
      <c r="DJ111" s="100"/>
      <c r="DK111" s="100"/>
      <c r="DL111" s="100"/>
      <c r="DM111" s="100"/>
      <c r="DN111" s="100"/>
      <c r="DO111" s="100"/>
      <c r="DP111" s="100"/>
      <c r="DQ111" s="100"/>
      <c r="DR111" s="100"/>
      <c r="DS111" s="100"/>
      <c r="DT111" s="100"/>
      <c r="DU111" s="100"/>
      <c r="DV111" s="100"/>
      <c r="DW111" s="100"/>
      <c r="DX111" s="100"/>
      <c r="DY111" s="100"/>
      <c r="DZ111" s="100"/>
      <c r="EA111" s="100"/>
      <c r="EB111" s="100"/>
      <c r="EC111" s="100"/>
      <c r="ED111" s="100"/>
      <c r="EE111" s="100"/>
      <c r="EF111" s="100"/>
      <c r="EG111" s="100"/>
      <c r="EH111" s="100"/>
      <c r="EI111" s="100"/>
      <c r="EJ111" s="100"/>
      <c r="EK111" s="100"/>
      <c r="EL111" s="100"/>
      <c r="EM111" s="100"/>
      <c r="EN111" s="100"/>
      <c r="EO111" s="100"/>
      <c r="EP111" s="100"/>
      <c r="EQ111" s="100"/>
      <c r="ER111" s="100"/>
      <c r="ES111" s="100"/>
      <c r="ET111" s="100"/>
      <c r="EU111" s="100"/>
      <c r="EV111" s="100"/>
      <c r="EW111" s="100"/>
      <c r="EX111" s="100"/>
      <c r="EY111" s="100"/>
      <c r="EZ111" s="100"/>
      <c r="FA111" s="100"/>
      <c r="FB111" s="100"/>
      <c r="FC111" s="100"/>
      <c r="FD111" s="100"/>
      <c r="FE111" s="100"/>
      <c r="FF111" s="100"/>
      <c r="FG111" s="100"/>
      <c r="FH111" s="100"/>
      <c r="FI111" s="100"/>
      <c r="FJ111" s="100"/>
      <c r="FK111" s="100"/>
      <c r="FL111" s="100"/>
      <c r="FM111" s="100"/>
      <c r="FN111" s="100"/>
      <c r="FO111" s="100"/>
      <c r="FP111" s="100"/>
      <c r="FQ111" s="100"/>
      <c r="FR111" s="100"/>
      <c r="FS111" s="100"/>
      <c r="FT111" s="100"/>
      <c r="FU111" s="100"/>
      <c r="FV111" s="100"/>
      <c r="FW111" s="100"/>
      <c r="FX111" s="100"/>
      <c r="FY111" s="100"/>
      <c r="FZ111" s="100"/>
      <c r="GA111" s="100"/>
      <c r="GB111" s="100"/>
      <c r="GC111" s="100"/>
      <c r="GD111" s="100"/>
      <c r="GE111" s="100"/>
      <c r="GF111" s="100"/>
      <c r="GG111" s="100"/>
      <c r="GH111" s="100"/>
      <c r="GI111" s="100"/>
      <c r="GJ111" s="100"/>
      <c r="GK111" s="100"/>
      <c r="GL111" s="100"/>
      <c r="GM111" s="100"/>
      <c r="GN111" s="100"/>
      <c r="GO111" s="100"/>
      <c r="GP111" s="100"/>
      <c r="GQ111" s="100"/>
      <c r="GR111" s="100"/>
      <c r="GS111" s="100"/>
      <c r="GT111" s="100"/>
      <c r="GU111" s="100"/>
      <c r="GV111" s="100"/>
      <c r="GW111" s="100"/>
      <c r="GX111" s="100"/>
      <c r="GY111" s="100"/>
      <c r="GZ111" s="100"/>
      <c r="HA111" s="100"/>
      <c r="HB111" s="100"/>
      <c r="HC111" s="100"/>
      <c r="HD111" s="100"/>
      <c r="HE111" s="100"/>
      <c r="HF111" s="100"/>
      <c r="HG111" s="100"/>
      <c r="HH111" s="100"/>
      <c r="HI111" s="100"/>
      <c r="HJ111" s="100"/>
      <c r="HK111" s="100"/>
      <c r="HL111" s="100"/>
      <c r="HM111" s="100"/>
      <c r="HN111" s="100"/>
      <c r="HO111" s="100"/>
      <c r="HP111" s="100"/>
      <c r="HQ111" s="100"/>
      <c r="HR111" s="100"/>
      <c r="HS111" s="100"/>
      <c r="HT111" s="100"/>
      <c r="HU111" s="100"/>
      <c r="HV111" s="100"/>
      <c r="HW111" s="100"/>
      <c r="HX111" s="100"/>
      <c r="HY111" s="100"/>
      <c r="HZ111" s="100"/>
      <c r="IA111" s="100"/>
      <c r="IB111" s="100"/>
      <c r="IC111" s="100"/>
      <c r="ID111" s="100"/>
      <c r="IE111" s="100"/>
      <c r="IF111" s="100"/>
      <c r="IG111" s="100"/>
      <c r="IH111" s="100"/>
      <c r="II111" s="100"/>
      <c r="IJ111" s="100"/>
      <c r="IK111" s="100"/>
      <c r="IL111" s="100"/>
      <c r="IM111" s="100"/>
      <c r="IN111" s="100"/>
      <c r="IO111" s="100"/>
    </row>
    <row r="112" spans="1:249" s="20" customFormat="1" hidden="1" x14ac:dyDescent="0.25">
      <c r="A112" s="65">
        <f t="shared" si="17"/>
        <v>91</v>
      </c>
      <c r="B112" s="92"/>
      <c r="C112" s="83" t="s">
        <v>61</v>
      </c>
      <c r="D112" s="92" t="s">
        <v>170</v>
      </c>
      <c r="E112" s="93" t="s">
        <v>84</v>
      </c>
      <c r="F112" s="85">
        <v>1</v>
      </c>
      <c r="G112" s="101">
        <v>7350000</v>
      </c>
      <c r="H112" s="95">
        <v>0</v>
      </c>
      <c r="I112" s="85">
        <f t="shared" si="20"/>
        <v>1</v>
      </c>
      <c r="J112" s="101">
        <f t="shared" si="20"/>
        <v>7350000</v>
      </c>
      <c r="K112" s="95">
        <f t="shared" si="20"/>
        <v>0</v>
      </c>
      <c r="L112" s="92"/>
      <c r="M112" s="92"/>
      <c r="N112" s="134" t="s">
        <v>75</v>
      </c>
      <c r="O112" s="92"/>
      <c r="P112" s="93"/>
      <c r="Q112" s="85">
        <v>2006</v>
      </c>
      <c r="R112" s="92">
        <v>5</v>
      </c>
      <c r="S112" s="97">
        <f t="shared" si="14"/>
        <v>0.2</v>
      </c>
      <c r="T112" s="98">
        <f t="shared" si="15"/>
        <v>1470000</v>
      </c>
      <c r="U112" s="66">
        <f t="shared" si="18"/>
        <v>12</v>
      </c>
      <c r="V112" s="92">
        <v>0</v>
      </c>
      <c r="W112" s="99">
        <f t="shared" si="16"/>
        <v>17640000</v>
      </c>
      <c r="X112" s="100">
        <f t="shared" si="19"/>
        <v>0</v>
      </c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  <c r="AN112" s="100"/>
      <c r="AO112" s="100"/>
      <c r="AP112" s="100"/>
      <c r="AQ112" s="100"/>
      <c r="AR112" s="100"/>
      <c r="AS112" s="100"/>
      <c r="AT112" s="100"/>
      <c r="AU112" s="100"/>
      <c r="AV112" s="100"/>
      <c r="AW112" s="100"/>
      <c r="AX112" s="100"/>
      <c r="AY112" s="100"/>
      <c r="AZ112" s="100"/>
      <c r="BA112" s="100"/>
      <c r="BB112" s="100"/>
      <c r="BC112" s="100"/>
      <c r="BD112" s="100"/>
      <c r="BE112" s="100"/>
      <c r="BF112" s="100"/>
      <c r="BG112" s="100"/>
      <c r="BH112" s="100"/>
      <c r="BI112" s="100"/>
      <c r="BJ112" s="100"/>
      <c r="BK112" s="100"/>
      <c r="BL112" s="100"/>
      <c r="BM112" s="100"/>
      <c r="BN112" s="100"/>
      <c r="BO112" s="100"/>
      <c r="BP112" s="100"/>
      <c r="BQ112" s="100"/>
      <c r="BR112" s="100"/>
      <c r="BS112" s="100"/>
      <c r="BT112" s="100"/>
      <c r="BU112" s="100"/>
      <c r="BV112" s="100"/>
      <c r="BW112" s="100"/>
      <c r="BX112" s="100"/>
      <c r="BY112" s="100"/>
      <c r="BZ112" s="100"/>
      <c r="CA112" s="100"/>
      <c r="CB112" s="100"/>
      <c r="CC112" s="100"/>
      <c r="CD112" s="100"/>
      <c r="CE112" s="100"/>
      <c r="CF112" s="100"/>
      <c r="CG112" s="100"/>
      <c r="CH112" s="100"/>
      <c r="CI112" s="100"/>
      <c r="CJ112" s="100"/>
      <c r="CK112" s="100"/>
      <c r="CL112" s="100"/>
      <c r="CM112" s="100"/>
      <c r="CN112" s="100"/>
      <c r="CO112" s="100"/>
      <c r="CP112" s="100"/>
      <c r="CQ112" s="100"/>
      <c r="CR112" s="100"/>
      <c r="CS112" s="100"/>
      <c r="CT112" s="100"/>
      <c r="CU112" s="100"/>
      <c r="CV112" s="100"/>
      <c r="CW112" s="100"/>
      <c r="CX112" s="100"/>
      <c r="CY112" s="100"/>
      <c r="CZ112" s="100"/>
      <c r="DA112" s="100"/>
      <c r="DB112" s="100"/>
      <c r="DC112" s="100"/>
      <c r="DD112" s="100"/>
      <c r="DE112" s="100"/>
      <c r="DF112" s="100"/>
      <c r="DG112" s="100"/>
      <c r="DH112" s="100"/>
      <c r="DI112" s="100"/>
      <c r="DJ112" s="100"/>
      <c r="DK112" s="100"/>
      <c r="DL112" s="100"/>
      <c r="DM112" s="100"/>
      <c r="DN112" s="100"/>
      <c r="DO112" s="100"/>
      <c r="DP112" s="100"/>
      <c r="DQ112" s="100"/>
      <c r="DR112" s="100"/>
      <c r="DS112" s="100"/>
      <c r="DT112" s="100"/>
      <c r="DU112" s="100"/>
      <c r="DV112" s="100"/>
      <c r="DW112" s="100"/>
      <c r="DX112" s="100"/>
      <c r="DY112" s="100"/>
      <c r="DZ112" s="100"/>
      <c r="EA112" s="100"/>
      <c r="EB112" s="100"/>
      <c r="EC112" s="100"/>
      <c r="ED112" s="100"/>
      <c r="EE112" s="100"/>
      <c r="EF112" s="100"/>
      <c r="EG112" s="100"/>
      <c r="EH112" s="100"/>
      <c r="EI112" s="100"/>
      <c r="EJ112" s="100"/>
      <c r="EK112" s="100"/>
      <c r="EL112" s="100"/>
      <c r="EM112" s="100"/>
      <c r="EN112" s="100"/>
      <c r="EO112" s="100"/>
      <c r="EP112" s="100"/>
      <c r="EQ112" s="100"/>
      <c r="ER112" s="100"/>
      <c r="ES112" s="100"/>
      <c r="ET112" s="100"/>
      <c r="EU112" s="100"/>
      <c r="EV112" s="100"/>
      <c r="EW112" s="100"/>
      <c r="EX112" s="100"/>
      <c r="EY112" s="100"/>
      <c r="EZ112" s="100"/>
      <c r="FA112" s="100"/>
      <c r="FB112" s="100"/>
      <c r="FC112" s="100"/>
      <c r="FD112" s="100"/>
      <c r="FE112" s="100"/>
      <c r="FF112" s="100"/>
      <c r="FG112" s="100"/>
      <c r="FH112" s="100"/>
      <c r="FI112" s="100"/>
      <c r="FJ112" s="100"/>
      <c r="FK112" s="100"/>
      <c r="FL112" s="100"/>
      <c r="FM112" s="100"/>
      <c r="FN112" s="100"/>
      <c r="FO112" s="100"/>
      <c r="FP112" s="100"/>
      <c r="FQ112" s="100"/>
      <c r="FR112" s="100"/>
      <c r="FS112" s="100"/>
      <c r="FT112" s="100"/>
      <c r="FU112" s="100"/>
      <c r="FV112" s="100"/>
      <c r="FW112" s="100"/>
      <c r="FX112" s="100"/>
      <c r="FY112" s="100"/>
      <c r="FZ112" s="100"/>
      <c r="GA112" s="100"/>
      <c r="GB112" s="100"/>
      <c r="GC112" s="100"/>
      <c r="GD112" s="100"/>
      <c r="GE112" s="100"/>
      <c r="GF112" s="100"/>
      <c r="GG112" s="100"/>
      <c r="GH112" s="100"/>
      <c r="GI112" s="100"/>
      <c r="GJ112" s="100"/>
      <c r="GK112" s="100"/>
      <c r="GL112" s="100"/>
      <c r="GM112" s="100"/>
      <c r="GN112" s="100"/>
      <c r="GO112" s="100"/>
      <c r="GP112" s="100"/>
      <c r="GQ112" s="100"/>
      <c r="GR112" s="100"/>
      <c r="GS112" s="100"/>
      <c r="GT112" s="100"/>
      <c r="GU112" s="100"/>
      <c r="GV112" s="100"/>
      <c r="GW112" s="100"/>
      <c r="GX112" s="100"/>
      <c r="GY112" s="100"/>
      <c r="GZ112" s="100"/>
      <c r="HA112" s="100"/>
      <c r="HB112" s="100"/>
      <c r="HC112" s="100"/>
      <c r="HD112" s="100"/>
      <c r="HE112" s="100"/>
      <c r="HF112" s="100"/>
      <c r="HG112" s="100"/>
      <c r="HH112" s="100"/>
      <c r="HI112" s="100"/>
      <c r="HJ112" s="100"/>
      <c r="HK112" s="100"/>
      <c r="HL112" s="100"/>
      <c r="HM112" s="100"/>
      <c r="HN112" s="100"/>
      <c r="HO112" s="100"/>
      <c r="HP112" s="100"/>
      <c r="HQ112" s="100"/>
      <c r="HR112" s="100"/>
      <c r="HS112" s="100"/>
      <c r="HT112" s="100"/>
      <c r="HU112" s="100"/>
      <c r="HV112" s="100"/>
      <c r="HW112" s="100"/>
      <c r="HX112" s="100"/>
      <c r="HY112" s="100"/>
      <c r="HZ112" s="100"/>
      <c r="IA112" s="100"/>
      <c r="IB112" s="100"/>
      <c r="IC112" s="100"/>
      <c r="ID112" s="100"/>
      <c r="IE112" s="100"/>
      <c r="IF112" s="100"/>
      <c r="IG112" s="100"/>
      <c r="IH112" s="100"/>
      <c r="II112" s="100"/>
      <c r="IJ112" s="100"/>
      <c r="IK112" s="100"/>
      <c r="IL112" s="100"/>
      <c r="IM112" s="100"/>
      <c r="IN112" s="100"/>
      <c r="IO112" s="100"/>
    </row>
    <row r="113" spans="1:249" s="20" customFormat="1" hidden="1" x14ac:dyDescent="0.25">
      <c r="A113" s="65">
        <f t="shared" si="17"/>
        <v>92</v>
      </c>
      <c r="B113" s="92"/>
      <c r="C113" s="83" t="s">
        <v>61</v>
      </c>
      <c r="D113" s="92" t="s">
        <v>171</v>
      </c>
      <c r="E113" s="93" t="s">
        <v>84</v>
      </c>
      <c r="F113" s="85">
        <v>1</v>
      </c>
      <c r="G113" s="101">
        <v>7350000</v>
      </c>
      <c r="H113" s="95">
        <v>0</v>
      </c>
      <c r="I113" s="85">
        <f t="shared" si="20"/>
        <v>1</v>
      </c>
      <c r="J113" s="101">
        <f t="shared" si="20"/>
        <v>7350000</v>
      </c>
      <c r="K113" s="95">
        <f t="shared" si="20"/>
        <v>0</v>
      </c>
      <c r="L113" s="92"/>
      <c r="M113" s="92"/>
      <c r="N113" s="134" t="s">
        <v>75</v>
      </c>
      <c r="O113" s="92"/>
      <c r="P113" s="93"/>
      <c r="Q113" s="85">
        <v>2006</v>
      </c>
      <c r="R113" s="92">
        <v>5</v>
      </c>
      <c r="S113" s="97">
        <f t="shared" si="14"/>
        <v>0.2</v>
      </c>
      <c r="T113" s="98">
        <f t="shared" si="15"/>
        <v>1470000</v>
      </c>
      <c r="U113" s="66">
        <f t="shared" si="18"/>
        <v>12</v>
      </c>
      <c r="V113" s="92">
        <v>0</v>
      </c>
      <c r="W113" s="99">
        <f t="shared" si="16"/>
        <v>17640000</v>
      </c>
      <c r="X113" s="100">
        <f t="shared" si="19"/>
        <v>0</v>
      </c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0"/>
      <c r="AT113" s="100"/>
      <c r="AU113" s="100"/>
      <c r="AV113" s="100"/>
      <c r="AW113" s="100"/>
      <c r="AX113" s="100"/>
      <c r="AY113" s="100"/>
      <c r="AZ113" s="100"/>
      <c r="BA113" s="100"/>
      <c r="BB113" s="100"/>
      <c r="BC113" s="100"/>
      <c r="BD113" s="100"/>
      <c r="BE113" s="100"/>
      <c r="BF113" s="100"/>
      <c r="BG113" s="100"/>
      <c r="BH113" s="100"/>
      <c r="BI113" s="100"/>
      <c r="BJ113" s="100"/>
      <c r="BK113" s="100"/>
      <c r="BL113" s="100"/>
      <c r="BM113" s="100"/>
      <c r="BN113" s="100"/>
      <c r="BO113" s="100"/>
      <c r="BP113" s="100"/>
      <c r="BQ113" s="100"/>
      <c r="BR113" s="100"/>
      <c r="BS113" s="100"/>
      <c r="BT113" s="100"/>
      <c r="BU113" s="100"/>
      <c r="BV113" s="100"/>
      <c r="BW113" s="100"/>
      <c r="BX113" s="100"/>
      <c r="BY113" s="100"/>
      <c r="BZ113" s="100"/>
      <c r="CA113" s="100"/>
      <c r="CB113" s="100"/>
      <c r="CC113" s="100"/>
      <c r="CD113" s="100"/>
      <c r="CE113" s="100"/>
      <c r="CF113" s="100"/>
      <c r="CG113" s="100"/>
      <c r="CH113" s="100"/>
      <c r="CI113" s="100"/>
      <c r="CJ113" s="100"/>
      <c r="CK113" s="100"/>
      <c r="CL113" s="100"/>
      <c r="CM113" s="100"/>
      <c r="CN113" s="100"/>
      <c r="CO113" s="100"/>
      <c r="CP113" s="100"/>
      <c r="CQ113" s="100"/>
      <c r="CR113" s="100"/>
      <c r="CS113" s="100"/>
      <c r="CT113" s="100"/>
      <c r="CU113" s="100"/>
      <c r="CV113" s="100"/>
      <c r="CW113" s="100"/>
      <c r="CX113" s="100"/>
      <c r="CY113" s="100"/>
      <c r="CZ113" s="100"/>
      <c r="DA113" s="100"/>
      <c r="DB113" s="100"/>
      <c r="DC113" s="100"/>
      <c r="DD113" s="100"/>
      <c r="DE113" s="100"/>
      <c r="DF113" s="100"/>
      <c r="DG113" s="100"/>
      <c r="DH113" s="100"/>
      <c r="DI113" s="100"/>
      <c r="DJ113" s="100"/>
      <c r="DK113" s="100"/>
      <c r="DL113" s="100"/>
      <c r="DM113" s="100"/>
      <c r="DN113" s="100"/>
      <c r="DO113" s="100"/>
      <c r="DP113" s="100"/>
      <c r="DQ113" s="100"/>
      <c r="DR113" s="100"/>
      <c r="DS113" s="100"/>
      <c r="DT113" s="100"/>
      <c r="DU113" s="100"/>
      <c r="DV113" s="100"/>
      <c r="DW113" s="100"/>
      <c r="DX113" s="100"/>
      <c r="DY113" s="100"/>
      <c r="DZ113" s="100"/>
      <c r="EA113" s="100"/>
      <c r="EB113" s="100"/>
      <c r="EC113" s="100"/>
      <c r="ED113" s="100"/>
      <c r="EE113" s="100"/>
      <c r="EF113" s="100"/>
      <c r="EG113" s="100"/>
      <c r="EH113" s="100"/>
      <c r="EI113" s="100"/>
      <c r="EJ113" s="100"/>
      <c r="EK113" s="100"/>
      <c r="EL113" s="100"/>
      <c r="EM113" s="100"/>
      <c r="EN113" s="100"/>
      <c r="EO113" s="100"/>
      <c r="EP113" s="100"/>
      <c r="EQ113" s="100"/>
      <c r="ER113" s="100"/>
      <c r="ES113" s="100"/>
      <c r="ET113" s="100"/>
      <c r="EU113" s="100"/>
      <c r="EV113" s="100"/>
      <c r="EW113" s="100"/>
      <c r="EX113" s="100"/>
      <c r="EY113" s="100"/>
      <c r="EZ113" s="100"/>
      <c r="FA113" s="100"/>
      <c r="FB113" s="100"/>
      <c r="FC113" s="100"/>
      <c r="FD113" s="100"/>
      <c r="FE113" s="100"/>
      <c r="FF113" s="100"/>
      <c r="FG113" s="100"/>
      <c r="FH113" s="100"/>
      <c r="FI113" s="100"/>
      <c r="FJ113" s="100"/>
      <c r="FK113" s="100"/>
      <c r="FL113" s="100"/>
      <c r="FM113" s="100"/>
      <c r="FN113" s="100"/>
      <c r="FO113" s="100"/>
      <c r="FP113" s="100"/>
      <c r="FQ113" s="100"/>
      <c r="FR113" s="100"/>
      <c r="FS113" s="100"/>
      <c r="FT113" s="100"/>
      <c r="FU113" s="100"/>
      <c r="FV113" s="100"/>
      <c r="FW113" s="100"/>
      <c r="FX113" s="100"/>
      <c r="FY113" s="100"/>
      <c r="FZ113" s="100"/>
      <c r="GA113" s="100"/>
      <c r="GB113" s="100"/>
      <c r="GC113" s="100"/>
      <c r="GD113" s="100"/>
      <c r="GE113" s="100"/>
      <c r="GF113" s="100"/>
      <c r="GG113" s="100"/>
      <c r="GH113" s="100"/>
      <c r="GI113" s="100"/>
      <c r="GJ113" s="100"/>
      <c r="GK113" s="100"/>
      <c r="GL113" s="100"/>
      <c r="GM113" s="100"/>
      <c r="GN113" s="100"/>
      <c r="GO113" s="100"/>
      <c r="GP113" s="100"/>
      <c r="GQ113" s="100"/>
      <c r="GR113" s="100"/>
      <c r="GS113" s="100"/>
      <c r="GT113" s="100"/>
      <c r="GU113" s="100"/>
      <c r="GV113" s="100"/>
      <c r="GW113" s="100"/>
      <c r="GX113" s="100"/>
      <c r="GY113" s="100"/>
      <c r="GZ113" s="100"/>
      <c r="HA113" s="100"/>
      <c r="HB113" s="100"/>
      <c r="HC113" s="100"/>
      <c r="HD113" s="100"/>
      <c r="HE113" s="100"/>
      <c r="HF113" s="100"/>
      <c r="HG113" s="100"/>
      <c r="HH113" s="100"/>
      <c r="HI113" s="100"/>
      <c r="HJ113" s="100"/>
      <c r="HK113" s="100"/>
      <c r="HL113" s="100"/>
      <c r="HM113" s="100"/>
      <c r="HN113" s="100"/>
      <c r="HO113" s="100"/>
      <c r="HP113" s="100"/>
      <c r="HQ113" s="100"/>
      <c r="HR113" s="100"/>
      <c r="HS113" s="100"/>
      <c r="HT113" s="100"/>
      <c r="HU113" s="100"/>
      <c r="HV113" s="100"/>
      <c r="HW113" s="100"/>
      <c r="HX113" s="100"/>
      <c r="HY113" s="100"/>
      <c r="HZ113" s="100"/>
      <c r="IA113" s="100"/>
      <c r="IB113" s="100"/>
      <c r="IC113" s="100"/>
      <c r="ID113" s="100"/>
      <c r="IE113" s="100"/>
      <c r="IF113" s="100"/>
      <c r="IG113" s="100"/>
      <c r="IH113" s="100"/>
      <c r="II113" s="100"/>
      <c r="IJ113" s="100"/>
      <c r="IK113" s="100"/>
      <c r="IL113" s="100"/>
      <c r="IM113" s="100"/>
      <c r="IN113" s="100"/>
      <c r="IO113" s="100"/>
    </row>
    <row r="114" spans="1:249" s="20" customFormat="1" hidden="1" x14ac:dyDescent="0.25">
      <c r="A114" s="65">
        <f t="shared" si="17"/>
        <v>93</v>
      </c>
      <c r="B114" s="92"/>
      <c r="C114" s="83" t="s">
        <v>61</v>
      </c>
      <c r="D114" s="92" t="s">
        <v>172</v>
      </c>
      <c r="E114" s="93" t="s">
        <v>84</v>
      </c>
      <c r="F114" s="85">
        <v>1</v>
      </c>
      <c r="G114" s="101">
        <v>7350000</v>
      </c>
      <c r="H114" s="95">
        <v>0</v>
      </c>
      <c r="I114" s="85">
        <f t="shared" si="20"/>
        <v>1</v>
      </c>
      <c r="J114" s="101">
        <f t="shared" si="20"/>
        <v>7350000</v>
      </c>
      <c r="K114" s="95">
        <f t="shared" si="20"/>
        <v>0</v>
      </c>
      <c r="L114" s="92"/>
      <c r="M114" s="92"/>
      <c r="N114" s="134" t="s">
        <v>75</v>
      </c>
      <c r="O114" s="92"/>
      <c r="P114" s="93"/>
      <c r="Q114" s="85">
        <v>2006</v>
      </c>
      <c r="R114" s="92">
        <v>5</v>
      </c>
      <c r="S114" s="97">
        <f t="shared" si="14"/>
        <v>0.2</v>
      </c>
      <c r="T114" s="98">
        <f t="shared" si="15"/>
        <v>1470000</v>
      </c>
      <c r="U114" s="66">
        <f t="shared" si="18"/>
        <v>12</v>
      </c>
      <c r="V114" s="92">
        <v>0</v>
      </c>
      <c r="W114" s="99">
        <f t="shared" si="16"/>
        <v>17640000</v>
      </c>
      <c r="X114" s="100">
        <f t="shared" si="19"/>
        <v>0</v>
      </c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  <c r="AN114" s="100"/>
      <c r="AO114" s="100"/>
      <c r="AP114" s="100"/>
      <c r="AQ114" s="100"/>
      <c r="AR114" s="100"/>
      <c r="AS114" s="100"/>
      <c r="AT114" s="100"/>
      <c r="AU114" s="100"/>
      <c r="AV114" s="100"/>
      <c r="AW114" s="100"/>
      <c r="AX114" s="100"/>
      <c r="AY114" s="100"/>
      <c r="AZ114" s="100"/>
      <c r="BA114" s="100"/>
      <c r="BB114" s="100"/>
      <c r="BC114" s="100"/>
      <c r="BD114" s="100"/>
      <c r="BE114" s="100"/>
      <c r="BF114" s="100"/>
      <c r="BG114" s="100"/>
      <c r="BH114" s="100"/>
      <c r="BI114" s="100"/>
      <c r="BJ114" s="100"/>
      <c r="BK114" s="100"/>
      <c r="BL114" s="100"/>
      <c r="BM114" s="100"/>
      <c r="BN114" s="100"/>
      <c r="BO114" s="100"/>
      <c r="BP114" s="100"/>
      <c r="BQ114" s="100"/>
      <c r="BR114" s="100"/>
      <c r="BS114" s="100"/>
      <c r="BT114" s="100"/>
      <c r="BU114" s="100"/>
      <c r="BV114" s="100"/>
      <c r="BW114" s="100"/>
      <c r="BX114" s="100"/>
      <c r="BY114" s="100"/>
      <c r="BZ114" s="100"/>
      <c r="CA114" s="100"/>
      <c r="CB114" s="100"/>
      <c r="CC114" s="100"/>
      <c r="CD114" s="100"/>
      <c r="CE114" s="100"/>
      <c r="CF114" s="100"/>
      <c r="CG114" s="100"/>
      <c r="CH114" s="100"/>
      <c r="CI114" s="100"/>
      <c r="CJ114" s="100"/>
      <c r="CK114" s="100"/>
      <c r="CL114" s="100"/>
      <c r="CM114" s="100"/>
      <c r="CN114" s="100"/>
      <c r="CO114" s="100"/>
      <c r="CP114" s="100"/>
      <c r="CQ114" s="100"/>
      <c r="CR114" s="100"/>
      <c r="CS114" s="100"/>
      <c r="CT114" s="100"/>
      <c r="CU114" s="100"/>
      <c r="CV114" s="100"/>
      <c r="CW114" s="100"/>
      <c r="CX114" s="100"/>
      <c r="CY114" s="100"/>
      <c r="CZ114" s="100"/>
      <c r="DA114" s="100"/>
      <c r="DB114" s="100"/>
      <c r="DC114" s="100"/>
      <c r="DD114" s="100"/>
      <c r="DE114" s="100"/>
      <c r="DF114" s="100"/>
      <c r="DG114" s="100"/>
      <c r="DH114" s="100"/>
      <c r="DI114" s="100"/>
      <c r="DJ114" s="100"/>
      <c r="DK114" s="100"/>
      <c r="DL114" s="100"/>
      <c r="DM114" s="100"/>
      <c r="DN114" s="100"/>
      <c r="DO114" s="100"/>
      <c r="DP114" s="100"/>
      <c r="DQ114" s="100"/>
      <c r="DR114" s="100"/>
      <c r="DS114" s="100"/>
      <c r="DT114" s="100"/>
      <c r="DU114" s="100"/>
      <c r="DV114" s="100"/>
      <c r="DW114" s="100"/>
      <c r="DX114" s="100"/>
      <c r="DY114" s="100"/>
      <c r="DZ114" s="100"/>
      <c r="EA114" s="100"/>
      <c r="EB114" s="100"/>
      <c r="EC114" s="100"/>
      <c r="ED114" s="100"/>
      <c r="EE114" s="100"/>
      <c r="EF114" s="100"/>
      <c r="EG114" s="100"/>
      <c r="EH114" s="100"/>
      <c r="EI114" s="100"/>
      <c r="EJ114" s="100"/>
      <c r="EK114" s="100"/>
      <c r="EL114" s="100"/>
      <c r="EM114" s="100"/>
      <c r="EN114" s="100"/>
      <c r="EO114" s="100"/>
      <c r="EP114" s="100"/>
      <c r="EQ114" s="100"/>
      <c r="ER114" s="100"/>
      <c r="ES114" s="100"/>
      <c r="ET114" s="100"/>
      <c r="EU114" s="100"/>
      <c r="EV114" s="100"/>
      <c r="EW114" s="100"/>
      <c r="EX114" s="100"/>
      <c r="EY114" s="100"/>
      <c r="EZ114" s="100"/>
      <c r="FA114" s="100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0"/>
      <c r="FO114" s="100"/>
      <c r="FP114" s="100"/>
      <c r="FQ114" s="100"/>
      <c r="FR114" s="100"/>
      <c r="FS114" s="100"/>
      <c r="FT114" s="100"/>
      <c r="FU114" s="100"/>
      <c r="FV114" s="100"/>
      <c r="FW114" s="100"/>
      <c r="FX114" s="100"/>
      <c r="FY114" s="100"/>
      <c r="FZ114" s="100"/>
      <c r="GA114" s="100"/>
      <c r="GB114" s="100"/>
      <c r="GC114" s="100"/>
      <c r="GD114" s="100"/>
      <c r="GE114" s="100"/>
      <c r="GF114" s="100"/>
      <c r="GG114" s="100"/>
      <c r="GH114" s="100"/>
      <c r="GI114" s="100"/>
      <c r="GJ114" s="100"/>
      <c r="GK114" s="100"/>
      <c r="GL114" s="100"/>
      <c r="GM114" s="100"/>
      <c r="GN114" s="100"/>
      <c r="GO114" s="100"/>
      <c r="GP114" s="100"/>
      <c r="GQ114" s="100"/>
      <c r="GR114" s="100"/>
      <c r="GS114" s="100"/>
      <c r="GT114" s="100"/>
      <c r="GU114" s="100"/>
      <c r="GV114" s="100"/>
      <c r="GW114" s="100"/>
      <c r="GX114" s="100"/>
      <c r="GY114" s="100"/>
      <c r="GZ114" s="100"/>
      <c r="HA114" s="100"/>
      <c r="HB114" s="100"/>
      <c r="HC114" s="100"/>
      <c r="HD114" s="100"/>
      <c r="HE114" s="100"/>
      <c r="HF114" s="100"/>
      <c r="HG114" s="100"/>
      <c r="HH114" s="100"/>
      <c r="HI114" s="100"/>
      <c r="HJ114" s="100"/>
      <c r="HK114" s="100"/>
      <c r="HL114" s="100"/>
      <c r="HM114" s="100"/>
      <c r="HN114" s="100"/>
      <c r="HO114" s="100"/>
      <c r="HP114" s="100"/>
      <c r="HQ114" s="100"/>
      <c r="HR114" s="100"/>
      <c r="HS114" s="100"/>
      <c r="HT114" s="100"/>
      <c r="HU114" s="100"/>
      <c r="HV114" s="100"/>
      <c r="HW114" s="100"/>
      <c r="HX114" s="100"/>
      <c r="HY114" s="100"/>
      <c r="HZ114" s="100"/>
      <c r="IA114" s="100"/>
      <c r="IB114" s="100"/>
      <c r="IC114" s="100"/>
      <c r="ID114" s="100"/>
      <c r="IE114" s="100"/>
      <c r="IF114" s="100"/>
      <c r="IG114" s="100"/>
      <c r="IH114" s="100"/>
      <c r="II114" s="100"/>
      <c r="IJ114" s="100"/>
      <c r="IK114" s="100"/>
      <c r="IL114" s="100"/>
      <c r="IM114" s="100"/>
      <c r="IN114" s="100"/>
      <c r="IO114" s="100"/>
    </row>
    <row r="115" spans="1:249" s="20" customFormat="1" hidden="1" x14ac:dyDescent="0.25">
      <c r="A115" s="65">
        <f t="shared" si="17"/>
        <v>94</v>
      </c>
      <c r="B115" s="92"/>
      <c r="C115" s="83" t="s">
        <v>61</v>
      </c>
      <c r="D115" s="92" t="s">
        <v>173</v>
      </c>
      <c r="E115" s="93" t="s">
        <v>84</v>
      </c>
      <c r="F115" s="85">
        <v>1</v>
      </c>
      <c r="G115" s="101">
        <v>7350000</v>
      </c>
      <c r="H115" s="95">
        <v>0</v>
      </c>
      <c r="I115" s="85">
        <f t="shared" si="20"/>
        <v>1</v>
      </c>
      <c r="J115" s="101">
        <f t="shared" si="20"/>
        <v>7350000</v>
      </c>
      <c r="K115" s="95">
        <f t="shared" si="20"/>
        <v>0</v>
      </c>
      <c r="L115" s="92"/>
      <c r="M115" s="92"/>
      <c r="N115" s="134" t="s">
        <v>75</v>
      </c>
      <c r="O115" s="92"/>
      <c r="P115" s="93"/>
      <c r="Q115" s="85">
        <v>2006</v>
      </c>
      <c r="R115" s="92">
        <v>5</v>
      </c>
      <c r="S115" s="97">
        <f t="shared" si="14"/>
        <v>0.2</v>
      </c>
      <c r="T115" s="98">
        <f t="shared" si="15"/>
        <v>1470000</v>
      </c>
      <c r="U115" s="66">
        <f t="shared" si="18"/>
        <v>12</v>
      </c>
      <c r="V115" s="92">
        <v>0</v>
      </c>
      <c r="W115" s="99">
        <f t="shared" si="16"/>
        <v>17640000</v>
      </c>
      <c r="X115" s="100">
        <f t="shared" si="19"/>
        <v>0</v>
      </c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  <c r="AY115" s="100"/>
      <c r="AZ115" s="100"/>
      <c r="BA115" s="100"/>
      <c r="BB115" s="100"/>
      <c r="BC115" s="100"/>
      <c r="BD115" s="100"/>
      <c r="BE115" s="100"/>
      <c r="BF115" s="100"/>
      <c r="BG115" s="100"/>
      <c r="BH115" s="100"/>
      <c r="BI115" s="100"/>
      <c r="BJ115" s="100"/>
      <c r="BK115" s="100"/>
      <c r="BL115" s="100"/>
      <c r="BM115" s="100"/>
      <c r="BN115" s="100"/>
      <c r="BO115" s="100"/>
      <c r="BP115" s="100"/>
      <c r="BQ115" s="100"/>
      <c r="BR115" s="100"/>
      <c r="BS115" s="100"/>
      <c r="BT115" s="100"/>
      <c r="BU115" s="100"/>
      <c r="BV115" s="100"/>
      <c r="BW115" s="100"/>
      <c r="BX115" s="100"/>
      <c r="BY115" s="100"/>
      <c r="BZ115" s="100"/>
      <c r="CA115" s="100"/>
      <c r="CB115" s="100"/>
      <c r="CC115" s="100"/>
      <c r="CD115" s="100"/>
      <c r="CE115" s="100"/>
      <c r="CF115" s="100"/>
      <c r="CG115" s="100"/>
      <c r="CH115" s="100"/>
      <c r="CI115" s="100"/>
      <c r="CJ115" s="100"/>
      <c r="CK115" s="100"/>
      <c r="CL115" s="100"/>
      <c r="CM115" s="100"/>
      <c r="CN115" s="100"/>
      <c r="CO115" s="100"/>
      <c r="CP115" s="100"/>
      <c r="CQ115" s="100"/>
      <c r="CR115" s="100"/>
      <c r="CS115" s="100"/>
      <c r="CT115" s="100"/>
      <c r="CU115" s="100"/>
      <c r="CV115" s="100"/>
      <c r="CW115" s="100"/>
      <c r="CX115" s="100"/>
      <c r="CY115" s="100"/>
      <c r="CZ115" s="100"/>
      <c r="DA115" s="100"/>
      <c r="DB115" s="100"/>
      <c r="DC115" s="100"/>
      <c r="DD115" s="100"/>
      <c r="DE115" s="100"/>
      <c r="DF115" s="100"/>
      <c r="DG115" s="100"/>
      <c r="DH115" s="100"/>
      <c r="DI115" s="100"/>
      <c r="DJ115" s="100"/>
      <c r="DK115" s="100"/>
      <c r="DL115" s="100"/>
      <c r="DM115" s="100"/>
      <c r="DN115" s="100"/>
      <c r="DO115" s="100"/>
      <c r="DP115" s="100"/>
      <c r="DQ115" s="100"/>
      <c r="DR115" s="100"/>
      <c r="DS115" s="100"/>
      <c r="DT115" s="100"/>
      <c r="DU115" s="100"/>
      <c r="DV115" s="100"/>
      <c r="DW115" s="100"/>
      <c r="DX115" s="100"/>
      <c r="DY115" s="100"/>
      <c r="DZ115" s="100"/>
      <c r="EA115" s="100"/>
      <c r="EB115" s="100"/>
      <c r="EC115" s="100"/>
      <c r="ED115" s="100"/>
      <c r="EE115" s="100"/>
      <c r="EF115" s="100"/>
      <c r="EG115" s="100"/>
      <c r="EH115" s="100"/>
      <c r="EI115" s="100"/>
      <c r="EJ115" s="100"/>
      <c r="EK115" s="100"/>
      <c r="EL115" s="100"/>
      <c r="EM115" s="100"/>
      <c r="EN115" s="100"/>
      <c r="EO115" s="100"/>
      <c r="EP115" s="100"/>
      <c r="EQ115" s="100"/>
      <c r="ER115" s="100"/>
      <c r="ES115" s="100"/>
      <c r="ET115" s="100"/>
      <c r="EU115" s="100"/>
      <c r="EV115" s="100"/>
      <c r="EW115" s="100"/>
      <c r="EX115" s="100"/>
      <c r="EY115" s="100"/>
      <c r="EZ115" s="100"/>
      <c r="FA115" s="100"/>
      <c r="FB115" s="100"/>
      <c r="FC115" s="100"/>
      <c r="FD115" s="100"/>
      <c r="FE115" s="100"/>
      <c r="FF115" s="100"/>
      <c r="FG115" s="100"/>
      <c r="FH115" s="100"/>
      <c r="FI115" s="100"/>
      <c r="FJ115" s="100"/>
      <c r="FK115" s="100"/>
      <c r="FL115" s="100"/>
      <c r="FM115" s="100"/>
      <c r="FN115" s="100"/>
      <c r="FO115" s="100"/>
      <c r="FP115" s="100"/>
      <c r="FQ115" s="100"/>
      <c r="FR115" s="100"/>
      <c r="FS115" s="100"/>
      <c r="FT115" s="100"/>
      <c r="FU115" s="100"/>
      <c r="FV115" s="100"/>
      <c r="FW115" s="100"/>
      <c r="FX115" s="100"/>
      <c r="FY115" s="100"/>
      <c r="FZ115" s="100"/>
      <c r="GA115" s="100"/>
      <c r="GB115" s="100"/>
      <c r="GC115" s="100"/>
      <c r="GD115" s="100"/>
      <c r="GE115" s="100"/>
      <c r="GF115" s="100"/>
      <c r="GG115" s="100"/>
      <c r="GH115" s="100"/>
      <c r="GI115" s="100"/>
      <c r="GJ115" s="100"/>
      <c r="GK115" s="100"/>
      <c r="GL115" s="100"/>
      <c r="GM115" s="100"/>
      <c r="GN115" s="100"/>
      <c r="GO115" s="100"/>
      <c r="GP115" s="100"/>
      <c r="GQ115" s="100"/>
      <c r="GR115" s="100"/>
      <c r="GS115" s="100"/>
      <c r="GT115" s="100"/>
      <c r="GU115" s="100"/>
      <c r="GV115" s="100"/>
      <c r="GW115" s="100"/>
      <c r="GX115" s="100"/>
      <c r="GY115" s="100"/>
      <c r="GZ115" s="100"/>
      <c r="HA115" s="100"/>
      <c r="HB115" s="100"/>
      <c r="HC115" s="100"/>
      <c r="HD115" s="100"/>
      <c r="HE115" s="100"/>
      <c r="HF115" s="100"/>
      <c r="HG115" s="100"/>
      <c r="HH115" s="100"/>
      <c r="HI115" s="100"/>
      <c r="HJ115" s="100"/>
      <c r="HK115" s="100"/>
      <c r="HL115" s="100"/>
      <c r="HM115" s="100"/>
      <c r="HN115" s="100"/>
      <c r="HO115" s="100"/>
      <c r="HP115" s="100"/>
      <c r="HQ115" s="100"/>
      <c r="HR115" s="100"/>
      <c r="HS115" s="100"/>
      <c r="HT115" s="100"/>
      <c r="HU115" s="100"/>
      <c r="HV115" s="100"/>
      <c r="HW115" s="100"/>
      <c r="HX115" s="100"/>
      <c r="HY115" s="100"/>
      <c r="HZ115" s="100"/>
      <c r="IA115" s="100"/>
      <c r="IB115" s="100"/>
      <c r="IC115" s="100"/>
      <c r="ID115" s="100"/>
      <c r="IE115" s="100"/>
      <c r="IF115" s="100"/>
      <c r="IG115" s="100"/>
      <c r="IH115" s="100"/>
      <c r="II115" s="100"/>
      <c r="IJ115" s="100"/>
      <c r="IK115" s="100"/>
      <c r="IL115" s="100"/>
      <c r="IM115" s="100"/>
      <c r="IN115" s="100"/>
      <c r="IO115" s="100"/>
    </row>
    <row r="116" spans="1:249" s="20" customFormat="1" hidden="1" x14ac:dyDescent="0.25">
      <c r="A116" s="65">
        <f t="shared" si="17"/>
        <v>95</v>
      </c>
      <c r="B116" s="92"/>
      <c r="C116" s="83" t="s">
        <v>61</v>
      </c>
      <c r="D116" s="92" t="s">
        <v>174</v>
      </c>
      <c r="E116" s="93" t="s">
        <v>84</v>
      </c>
      <c r="F116" s="85">
        <v>1</v>
      </c>
      <c r="G116" s="101">
        <v>7350000</v>
      </c>
      <c r="H116" s="95">
        <v>0</v>
      </c>
      <c r="I116" s="85">
        <f t="shared" si="20"/>
        <v>1</v>
      </c>
      <c r="J116" s="101">
        <f t="shared" si="20"/>
        <v>7350000</v>
      </c>
      <c r="K116" s="95">
        <f t="shared" si="20"/>
        <v>0</v>
      </c>
      <c r="L116" s="92"/>
      <c r="M116" s="92"/>
      <c r="N116" s="134" t="s">
        <v>75</v>
      </c>
      <c r="O116" s="92"/>
      <c r="P116" s="93"/>
      <c r="Q116" s="85">
        <v>2006</v>
      </c>
      <c r="R116" s="92">
        <v>5</v>
      </c>
      <c r="S116" s="97">
        <f t="shared" si="14"/>
        <v>0.2</v>
      </c>
      <c r="T116" s="98">
        <f t="shared" si="15"/>
        <v>1470000</v>
      </c>
      <c r="U116" s="66">
        <f t="shared" si="18"/>
        <v>12</v>
      </c>
      <c r="V116" s="92">
        <v>0</v>
      </c>
      <c r="W116" s="99">
        <f t="shared" si="16"/>
        <v>17640000</v>
      </c>
      <c r="X116" s="100">
        <f t="shared" si="19"/>
        <v>0</v>
      </c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  <c r="BB116" s="100"/>
      <c r="BC116" s="100"/>
      <c r="BD116" s="100"/>
      <c r="BE116" s="100"/>
      <c r="BF116" s="100"/>
      <c r="BG116" s="100"/>
      <c r="BH116" s="100"/>
      <c r="BI116" s="100"/>
      <c r="BJ116" s="100"/>
      <c r="BK116" s="100"/>
      <c r="BL116" s="100"/>
      <c r="BM116" s="100"/>
      <c r="BN116" s="100"/>
      <c r="BO116" s="100"/>
      <c r="BP116" s="100"/>
      <c r="BQ116" s="100"/>
      <c r="BR116" s="100"/>
      <c r="BS116" s="100"/>
      <c r="BT116" s="100"/>
      <c r="BU116" s="100"/>
      <c r="BV116" s="100"/>
      <c r="BW116" s="100"/>
      <c r="BX116" s="100"/>
      <c r="BY116" s="100"/>
      <c r="BZ116" s="100"/>
      <c r="CA116" s="100"/>
      <c r="CB116" s="100"/>
      <c r="CC116" s="100"/>
      <c r="CD116" s="100"/>
      <c r="CE116" s="100"/>
      <c r="CF116" s="100"/>
      <c r="CG116" s="100"/>
      <c r="CH116" s="100"/>
      <c r="CI116" s="100"/>
      <c r="CJ116" s="100"/>
      <c r="CK116" s="100"/>
      <c r="CL116" s="100"/>
      <c r="CM116" s="100"/>
      <c r="CN116" s="100"/>
      <c r="CO116" s="100"/>
      <c r="CP116" s="100"/>
      <c r="CQ116" s="100"/>
      <c r="CR116" s="100"/>
      <c r="CS116" s="100"/>
      <c r="CT116" s="100"/>
      <c r="CU116" s="100"/>
      <c r="CV116" s="100"/>
      <c r="CW116" s="100"/>
      <c r="CX116" s="100"/>
      <c r="CY116" s="100"/>
      <c r="CZ116" s="100"/>
      <c r="DA116" s="100"/>
      <c r="DB116" s="100"/>
      <c r="DC116" s="100"/>
      <c r="DD116" s="100"/>
      <c r="DE116" s="100"/>
      <c r="DF116" s="100"/>
      <c r="DG116" s="100"/>
      <c r="DH116" s="100"/>
      <c r="DI116" s="100"/>
      <c r="DJ116" s="100"/>
      <c r="DK116" s="100"/>
      <c r="DL116" s="100"/>
      <c r="DM116" s="100"/>
      <c r="DN116" s="100"/>
      <c r="DO116" s="100"/>
      <c r="DP116" s="100"/>
      <c r="DQ116" s="100"/>
      <c r="DR116" s="100"/>
      <c r="DS116" s="100"/>
      <c r="DT116" s="100"/>
      <c r="DU116" s="100"/>
      <c r="DV116" s="100"/>
      <c r="DW116" s="100"/>
      <c r="DX116" s="100"/>
      <c r="DY116" s="100"/>
      <c r="DZ116" s="100"/>
      <c r="EA116" s="100"/>
      <c r="EB116" s="100"/>
      <c r="EC116" s="100"/>
      <c r="ED116" s="100"/>
      <c r="EE116" s="100"/>
      <c r="EF116" s="100"/>
      <c r="EG116" s="100"/>
      <c r="EH116" s="100"/>
      <c r="EI116" s="100"/>
      <c r="EJ116" s="100"/>
      <c r="EK116" s="100"/>
      <c r="EL116" s="100"/>
      <c r="EM116" s="100"/>
      <c r="EN116" s="100"/>
      <c r="EO116" s="100"/>
      <c r="EP116" s="100"/>
      <c r="EQ116" s="100"/>
      <c r="ER116" s="100"/>
      <c r="ES116" s="100"/>
      <c r="ET116" s="100"/>
      <c r="EU116" s="100"/>
      <c r="EV116" s="100"/>
      <c r="EW116" s="100"/>
      <c r="EX116" s="100"/>
      <c r="EY116" s="100"/>
      <c r="EZ116" s="100"/>
      <c r="FA116" s="100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0"/>
      <c r="FO116" s="100"/>
      <c r="FP116" s="100"/>
      <c r="FQ116" s="100"/>
      <c r="FR116" s="100"/>
      <c r="FS116" s="100"/>
      <c r="FT116" s="100"/>
      <c r="FU116" s="100"/>
      <c r="FV116" s="100"/>
      <c r="FW116" s="100"/>
      <c r="FX116" s="100"/>
      <c r="FY116" s="100"/>
      <c r="FZ116" s="100"/>
      <c r="GA116" s="100"/>
      <c r="GB116" s="100"/>
      <c r="GC116" s="100"/>
      <c r="GD116" s="100"/>
      <c r="GE116" s="100"/>
      <c r="GF116" s="100"/>
      <c r="GG116" s="100"/>
      <c r="GH116" s="100"/>
      <c r="GI116" s="100"/>
      <c r="GJ116" s="100"/>
      <c r="GK116" s="100"/>
      <c r="GL116" s="100"/>
      <c r="GM116" s="100"/>
      <c r="GN116" s="100"/>
      <c r="GO116" s="100"/>
      <c r="GP116" s="100"/>
      <c r="GQ116" s="100"/>
      <c r="GR116" s="100"/>
      <c r="GS116" s="100"/>
      <c r="GT116" s="100"/>
      <c r="GU116" s="100"/>
      <c r="GV116" s="100"/>
      <c r="GW116" s="100"/>
      <c r="GX116" s="100"/>
      <c r="GY116" s="100"/>
      <c r="GZ116" s="100"/>
      <c r="HA116" s="100"/>
      <c r="HB116" s="100"/>
      <c r="HC116" s="100"/>
      <c r="HD116" s="100"/>
      <c r="HE116" s="100"/>
      <c r="HF116" s="100"/>
      <c r="HG116" s="100"/>
      <c r="HH116" s="100"/>
      <c r="HI116" s="100"/>
      <c r="HJ116" s="100"/>
      <c r="HK116" s="100"/>
      <c r="HL116" s="100"/>
      <c r="HM116" s="100"/>
      <c r="HN116" s="100"/>
      <c r="HO116" s="100"/>
      <c r="HP116" s="100"/>
      <c r="HQ116" s="100"/>
      <c r="HR116" s="100"/>
      <c r="HS116" s="100"/>
      <c r="HT116" s="100"/>
      <c r="HU116" s="100"/>
      <c r="HV116" s="100"/>
      <c r="HW116" s="100"/>
      <c r="HX116" s="100"/>
      <c r="HY116" s="100"/>
      <c r="HZ116" s="100"/>
      <c r="IA116" s="100"/>
      <c r="IB116" s="100"/>
      <c r="IC116" s="100"/>
      <c r="ID116" s="100"/>
      <c r="IE116" s="100"/>
      <c r="IF116" s="100"/>
      <c r="IG116" s="100"/>
      <c r="IH116" s="100"/>
      <c r="II116" s="100"/>
      <c r="IJ116" s="100"/>
      <c r="IK116" s="100"/>
      <c r="IL116" s="100"/>
      <c r="IM116" s="100"/>
      <c r="IN116" s="100"/>
      <c r="IO116" s="100"/>
    </row>
    <row r="117" spans="1:249" s="100" customFormat="1" hidden="1" x14ac:dyDescent="0.25">
      <c r="A117" s="65">
        <f t="shared" si="17"/>
        <v>96</v>
      </c>
      <c r="B117" s="92"/>
      <c r="C117" s="83" t="s">
        <v>61</v>
      </c>
      <c r="D117" s="92" t="s">
        <v>175</v>
      </c>
      <c r="E117" s="93" t="s">
        <v>84</v>
      </c>
      <c r="F117" s="85">
        <v>1</v>
      </c>
      <c r="G117" s="101">
        <v>7350000</v>
      </c>
      <c r="H117" s="95">
        <v>0</v>
      </c>
      <c r="I117" s="85">
        <f t="shared" si="20"/>
        <v>1</v>
      </c>
      <c r="J117" s="101">
        <f t="shared" si="20"/>
        <v>7350000</v>
      </c>
      <c r="K117" s="95">
        <f t="shared" si="20"/>
        <v>0</v>
      </c>
      <c r="L117" s="92"/>
      <c r="M117" s="92"/>
      <c r="N117" s="134" t="s">
        <v>75</v>
      </c>
      <c r="O117" s="92"/>
      <c r="P117" s="93"/>
      <c r="Q117" s="85">
        <v>2006</v>
      </c>
      <c r="R117" s="92">
        <v>5</v>
      </c>
      <c r="S117" s="97">
        <f t="shared" si="14"/>
        <v>0.2</v>
      </c>
      <c r="T117" s="98">
        <f t="shared" si="15"/>
        <v>1470000</v>
      </c>
      <c r="U117" s="66">
        <f t="shared" si="18"/>
        <v>12</v>
      </c>
      <c r="V117" s="92">
        <v>0</v>
      </c>
      <c r="W117" s="99">
        <f t="shared" si="16"/>
        <v>17640000</v>
      </c>
      <c r="X117" s="100">
        <f t="shared" si="19"/>
        <v>0</v>
      </c>
    </row>
    <row r="118" spans="1:249" s="100" customFormat="1" hidden="1" x14ac:dyDescent="0.25">
      <c r="A118" s="65">
        <f t="shared" si="17"/>
        <v>97</v>
      </c>
      <c r="B118" s="92"/>
      <c r="C118" s="83" t="s">
        <v>61</v>
      </c>
      <c r="D118" s="92" t="s">
        <v>176</v>
      </c>
      <c r="E118" s="93" t="s">
        <v>84</v>
      </c>
      <c r="F118" s="85">
        <v>1</v>
      </c>
      <c r="G118" s="101">
        <v>7350000</v>
      </c>
      <c r="H118" s="95">
        <v>0</v>
      </c>
      <c r="I118" s="85">
        <f t="shared" si="20"/>
        <v>1</v>
      </c>
      <c r="J118" s="101">
        <f t="shared" si="20"/>
        <v>7350000</v>
      </c>
      <c r="K118" s="95">
        <f t="shared" si="20"/>
        <v>0</v>
      </c>
      <c r="L118" s="92"/>
      <c r="M118" s="92"/>
      <c r="N118" s="134" t="s">
        <v>75</v>
      </c>
      <c r="O118" s="92"/>
      <c r="P118" s="93"/>
      <c r="Q118" s="85">
        <v>2006</v>
      </c>
      <c r="R118" s="92">
        <v>5</v>
      </c>
      <c r="S118" s="97">
        <f t="shared" si="14"/>
        <v>0.2</v>
      </c>
      <c r="T118" s="98">
        <f t="shared" si="15"/>
        <v>1470000</v>
      </c>
      <c r="U118" s="66">
        <f t="shared" si="18"/>
        <v>12</v>
      </c>
      <c r="V118" s="92">
        <v>0</v>
      </c>
      <c r="W118" s="99">
        <f t="shared" si="16"/>
        <v>17640000</v>
      </c>
      <c r="X118" s="100">
        <f t="shared" si="19"/>
        <v>0</v>
      </c>
    </row>
    <row r="119" spans="1:249" s="100" customFormat="1" hidden="1" x14ac:dyDescent="0.25">
      <c r="A119" s="65">
        <f t="shared" si="17"/>
        <v>98</v>
      </c>
      <c r="B119" s="92"/>
      <c r="C119" s="83" t="s">
        <v>61</v>
      </c>
      <c r="D119" s="92" t="s">
        <v>177</v>
      </c>
      <c r="E119" s="93" t="s">
        <v>84</v>
      </c>
      <c r="F119" s="85">
        <v>1</v>
      </c>
      <c r="G119" s="101">
        <v>7350000</v>
      </c>
      <c r="H119" s="95">
        <v>0</v>
      </c>
      <c r="I119" s="85">
        <f t="shared" si="20"/>
        <v>1</v>
      </c>
      <c r="J119" s="101">
        <f t="shared" si="20"/>
        <v>7350000</v>
      </c>
      <c r="K119" s="95">
        <f t="shared" si="20"/>
        <v>0</v>
      </c>
      <c r="L119" s="92"/>
      <c r="M119" s="92"/>
      <c r="N119" s="134" t="s">
        <v>75</v>
      </c>
      <c r="O119" s="92"/>
      <c r="P119" s="93"/>
      <c r="Q119" s="85">
        <v>2006</v>
      </c>
      <c r="R119" s="92">
        <v>5</v>
      </c>
      <c r="S119" s="97">
        <f t="shared" si="14"/>
        <v>0.2</v>
      </c>
      <c r="T119" s="98">
        <f t="shared" si="15"/>
        <v>1470000</v>
      </c>
      <c r="U119" s="66">
        <f t="shared" si="18"/>
        <v>12</v>
      </c>
      <c r="V119" s="92">
        <v>0</v>
      </c>
      <c r="W119" s="99">
        <f t="shared" si="16"/>
        <v>17640000</v>
      </c>
      <c r="X119" s="100">
        <f t="shared" si="19"/>
        <v>0</v>
      </c>
    </row>
    <row r="120" spans="1:249" s="100" customFormat="1" hidden="1" x14ac:dyDescent="0.25">
      <c r="A120" s="65">
        <f t="shared" si="17"/>
        <v>99</v>
      </c>
      <c r="B120" s="92"/>
      <c r="C120" s="83" t="s">
        <v>61</v>
      </c>
      <c r="D120" s="92" t="s">
        <v>178</v>
      </c>
      <c r="E120" s="93" t="s">
        <v>84</v>
      </c>
      <c r="F120" s="85">
        <v>1</v>
      </c>
      <c r="G120" s="101">
        <v>7350000</v>
      </c>
      <c r="H120" s="95">
        <v>0</v>
      </c>
      <c r="I120" s="85">
        <f t="shared" si="20"/>
        <v>1</v>
      </c>
      <c r="J120" s="101">
        <f t="shared" si="20"/>
        <v>7350000</v>
      </c>
      <c r="K120" s="95">
        <f t="shared" si="20"/>
        <v>0</v>
      </c>
      <c r="L120" s="92"/>
      <c r="M120" s="92"/>
      <c r="N120" s="134" t="s">
        <v>75</v>
      </c>
      <c r="O120" s="92"/>
      <c r="P120" s="93"/>
      <c r="Q120" s="85">
        <v>2006</v>
      </c>
      <c r="R120" s="92">
        <v>5</v>
      </c>
      <c r="S120" s="97">
        <f t="shared" si="14"/>
        <v>0.2</v>
      </c>
      <c r="T120" s="98">
        <f t="shared" si="15"/>
        <v>1470000</v>
      </c>
      <c r="U120" s="66">
        <f t="shared" si="18"/>
        <v>12</v>
      </c>
      <c r="V120" s="92">
        <v>0</v>
      </c>
      <c r="W120" s="99">
        <f t="shared" si="16"/>
        <v>17640000</v>
      </c>
      <c r="X120" s="100">
        <f t="shared" si="19"/>
        <v>0</v>
      </c>
    </row>
    <row r="121" spans="1:249" s="100" customFormat="1" hidden="1" x14ac:dyDescent="0.25">
      <c r="A121" s="65">
        <f t="shared" si="17"/>
        <v>100</v>
      </c>
      <c r="B121" s="92"/>
      <c r="C121" s="83" t="s">
        <v>61</v>
      </c>
      <c r="D121" s="92" t="s">
        <v>179</v>
      </c>
      <c r="E121" s="93" t="s">
        <v>84</v>
      </c>
      <c r="F121" s="85">
        <v>1</v>
      </c>
      <c r="G121" s="101">
        <v>7350000</v>
      </c>
      <c r="H121" s="95">
        <v>0</v>
      </c>
      <c r="I121" s="85">
        <f t="shared" si="20"/>
        <v>1</v>
      </c>
      <c r="J121" s="101">
        <f t="shared" si="20"/>
        <v>7350000</v>
      </c>
      <c r="K121" s="95">
        <f t="shared" si="20"/>
        <v>0</v>
      </c>
      <c r="L121" s="92"/>
      <c r="M121" s="92"/>
      <c r="N121" s="134" t="s">
        <v>75</v>
      </c>
      <c r="O121" s="92"/>
      <c r="P121" s="93"/>
      <c r="Q121" s="85">
        <v>2006</v>
      </c>
      <c r="R121" s="92">
        <v>5</v>
      </c>
      <c r="S121" s="97">
        <f t="shared" si="14"/>
        <v>0.2</v>
      </c>
      <c r="T121" s="98">
        <f t="shared" si="15"/>
        <v>1470000</v>
      </c>
      <c r="U121" s="66">
        <f t="shared" si="18"/>
        <v>12</v>
      </c>
      <c r="V121" s="92">
        <v>0</v>
      </c>
      <c r="W121" s="99">
        <f t="shared" si="16"/>
        <v>17640000</v>
      </c>
      <c r="X121" s="100">
        <f t="shared" si="19"/>
        <v>0</v>
      </c>
    </row>
    <row r="122" spans="1:249" s="100" customFormat="1" hidden="1" x14ac:dyDescent="0.25">
      <c r="A122" s="65">
        <f t="shared" si="17"/>
        <v>101</v>
      </c>
      <c r="B122" s="92"/>
      <c r="C122" s="83" t="s">
        <v>61</v>
      </c>
      <c r="D122" s="92" t="s">
        <v>180</v>
      </c>
      <c r="E122" s="93" t="s">
        <v>84</v>
      </c>
      <c r="F122" s="85">
        <v>1</v>
      </c>
      <c r="G122" s="101">
        <v>7350000</v>
      </c>
      <c r="H122" s="95">
        <v>0</v>
      </c>
      <c r="I122" s="85">
        <f t="shared" si="20"/>
        <v>1</v>
      </c>
      <c r="J122" s="101">
        <f t="shared" si="20"/>
        <v>7350000</v>
      </c>
      <c r="K122" s="95">
        <f t="shared" si="20"/>
        <v>0</v>
      </c>
      <c r="L122" s="92"/>
      <c r="M122" s="92"/>
      <c r="N122" s="134" t="s">
        <v>75</v>
      </c>
      <c r="O122" s="92"/>
      <c r="P122" s="93"/>
      <c r="Q122" s="85">
        <v>2006</v>
      </c>
      <c r="R122" s="92">
        <v>5</v>
      </c>
      <c r="S122" s="97">
        <f t="shared" si="14"/>
        <v>0.2</v>
      </c>
      <c r="T122" s="98">
        <f t="shared" si="15"/>
        <v>1470000</v>
      </c>
      <c r="U122" s="66">
        <f t="shared" si="18"/>
        <v>12</v>
      </c>
      <c r="V122" s="92">
        <v>0</v>
      </c>
      <c r="W122" s="99">
        <f t="shared" si="16"/>
        <v>17640000</v>
      </c>
      <c r="X122" s="100">
        <f t="shared" si="19"/>
        <v>0</v>
      </c>
    </row>
    <row r="123" spans="1:249" s="100" customFormat="1" hidden="1" x14ac:dyDescent="0.25">
      <c r="A123" s="65">
        <f t="shared" si="17"/>
        <v>102</v>
      </c>
      <c r="B123" s="92"/>
      <c r="C123" s="83" t="s">
        <v>61</v>
      </c>
      <c r="D123" s="92" t="s">
        <v>181</v>
      </c>
      <c r="E123" s="93" t="s">
        <v>84</v>
      </c>
      <c r="F123" s="85">
        <v>1</v>
      </c>
      <c r="G123" s="101">
        <v>7350000</v>
      </c>
      <c r="H123" s="95">
        <v>0</v>
      </c>
      <c r="I123" s="85">
        <f t="shared" si="20"/>
        <v>1</v>
      </c>
      <c r="J123" s="101">
        <f t="shared" si="20"/>
        <v>7350000</v>
      </c>
      <c r="K123" s="95">
        <f t="shared" si="20"/>
        <v>0</v>
      </c>
      <c r="L123" s="92"/>
      <c r="M123" s="92"/>
      <c r="N123" s="134" t="s">
        <v>75</v>
      </c>
      <c r="O123" s="92"/>
      <c r="P123" s="93"/>
      <c r="Q123" s="85">
        <v>2006</v>
      </c>
      <c r="R123" s="92">
        <v>5</v>
      </c>
      <c r="S123" s="97">
        <f t="shared" si="14"/>
        <v>0.2</v>
      </c>
      <c r="T123" s="98">
        <f t="shared" si="15"/>
        <v>1470000</v>
      </c>
      <c r="U123" s="66">
        <f t="shared" si="18"/>
        <v>12</v>
      </c>
      <c r="V123" s="92">
        <v>0</v>
      </c>
      <c r="W123" s="99">
        <f t="shared" si="16"/>
        <v>17640000</v>
      </c>
      <c r="X123" s="100">
        <f t="shared" si="19"/>
        <v>0</v>
      </c>
    </row>
    <row r="124" spans="1:249" s="20" customFormat="1" hidden="1" x14ac:dyDescent="0.25">
      <c r="A124" s="65">
        <f t="shared" si="17"/>
        <v>103</v>
      </c>
      <c r="B124" s="92"/>
      <c r="C124" s="83" t="s">
        <v>61</v>
      </c>
      <c r="D124" s="92" t="s">
        <v>182</v>
      </c>
      <c r="E124" s="93" t="s">
        <v>84</v>
      </c>
      <c r="F124" s="85">
        <v>1</v>
      </c>
      <c r="G124" s="101">
        <v>7350000</v>
      </c>
      <c r="H124" s="95">
        <v>0</v>
      </c>
      <c r="I124" s="85">
        <f t="shared" si="20"/>
        <v>1</v>
      </c>
      <c r="J124" s="101">
        <f t="shared" si="20"/>
        <v>7350000</v>
      </c>
      <c r="K124" s="95">
        <f t="shared" si="20"/>
        <v>0</v>
      </c>
      <c r="L124" s="92"/>
      <c r="M124" s="92"/>
      <c r="N124" s="134" t="s">
        <v>75</v>
      </c>
      <c r="O124" s="92"/>
      <c r="P124" s="93"/>
      <c r="Q124" s="85">
        <v>2006</v>
      </c>
      <c r="R124" s="92">
        <v>5</v>
      </c>
      <c r="S124" s="97">
        <f t="shared" si="14"/>
        <v>0.2</v>
      </c>
      <c r="T124" s="98">
        <f t="shared" si="15"/>
        <v>1470000</v>
      </c>
      <c r="U124" s="66">
        <f t="shared" si="18"/>
        <v>12</v>
      </c>
      <c r="V124" s="92">
        <v>0</v>
      </c>
      <c r="W124" s="99">
        <f t="shared" si="16"/>
        <v>17640000</v>
      </c>
      <c r="X124" s="100">
        <f t="shared" si="19"/>
        <v>0</v>
      </c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100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  <c r="AY124" s="100"/>
      <c r="AZ124" s="100"/>
      <c r="BA124" s="100"/>
      <c r="BB124" s="100"/>
      <c r="BC124" s="100"/>
      <c r="BD124" s="100"/>
      <c r="BE124" s="100"/>
      <c r="BF124" s="100"/>
      <c r="BG124" s="100"/>
      <c r="BH124" s="100"/>
      <c r="BI124" s="100"/>
      <c r="BJ124" s="100"/>
      <c r="BK124" s="100"/>
      <c r="BL124" s="100"/>
      <c r="BM124" s="100"/>
      <c r="BN124" s="100"/>
      <c r="BO124" s="100"/>
      <c r="BP124" s="100"/>
      <c r="BQ124" s="100"/>
      <c r="BR124" s="100"/>
      <c r="BS124" s="100"/>
      <c r="BT124" s="100"/>
      <c r="BU124" s="100"/>
      <c r="BV124" s="100"/>
      <c r="BW124" s="100"/>
      <c r="BX124" s="100"/>
      <c r="BY124" s="100"/>
      <c r="BZ124" s="100"/>
      <c r="CA124" s="100"/>
      <c r="CB124" s="100"/>
      <c r="CC124" s="100"/>
      <c r="CD124" s="100"/>
      <c r="CE124" s="100"/>
      <c r="CF124" s="100"/>
      <c r="CG124" s="100"/>
      <c r="CH124" s="100"/>
      <c r="CI124" s="100"/>
      <c r="CJ124" s="100"/>
      <c r="CK124" s="100"/>
      <c r="CL124" s="100"/>
      <c r="CM124" s="100"/>
      <c r="CN124" s="100"/>
      <c r="CO124" s="100"/>
      <c r="CP124" s="100"/>
      <c r="CQ124" s="100"/>
      <c r="CR124" s="100"/>
      <c r="CS124" s="100"/>
      <c r="CT124" s="100"/>
      <c r="CU124" s="100"/>
      <c r="CV124" s="100"/>
      <c r="CW124" s="100"/>
      <c r="CX124" s="100"/>
      <c r="CY124" s="100"/>
      <c r="CZ124" s="100"/>
      <c r="DA124" s="100"/>
      <c r="DB124" s="100"/>
      <c r="DC124" s="100"/>
      <c r="DD124" s="100"/>
      <c r="DE124" s="100"/>
      <c r="DF124" s="100"/>
      <c r="DG124" s="100"/>
      <c r="DH124" s="100"/>
      <c r="DI124" s="100"/>
      <c r="DJ124" s="100"/>
      <c r="DK124" s="100"/>
      <c r="DL124" s="100"/>
      <c r="DM124" s="100"/>
      <c r="DN124" s="100"/>
      <c r="DO124" s="100"/>
      <c r="DP124" s="100"/>
      <c r="DQ124" s="100"/>
      <c r="DR124" s="100"/>
      <c r="DS124" s="100"/>
      <c r="DT124" s="100"/>
      <c r="DU124" s="100"/>
      <c r="DV124" s="100"/>
      <c r="DW124" s="100"/>
      <c r="DX124" s="100"/>
      <c r="DY124" s="100"/>
      <c r="DZ124" s="100"/>
      <c r="EA124" s="100"/>
      <c r="EB124" s="100"/>
      <c r="EC124" s="100"/>
      <c r="ED124" s="100"/>
      <c r="EE124" s="100"/>
      <c r="EF124" s="100"/>
      <c r="EG124" s="100"/>
      <c r="EH124" s="100"/>
      <c r="EI124" s="100"/>
      <c r="EJ124" s="100"/>
      <c r="EK124" s="100"/>
      <c r="EL124" s="100"/>
      <c r="EM124" s="100"/>
      <c r="EN124" s="100"/>
      <c r="EO124" s="100"/>
      <c r="EP124" s="100"/>
      <c r="EQ124" s="100"/>
      <c r="ER124" s="100"/>
      <c r="ES124" s="100"/>
      <c r="ET124" s="100"/>
      <c r="EU124" s="100"/>
      <c r="EV124" s="100"/>
      <c r="EW124" s="100"/>
      <c r="EX124" s="100"/>
      <c r="EY124" s="100"/>
      <c r="EZ124" s="100"/>
      <c r="FA124" s="100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0"/>
      <c r="FO124" s="100"/>
      <c r="FP124" s="100"/>
      <c r="FQ124" s="100"/>
      <c r="FR124" s="100"/>
      <c r="FS124" s="100"/>
      <c r="FT124" s="100"/>
      <c r="FU124" s="100"/>
      <c r="FV124" s="100"/>
      <c r="FW124" s="100"/>
      <c r="FX124" s="100"/>
      <c r="FY124" s="100"/>
      <c r="FZ124" s="100"/>
      <c r="GA124" s="100"/>
      <c r="GB124" s="100"/>
      <c r="GC124" s="100"/>
      <c r="GD124" s="100"/>
      <c r="GE124" s="100"/>
      <c r="GF124" s="100"/>
      <c r="GG124" s="100"/>
      <c r="GH124" s="100"/>
      <c r="GI124" s="100"/>
      <c r="GJ124" s="100"/>
      <c r="GK124" s="100"/>
      <c r="GL124" s="100"/>
      <c r="GM124" s="100"/>
      <c r="GN124" s="100"/>
      <c r="GO124" s="100"/>
      <c r="GP124" s="100"/>
      <c r="GQ124" s="100"/>
      <c r="GR124" s="100"/>
      <c r="GS124" s="100"/>
      <c r="GT124" s="100"/>
      <c r="GU124" s="100"/>
      <c r="GV124" s="100"/>
      <c r="GW124" s="100"/>
      <c r="GX124" s="100"/>
      <c r="GY124" s="100"/>
      <c r="GZ124" s="100"/>
      <c r="HA124" s="100"/>
      <c r="HB124" s="100"/>
      <c r="HC124" s="100"/>
      <c r="HD124" s="100"/>
      <c r="HE124" s="100"/>
      <c r="HF124" s="100"/>
      <c r="HG124" s="100"/>
      <c r="HH124" s="100"/>
      <c r="HI124" s="100"/>
      <c r="HJ124" s="100"/>
      <c r="HK124" s="100"/>
      <c r="HL124" s="100"/>
      <c r="HM124" s="100"/>
      <c r="HN124" s="100"/>
      <c r="HO124" s="100"/>
      <c r="HP124" s="100"/>
      <c r="HQ124" s="100"/>
      <c r="HR124" s="100"/>
      <c r="HS124" s="100"/>
      <c r="HT124" s="100"/>
      <c r="HU124" s="100"/>
      <c r="HV124" s="100"/>
      <c r="HW124" s="100"/>
      <c r="HX124" s="100"/>
      <c r="HY124" s="100"/>
      <c r="HZ124" s="100"/>
      <c r="IA124" s="100"/>
      <c r="IB124" s="100"/>
      <c r="IC124" s="100"/>
      <c r="ID124" s="100"/>
      <c r="IE124" s="100"/>
      <c r="IF124" s="100"/>
      <c r="IG124" s="100"/>
      <c r="IH124" s="100"/>
      <c r="II124" s="100"/>
      <c r="IJ124" s="100"/>
      <c r="IK124" s="100"/>
      <c r="IL124" s="100"/>
      <c r="IM124" s="100"/>
      <c r="IN124" s="100"/>
      <c r="IO124" s="100"/>
    </row>
    <row r="125" spans="1:249" s="20" customFormat="1" hidden="1" x14ac:dyDescent="0.25">
      <c r="A125" s="65">
        <f t="shared" si="17"/>
        <v>104</v>
      </c>
      <c r="B125" s="92"/>
      <c r="C125" s="83" t="s">
        <v>61</v>
      </c>
      <c r="D125" s="92" t="s">
        <v>183</v>
      </c>
      <c r="E125" s="93" t="s">
        <v>84</v>
      </c>
      <c r="F125" s="85">
        <v>1</v>
      </c>
      <c r="G125" s="101">
        <v>7350000</v>
      </c>
      <c r="H125" s="95">
        <v>0</v>
      </c>
      <c r="I125" s="85">
        <f t="shared" si="20"/>
        <v>1</v>
      </c>
      <c r="J125" s="101">
        <f t="shared" si="20"/>
        <v>7350000</v>
      </c>
      <c r="K125" s="95">
        <f t="shared" si="20"/>
        <v>0</v>
      </c>
      <c r="L125" s="92"/>
      <c r="M125" s="92"/>
      <c r="N125" s="134" t="s">
        <v>75</v>
      </c>
      <c r="O125" s="92"/>
      <c r="P125" s="93"/>
      <c r="Q125" s="85">
        <v>2006</v>
      </c>
      <c r="R125" s="92">
        <v>5</v>
      </c>
      <c r="S125" s="97">
        <f t="shared" si="14"/>
        <v>0.2</v>
      </c>
      <c r="T125" s="98">
        <f t="shared" si="15"/>
        <v>1470000</v>
      </c>
      <c r="U125" s="66">
        <f t="shared" si="18"/>
        <v>12</v>
      </c>
      <c r="V125" s="92">
        <v>0</v>
      </c>
      <c r="W125" s="99">
        <f t="shared" si="16"/>
        <v>17640000</v>
      </c>
      <c r="X125" s="100">
        <f t="shared" si="19"/>
        <v>0</v>
      </c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  <c r="AN125" s="100"/>
      <c r="AO125" s="100"/>
      <c r="AP125" s="100"/>
      <c r="AQ125" s="100"/>
      <c r="AR125" s="100"/>
      <c r="AS125" s="100"/>
      <c r="AT125" s="100"/>
      <c r="AU125" s="100"/>
      <c r="AV125" s="100"/>
      <c r="AW125" s="100"/>
      <c r="AX125" s="100"/>
      <c r="AY125" s="100"/>
      <c r="AZ125" s="100"/>
      <c r="BA125" s="100"/>
      <c r="BB125" s="100"/>
      <c r="BC125" s="100"/>
      <c r="BD125" s="100"/>
      <c r="BE125" s="100"/>
      <c r="BF125" s="100"/>
      <c r="BG125" s="100"/>
      <c r="BH125" s="100"/>
      <c r="BI125" s="100"/>
      <c r="BJ125" s="100"/>
      <c r="BK125" s="100"/>
      <c r="BL125" s="100"/>
      <c r="BM125" s="100"/>
      <c r="BN125" s="100"/>
      <c r="BO125" s="100"/>
      <c r="BP125" s="100"/>
      <c r="BQ125" s="100"/>
      <c r="BR125" s="100"/>
      <c r="BS125" s="100"/>
      <c r="BT125" s="100"/>
      <c r="BU125" s="100"/>
      <c r="BV125" s="100"/>
      <c r="BW125" s="100"/>
      <c r="BX125" s="100"/>
      <c r="BY125" s="100"/>
      <c r="BZ125" s="100"/>
      <c r="CA125" s="100"/>
      <c r="CB125" s="100"/>
      <c r="CC125" s="100"/>
      <c r="CD125" s="100"/>
      <c r="CE125" s="100"/>
      <c r="CF125" s="100"/>
      <c r="CG125" s="100"/>
      <c r="CH125" s="100"/>
      <c r="CI125" s="100"/>
      <c r="CJ125" s="100"/>
      <c r="CK125" s="100"/>
      <c r="CL125" s="100"/>
      <c r="CM125" s="100"/>
      <c r="CN125" s="100"/>
      <c r="CO125" s="100"/>
      <c r="CP125" s="100"/>
      <c r="CQ125" s="100"/>
      <c r="CR125" s="100"/>
      <c r="CS125" s="100"/>
      <c r="CT125" s="100"/>
      <c r="CU125" s="100"/>
      <c r="CV125" s="100"/>
      <c r="CW125" s="100"/>
      <c r="CX125" s="100"/>
      <c r="CY125" s="100"/>
      <c r="CZ125" s="100"/>
      <c r="DA125" s="100"/>
      <c r="DB125" s="100"/>
      <c r="DC125" s="100"/>
      <c r="DD125" s="100"/>
      <c r="DE125" s="100"/>
      <c r="DF125" s="100"/>
      <c r="DG125" s="100"/>
      <c r="DH125" s="100"/>
      <c r="DI125" s="100"/>
      <c r="DJ125" s="100"/>
      <c r="DK125" s="100"/>
      <c r="DL125" s="100"/>
      <c r="DM125" s="100"/>
      <c r="DN125" s="100"/>
      <c r="DO125" s="100"/>
      <c r="DP125" s="100"/>
      <c r="DQ125" s="100"/>
      <c r="DR125" s="100"/>
      <c r="DS125" s="100"/>
      <c r="DT125" s="100"/>
      <c r="DU125" s="100"/>
      <c r="DV125" s="100"/>
      <c r="DW125" s="100"/>
      <c r="DX125" s="100"/>
      <c r="DY125" s="100"/>
      <c r="DZ125" s="100"/>
      <c r="EA125" s="100"/>
      <c r="EB125" s="100"/>
      <c r="EC125" s="100"/>
      <c r="ED125" s="100"/>
      <c r="EE125" s="100"/>
      <c r="EF125" s="100"/>
      <c r="EG125" s="100"/>
      <c r="EH125" s="100"/>
      <c r="EI125" s="100"/>
      <c r="EJ125" s="100"/>
      <c r="EK125" s="100"/>
      <c r="EL125" s="100"/>
      <c r="EM125" s="100"/>
      <c r="EN125" s="100"/>
      <c r="EO125" s="100"/>
      <c r="EP125" s="100"/>
      <c r="EQ125" s="100"/>
      <c r="ER125" s="100"/>
      <c r="ES125" s="100"/>
      <c r="ET125" s="100"/>
      <c r="EU125" s="100"/>
      <c r="EV125" s="100"/>
      <c r="EW125" s="100"/>
      <c r="EX125" s="100"/>
      <c r="EY125" s="100"/>
      <c r="EZ125" s="100"/>
      <c r="FA125" s="100"/>
      <c r="FB125" s="100"/>
      <c r="FC125" s="100"/>
      <c r="FD125" s="100"/>
      <c r="FE125" s="100"/>
      <c r="FF125" s="100"/>
      <c r="FG125" s="100"/>
      <c r="FH125" s="100"/>
      <c r="FI125" s="100"/>
      <c r="FJ125" s="100"/>
      <c r="FK125" s="100"/>
      <c r="FL125" s="100"/>
      <c r="FM125" s="100"/>
      <c r="FN125" s="100"/>
      <c r="FO125" s="100"/>
      <c r="FP125" s="100"/>
      <c r="FQ125" s="100"/>
      <c r="FR125" s="100"/>
      <c r="FS125" s="100"/>
      <c r="FT125" s="100"/>
      <c r="FU125" s="100"/>
      <c r="FV125" s="100"/>
      <c r="FW125" s="100"/>
      <c r="FX125" s="100"/>
      <c r="FY125" s="100"/>
      <c r="FZ125" s="100"/>
      <c r="GA125" s="100"/>
      <c r="GB125" s="100"/>
      <c r="GC125" s="100"/>
      <c r="GD125" s="100"/>
      <c r="GE125" s="100"/>
      <c r="GF125" s="100"/>
      <c r="GG125" s="100"/>
      <c r="GH125" s="100"/>
      <c r="GI125" s="100"/>
      <c r="GJ125" s="100"/>
      <c r="GK125" s="100"/>
      <c r="GL125" s="100"/>
      <c r="GM125" s="100"/>
      <c r="GN125" s="100"/>
      <c r="GO125" s="100"/>
      <c r="GP125" s="100"/>
      <c r="GQ125" s="100"/>
      <c r="GR125" s="100"/>
      <c r="GS125" s="100"/>
      <c r="GT125" s="100"/>
      <c r="GU125" s="100"/>
      <c r="GV125" s="100"/>
      <c r="GW125" s="100"/>
      <c r="GX125" s="100"/>
      <c r="GY125" s="100"/>
      <c r="GZ125" s="100"/>
      <c r="HA125" s="100"/>
      <c r="HB125" s="100"/>
      <c r="HC125" s="100"/>
      <c r="HD125" s="100"/>
      <c r="HE125" s="100"/>
      <c r="HF125" s="100"/>
      <c r="HG125" s="100"/>
      <c r="HH125" s="100"/>
      <c r="HI125" s="100"/>
      <c r="HJ125" s="100"/>
      <c r="HK125" s="100"/>
      <c r="HL125" s="100"/>
      <c r="HM125" s="100"/>
      <c r="HN125" s="100"/>
      <c r="HO125" s="100"/>
      <c r="HP125" s="100"/>
      <c r="HQ125" s="100"/>
      <c r="HR125" s="100"/>
      <c r="HS125" s="100"/>
      <c r="HT125" s="100"/>
      <c r="HU125" s="100"/>
      <c r="HV125" s="100"/>
      <c r="HW125" s="100"/>
      <c r="HX125" s="100"/>
      <c r="HY125" s="100"/>
      <c r="HZ125" s="100"/>
      <c r="IA125" s="100"/>
      <c r="IB125" s="100"/>
      <c r="IC125" s="100"/>
      <c r="ID125" s="100"/>
      <c r="IE125" s="100"/>
      <c r="IF125" s="100"/>
      <c r="IG125" s="100"/>
      <c r="IH125" s="100"/>
      <c r="II125" s="100"/>
      <c r="IJ125" s="100"/>
      <c r="IK125" s="100"/>
      <c r="IL125" s="100"/>
      <c r="IM125" s="100"/>
      <c r="IN125" s="100"/>
      <c r="IO125" s="100"/>
    </row>
    <row r="126" spans="1:249" s="20" customFormat="1" hidden="1" x14ac:dyDescent="0.25">
      <c r="A126" s="65">
        <f t="shared" si="17"/>
        <v>105</v>
      </c>
      <c r="B126" s="92"/>
      <c r="C126" s="83" t="s">
        <v>61</v>
      </c>
      <c r="D126" s="92" t="s">
        <v>184</v>
      </c>
      <c r="E126" s="93" t="s">
        <v>84</v>
      </c>
      <c r="F126" s="85">
        <v>1</v>
      </c>
      <c r="G126" s="101">
        <v>7350000</v>
      </c>
      <c r="H126" s="95">
        <v>0</v>
      </c>
      <c r="I126" s="85">
        <f t="shared" si="20"/>
        <v>1</v>
      </c>
      <c r="J126" s="101">
        <f t="shared" si="20"/>
        <v>7350000</v>
      </c>
      <c r="K126" s="95">
        <f t="shared" si="20"/>
        <v>0</v>
      </c>
      <c r="L126" s="92"/>
      <c r="M126" s="92"/>
      <c r="N126" s="134" t="s">
        <v>75</v>
      </c>
      <c r="O126" s="92"/>
      <c r="P126" s="93"/>
      <c r="Q126" s="85">
        <v>2006</v>
      </c>
      <c r="R126" s="92">
        <v>5</v>
      </c>
      <c r="S126" s="97">
        <f t="shared" si="14"/>
        <v>0.2</v>
      </c>
      <c r="T126" s="98">
        <f t="shared" si="15"/>
        <v>1470000</v>
      </c>
      <c r="U126" s="66">
        <f t="shared" si="18"/>
        <v>12</v>
      </c>
      <c r="V126" s="92">
        <v>0</v>
      </c>
      <c r="W126" s="99">
        <f t="shared" si="16"/>
        <v>17640000</v>
      </c>
      <c r="X126" s="100">
        <f t="shared" si="19"/>
        <v>0</v>
      </c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100"/>
      <c r="AP126" s="100"/>
      <c r="AQ126" s="100"/>
      <c r="AR126" s="100"/>
      <c r="AS126" s="100"/>
      <c r="AT126" s="100"/>
      <c r="AU126" s="100"/>
      <c r="AV126" s="100"/>
      <c r="AW126" s="100"/>
      <c r="AX126" s="100"/>
      <c r="AY126" s="100"/>
      <c r="AZ126" s="100"/>
      <c r="BA126" s="100"/>
      <c r="BB126" s="100"/>
      <c r="BC126" s="100"/>
      <c r="BD126" s="100"/>
      <c r="BE126" s="100"/>
      <c r="BF126" s="100"/>
      <c r="BG126" s="100"/>
      <c r="BH126" s="100"/>
      <c r="BI126" s="100"/>
      <c r="BJ126" s="100"/>
      <c r="BK126" s="100"/>
      <c r="BL126" s="100"/>
      <c r="BM126" s="100"/>
      <c r="BN126" s="100"/>
      <c r="BO126" s="100"/>
      <c r="BP126" s="100"/>
      <c r="BQ126" s="100"/>
      <c r="BR126" s="100"/>
      <c r="BS126" s="100"/>
      <c r="BT126" s="100"/>
      <c r="BU126" s="100"/>
      <c r="BV126" s="100"/>
      <c r="BW126" s="100"/>
      <c r="BX126" s="100"/>
      <c r="BY126" s="100"/>
      <c r="BZ126" s="100"/>
      <c r="CA126" s="100"/>
      <c r="CB126" s="100"/>
      <c r="CC126" s="100"/>
      <c r="CD126" s="100"/>
      <c r="CE126" s="100"/>
      <c r="CF126" s="100"/>
      <c r="CG126" s="100"/>
      <c r="CH126" s="100"/>
      <c r="CI126" s="100"/>
      <c r="CJ126" s="100"/>
      <c r="CK126" s="100"/>
      <c r="CL126" s="100"/>
      <c r="CM126" s="100"/>
      <c r="CN126" s="100"/>
      <c r="CO126" s="100"/>
      <c r="CP126" s="100"/>
      <c r="CQ126" s="100"/>
      <c r="CR126" s="100"/>
      <c r="CS126" s="100"/>
      <c r="CT126" s="100"/>
      <c r="CU126" s="100"/>
      <c r="CV126" s="100"/>
      <c r="CW126" s="100"/>
      <c r="CX126" s="100"/>
      <c r="CY126" s="100"/>
      <c r="CZ126" s="100"/>
      <c r="DA126" s="100"/>
      <c r="DB126" s="100"/>
      <c r="DC126" s="100"/>
      <c r="DD126" s="100"/>
      <c r="DE126" s="100"/>
      <c r="DF126" s="100"/>
      <c r="DG126" s="100"/>
      <c r="DH126" s="100"/>
      <c r="DI126" s="100"/>
      <c r="DJ126" s="100"/>
      <c r="DK126" s="100"/>
      <c r="DL126" s="100"/>
      <c r="DM126" s="100"/>
      <c r="DN126" s="100"/>
      <c r="DO126" s="100"/>
      <c r="DP126" s="100"/>
      <c r="DQ126" s="100"/>
      <c r="DR126" s="100"/>
      <c r="DS126" s="100"/>
      <c r="DT126" s="100"/>
      <c r="DU126" s="100"/>
      <c r="DV126" s="100"/>
      <c r="DW126" s="100"/>
      <c r="DX126" s="100"/>
      <c r="DY126" s="100"/>
      <c r="DZ126" s="100"/>
      <c r="EA126" s="100"/>
      <c r="EB126" s="100"/>
      <c r="EC126" s="100"/>
      <c r="ED126" s="100"/>
      <c r="EE126" s="100"/>
      <c r="EF126" s="100"/>
      <c r="EG126" s="100"/>
      <c r="EH126" s="100"/>
      <c r="EI126" s="100"/>
      <c r="EJ126" s="100"/>
      <c r="EK126" s="100"/>
      <c r="EL126" s="100"/>
      <c r="EM126" s="100"/>
      <c r="EN126" s="100"/>
      <c r="EO126" s="100"/>
      <c r="EP126" s="100"/>
      <c r="EQ126" s="100"/>
      <c r="ER126" s="100"/>
      <c r="ES126" s="100"/>
      <c r="ET126" s="100"/>
      <c r="EU126" s="100"/>
      <c r="EV126" s="100"/>
      <c r="EW126" s="100"/>
      <c r="EX126" s="100"/>
      <c r="EY126" s="100"/>
      <c r="EZ126" s="100"/>
      <c r="FA126" s="100"/>
      <c r="FB126" s="100"/>
      <c r="FC126" s="100"/>
      <c r="FD126" s="100"/>
      <c r="FE126" s="100"/>
      <c r="FF126" s="100"/>
      <c r="FG126" s="100"/>
      <c r="FH126" s="100"/>
      <c r="FI126" s="100"/>
      <c r="FJ126" s="100"/>
      <c r="FK126" s="100"/>
      <c r="FL126" s="100"/>
      <c r="FM126" s="100"/>
      <c r="FN126" s="100"/>
      <c r="FO126" s="100"/>
      <c r="FP126" s="100"/>
      <c r="FQ126" s="100"/>
      <c r="FR126" s="100"/>
      <c r="FS126" s="100"/>
      <c r="FT126" s="100"/>
      <c r="FU126" s="100"/>
      <c r="FV126" s="100"/>
      <c r="FW126" s="100"/>
      <c r="FX126" s="100"/>
      <c r="FY126" s="100"/>
      <c r="FZ126" s="100"/>
      <c r="GA126" s="100"/>
      <c r="GB126" s="100"/>
      <c r="GC126" s="100"/>
      <c r="GD126" s="100"/>
      <c r="GE126" s="100"/>
      <c r="GF126" s="100"/>
      <c r="GG126" s="100"/>
      <c r="GH126" s="100"/>
      <c r="GI126" s="100"/>
      <c r="GJ126" s="100"/>
      <c r="GK126" s="100"/>
      <c r="GL126" s="100"/>
      <c r="GM126" s="100"/>
      <c r="GN126" s="100"/>
      <c r="GO126" s="100"/>
      <c r="GP126" s="100"/>
      <c r="GQ126" s="100"/>
      <c r="GR126" s="100"/>
      <c r="GS126" s="100"/>
      <c r="GT126" s="100"/>
      <c r="GU126" s="100"/>
      <c r="GV126" s="100"/>
      <c r="GW126" s="100"/>
      <c r="GX126" s="100"/>
      <c r="GY126" s="100"/>
      <c r="GZ126" s="100"/>
      <c r="HA126" s="100"/>
      <c r="HB126" s="100"/>
      <c r="HC126" s="100"/>
      <c r="HD126" s="100"/>
      <c r="HE126" s="100"/>
      <c r="HF126" s="100"/>
      <c r="HG126" s="100"/>
      <c r="HH126" s="100"/>
      <c r="HI126" s="100"/>
      <c r="HJ126" s="100"/>
      <c r="HK126" s="100"/>
      <c r="HL126" s="100"/>
      <c r="HM126" s="100"/>
      <c r="HN126" s="100"/>
      <c r="HO126" s="100"/>
      <c r="HP126" s="100"/>
      <c r="HQ126" s="100"/>
      <c r="HR126" s="100"/>
      <c r="HS126" s="100"/>
      <c r="HT126" s="100"/>
      <c r="HU126" s="100"/>
      <c r="HV126" s="100"/>
      <c r="HW126" s="100"/>
      <c r="HX126" s="100"/>
      <c r="HY126" s="100"/>
      <c r="HZ126" s="100"/>
      <c r="IA126" s="100"/>
      <c r="IB126" s="100"/>
      <c r="IC126" s="100"/>
      <c r="ID126" s="100"/>
      <c r="IE126" s="100"/>
      <c r="IF126" s="100"/>
      <c r="IG126" s="100"/>
      <c r="IH126" s="100"/>
      <c r="II126" s="100"/>
      <c r="IJ126" s="100"/>
      <c r="IK126" s="100"/>
      <c r="IL126" s="100"/>
      <c r="IM126" s="100"/>
      <c r="IN126" s="100"/>
      <c r="IO126" s="100"/>
    </row>
    <row r="127" spans="1:249" s="100" customFormat="1" hidden="1" x14ac:dyDescent="0.25">
      <c r="A127" s="65">
        <f t="shared" si="17"/>
        <v>106</v>
      </c>
      <c r="B127" s="92"/>
      <c r="C127" s="83" t="s">
        <v>61</v>
      </c>
      <c r="D127" s="92" t="s">
        <v>185</v>
      </c>
      <c r="E127" s="93" t="s">
        <v>84</v>
      </c>
      <c r="F127" s="85">
        <v>1</v>
      </c>
      <c r="G127" s="101">
        <v>7350000</v>
      </c>
      <c r="H127" s="95">
        <v>0</v>
      </c>
      <c r="I127" s="85">
        <f t="shared" si="20"/>
        <v>1</v>
      </c>
      <c r="J127" s="101">
        <f t="shared" si="20"/>
        <v>7350000</v>
      </c>
      <c r="K127" s="95">
        <f t="shared" si="20"/>
        <v>0</v>
      </c>
      <c r="L127" s="92"/>
      <c r="M127" s="92"/>
      <c r="N127" s="134" t="s">
        <v>75</v>
      </c>
      <c r="O127" s="92"/>
      <c r="P127" s="93"/>
      <c r="Q127" s="85">
        <v>2006</v>
      </c>
      <c r="R127" s="92">
        <v>5</v>
      </c>
      <c r="S127" s="97">
        <f t="shared" si="14"/>
        <v>0.2</v>
      </c>
      <c r="T127" s="98">
        <f t="shared" si="15"/>
        <v>1470000</v>
      </c>
      <c r="U127" s="66">
        <f t="shared" si="18"/>
        <v>12</v>
      </c>
      <c r="V127" s="92">
        <v>0</v>
      </c>
      <c r="W127" s="99">
        <f t="shared" si="16"/>
        <v>17640000</v>
      </c>
      <c r="X127" s="100">
        <f t="shared" si="19"/>
        <v>0</v>
      </c>
    </row>
    <row r="128" spans="1:249" s="100" customFormat="1" hidden="1" x14ac:dyDescent="0.25">
      <c r="A128" s="65">
        <f t="shared" si="17"/>
        <v>107</v>
      </c>
      <c r="B128" s="92"/>
      <c r="C128" s="83" t="s">
        <v>61</v>
      </c>
      <c r="D128" s="92" t="s">
        <v>186</v>
      </c>
      <c r="E128" s="93" t="s">
        <v>84</v>
      </c>
      <c r="F128" s="85">
        <v>1</v>
      </c>
      <c r="G128" s="101">
        <v>7350000</v>
      </c>
      <c r="H128" s="95">
        <v>0</v>
      </c>
      <c r="I128" s="85">
        <f t="shared" si="20"/>
        <v>1</v>
      </c>
      <c r="J128" s="101">
        <f t="shared" si="20"/>
        <v>7350000</v>
      </c>
      <c r="K128" s="95">
        <f t="shared" si="20"/>
        <v>0</v>
      </c>
      <c r="L128" s="92"/>
      <c r="M128" s="92"/>
      <c r="N128" s="134" t="s">
        <v>75</v>
      </c>
      <c r="O128" s="92"/>
      <c r="P128" s="93"/>
      <c r="Q128" s="85">
        <v>2006</v>
      </c>
      <c r="R128" s="92">
        <v>5</v>
      </c>
      <c r="S128" s="97">
        <f t="shared" si="14"/>
        <v>0.2</v>
      </c>
      <c r="T128" s="98">
        <f t="shared" si="15"/>
        <v>1470000</v>
      </c>
      <c r="U128" s="66">
        <f t="shared" si="18"/>
        <v>12</v>
      </c>
      <c r="V128" s="92">
        <v>0</v>
      </c>
      <c r="W128" s="99">
        <f t="shared" si="16"/>
        <v>17640000</v>
      </c>
      <c r="X128" s="100">
        <f t="shared" si="19"/>
        <v>0</v>
      </c>
    </row>
    <row r="129" spans="1:249" ht="19.5" hidden="1" customHeight="1" x14ac:dyDescent="0.25">
      <c r="A129" s="65">
        <f t="shared" si="17"/>
        <v>108</v>
      </c>
      <c r="B129" s="66"/>
      <c r="C129" s="103" t="s">
        <v>65</v>
      </c>
      <c r="D129" s="104" t="s">
        <v>187</v>
      </c>
      <c r="E129" s="68" t="s">
        <v>84</v>
      </c>
      <c r="F129" s="65">
        <v>1</v>
      </c>
      <c r="G129" s="81">
        <v>12353000</v>
      </c>
      <c r="H129" s="70">
        <f t="shared" ref="H129:H136" si="21">G129-W129</f>
        <v>2470600</v>
      </c>
      <c r="I129" s="65">
        <f t="shared" si="20"/>
        <v>1</v>
      </c>
      <c r="J129" s="82">
        <v>12353000</v>
      </c>
      <c r="K129" s="70">
        <f t="shared" si="20"/>
        <v>2470600</v>
      </c>
      <c r="L129" s="72"/>
      <c r="M129" s="72"/>
      <c r="N129" s="72"/>
      <c r="O129" s="66"/>
      <c r="P129" s="90"/>
      <c r="Q129" s="65">
        <v>2014</v>
      </c>
      <c r="R129" s="66">
        <v>5</v>
      </c>
      <c r="S129" s="75">
        <f t="shared" si="14"/>
        <v>0.2</v>
      </c>
      <c r="T129" s="76">
        <f t="shared" si="15"/>
        <v>2470600</v>
      </c>
      <c r="U129" s="66">
        <f t="shared" si="18"/>
        <v>4</v>
      </c>
      <c r="V129" s="66"/>
      <c r="W129" s="77">
        <f t="shared" si="16"/>
        <v>9882400</v>
      </c>
    </row>
    <row r="130" spans="1:249" s="126" customFormat="1" ht="15" hidden="1" customHeight="1" x14ac:dyDescent="0.25">
      <c r="A130" s="65">
        <f t="shared" si="17"/>
        <v>109</v>
      </c>
      <c r="B130" s="66"/>
      <c r="C130" s="103" t="s">
        <v>65</v>
      </c>
      <c r="D130" s="104" t="s">
        <v>188</v>
      </c>
      <c r="E130" s="68" t="s">
        <v>84</v>
      </c>
      <c r="F130" s="65">
        <v>1</v>
      </c>
      <c r="G130" s="81">
        <v>12353000</v>
      </c>
      <c r="H130" s="70">
        <f t="shared" si="21"/>
        <v>2470600</v>
      </c>
      <c r="I130" s="65">
        <f t="shared" si="20"/>
        <v>1</v>
      </c>
      <c r="J130" s="82">
        <v>12353000</v>
      </c>
      <c r="K130" s="70">
        <f t="shared" si="20"/>
        <v>2470600</v>
      </c>
      <c r="L130" s="72"/>
      <c r="M130" s="72"/>
      <c r="N130" s="72"/>
      <c r="O130" s="66"/>
      <c r="P130" s="90"/>
      <c r="Q130" s="65">
        <v>2014</v>
      </c>
      <c r="R130" s="66">
        <v>5</v>
      </c>
      <c r="S130" s="75">
        <f t="shared" si="14"/>
        <v>0.2</v>
      </c>
      <c r="T130" s="76">
        <f t="shared" si="15"/>
        <v>2470600</v>
      </c>
      <c r="U130" s="66">
        <f t="shared" si="18"/>
        <v>4</v>
      </c>
      <c r="V130" s="66"/>
      <c r="W130" s="77">
        <f t="shared" si="16"/>
        <v>9882400</v>
      </c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  <c r="DI130" s="18"/>
      <c r="DJ130" s="18"/>
      <c r="DK130" s="18"/>
      <c r="DL130" s="18"/>
      <c r="DM130" s="18"/>
      <c r="DN130" s="18"/>
      <c r="DO130" s="18"/>
      <c r="DP130" s="18"/>
      <c r="DQ130" s="18"/>
      <c r="DR130" s="18"/>
      <c r="DS130" s="18"/>
      <c r="DT130" s="18"/>
      <c r="DU130" s="18"/>
      <c r="DV130" s="18"/>
      <c r="DW130" s="18"/>
      <c r="DX130" s="18"/>
      <c r="DY130" s="18"/>
      <c r="DZ130" s="18"/>
      <c r="EA130" s="18"/>
      <c r="EB130" s="18"/>
      <c r="EC130" s="18"/>
      <c r="ED130" s="18"/>
      <c r="EE130" s="18"/>
      <c r="EF130" s="18"/>
      <c r="EG130" s="18"/>
      <c r="EH130" s="18"/>
      <c r="EI130" s="18"/>
      <c r="EJ130" s="18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  <c r="FA130" s="18"/>
      <c r="FB130" s="18"/>
      <c r="FC130" s="18"/>
      <c r="FD130" s="18"/>
      <c r="FE130" s="18"/>
      <c r="FF130" s="18"/>
      <c r="FG130" s="18"/>
      <c r="FH130" s="18"/>
      <c r="FI130" s="18"/>
      <c r="FJ130" s="18"/>
      <c r="FK130" s="18"/>
      <c r="FL130" s="18"/>
      <c r="FM130" s="18"/>
      <c r="FN130" s="18"/>
      <c r="FO130" s="18"/>
      <c r="FP130" s="18"/>
      <c r="FQ130" s="18"/>
      <c r="FR130" s="18"/>
      <c r="FS130" s="18"/>
      <c r="FT130" s="18"/>
      <c r="FU130" s="18"/>
      <c r="FV130" s="18"/>
      <c r="FW130" s="18"/>
      <c r="FX130" s="18"/>
      <c r="FY130" s="18"/>
      <c r="FZ130" s="18"/>
      <c r="GA130" s="18"/>
      <c r="GB130" s="18"/>
      <c r="GC130" s="18"/>
      <c r="GD130" s="18"/>
      <c r="GE130" s="18"/>
      <c r="GF130" s="18"/>
      <c r="GG130" s="18"/>
      <c r="GH130" s="18"/>
      <c r="GI130" s="18"/>
      <c r="GJ130" s="18"/>
      <c r="GK130" s="18"/>
      <c r="GL130" s="18"/>
      <c r="GM130" s="18"/>
      <c r="GN130" s="18"/>
      <c r="GO130" s="18"/>
      <c r="GP130" s="18"/>
      <c r="GQ130" s="18"/>
      <c r="GR130" s="18"/>
      <c r="GS130" s="18"/>
      <c r="GT130" s="18"/>
      <c r="GU130" s="18"/>
      <c r="GV130" s="18"/>
      <c r="GW130" s="18"/>
      <c r="GX130" s="18"/>
      <c r="GY130" s="18"/>
      <c r="GZ130" s="18"/>
      <c r="HA130" s="18"/>
      <c r="HB130" s="18"/>
      <c r="HC130" s="18"/>
      <c r="HD130" s="18"/>
      <c r="HE130" s="18"/>
      <c r="HF130" s="18"/>
      <c r="HG130" s="18"/>
      <c r="HH130" s="18"/>
      <c r="HI130" s="18"/>
      <c r="HJ130" s="18"/>
      <c r="HK130" s="18"/>
      <c r="HL130" s="18"/>
      <c r="HM130" s="18"/>
      <c r="HN130" s="18"/>
      <c r="HO130" s="18"/>
      <c r="HP130" s="18"/>
      <c r="HQ130" s="18"/>
      <c r="HR130" s="18"/>
      <c r="HS130" s="18"/>
      <c r="HT130" s="18"/>
      <c r="HU130" s="18"/>
      <c r="HV130" s="18"/>
      <c r="HW130" s="18"/>
      <c r="HX130" s="18"/>
      <c r="HY130" s="18"/>
      <c r="HZ130" s="18"/>
      <c r="IA130" s="18"/>
      <c r="IB130" s="18"/>
      <c r="IC130" s="18"/>
      <c r="ID130" s="18"/>
      <c r="IE130" s="18"/>
      <c r="IF130" s="18"/>
      <c r="IG130" s="18"/>
      <c r="IH130" s="18"/>
      <c r="II130" s="18"/>
      <c r="IJ130" s="18"/>
      <c r="IK130" s="18"/>
      <c r="IL130" s="18"/>
      <c r="IM130" s="18"/>
      <c r="IN130" s="18"/>
      <c r="IO130" s="18"/>
    </row>
    <row r="131" spans="1:249" s="126" customFormat="1" ht="15" hidden="1" customHeight="1" x14ac:dyDescent="0.25">
      <c r="A131" s="65">
        <f t="shared" si="17"/>
        <v>110</v>
      </c>
      <c r="B131" s="66"/>
      <c r="C131" s="103" t="s">
        <v>65</v>
      </c>
      <c r="D131" s="104" t="s">
        <v>189</v>
      </c>
      <c r="E131" s="68" t="s">
        <v>84</v>
      </c>
      <c r="F131" s="65">
        <v>1</v>
      </c>
      <c r="G131" s="81">
        <v>12353000</v>
      </c>
      <c r="H131" s="70">
        <f t="shared" si="21"/>
        <v>2470600</v>
      </c>
      <c r="I131" s="65">
        <f t="shared" si="20"/>
        <v>1</v>
      </c>
      <c r="J131" s="82">
        <v>12353000</v>
      </c>
      <c r="K131" s="70">
        <f t="shared" si="20"/>
        <v>2470600</v>
      </c>
      <c r="L131" s="72"/>
      <c r="M131" s="72"/>
      <c r="N131" s="72"/>
      <c r="O131" s="66"/>
      <c r="P131" s="90"/>
      <c r="Q131" s="65">
        <v>2014</v>
      </c>
      <c r="R131" s="66">
        <v>5</v>
      </c>
      <c r="S131" s="75">
        <f t="shared" si="14"/>
        <v>0.2</v>
      </c>
      <c r="T131" s="76">
        <f t="shared" si="15"/>
        <v>2470600</v>
      </c>
      <c r="U131" s="66">
        <f t="shared" si="18"/>
        <v>4</v>
      </c>
      <c r="V131" s="66"/>
      <c r="W131" s="77">
        <f t="shared" si="16"/>
        <v>9882400</v>
      </c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  <c r="DI131" s="18"/>
      <c r="DJ131" s="18"/>
      <c r="DK131" s="18"/>
      <c r="DL131" s="18"/>
      <c r="DM131" s="18"/>
      <c r="DN131" s="18"/>
      <c r="DO131" s="18"/>
      <c r="DP131" s="18"/>
      <c r="DQ131" s="18"/>
      <c r="DR131" s="18"/>
      <c r="DS131" s="18"/>
      <c r="DT131" s="18"/>
      <c r="DU131" s="18"/>
      <c r="DV131" s="18"/>
      <c r="DW131" s="18"/>
      <c r="DX131" s="18"/>
      <c r="DY131" s="18"/>
      <c r="DZ131" s="18"/>
      <c r="EA131" s="18"/>
      <c r="EB131" s="18"/>
      <c r="EC131" s="18"/>
      <c r="ED131" s="18"/>
      <c r="EE131" s="18"/>
      <c r="EF131" s="18"/>
      <c r="EG131" s="18"/>
      <c r="EH131" s="18"/>
      <c r="EI131" s="18"/>
      <c r="EJ131" s="18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  <c r="FA131" s="18"/>
      <c r="FB131" s="18"/>
      <c r="FC131" s="18"/>
      <c r="FD131" s="18"/>
      <c r="FE131" s="18"/>
      <c r="FF131" s="18"/>
      <c r="FG131" s="18"/>
      <c r="FH131" s="18"/>
      <c r="FI131" s="18"/>
      <c r="FJ131" s="18"/>
      <c r="FK131" s="18"/>
      <c r="FL131" s="18"/>
      <c r="FM131" s="18"/>
      <c r="FN131" s="18"/>
      <c r="FO131" s="18"/>
      <c r="FP131" s="18"/>
      <c r="FQ131" s="18"/>
      <c r="FR131" s="18"/>
      <c r="FS131" s="18"/>
      <c r="FT131" s="18"/>
      <c r="FU131" s="18"/>
      <c r="FV131" s="18"/>
      <c r="FW131" s="18"/>
      <c r="FX131" s="18"/>
      <c r="FY131" s="18"/>
      <c r="FZ131" s="18"/>
      <c r="GA131" s="18"/>
      <c r="GB131" s="18"/>
      <c r="GC131" s="18"/>
      <c r="GD131" s="18"/>
      <c r="GE131" s="18"/>
      <c r="GF131" s="18"/>
      <c r="GG131" s="18"/>
      <c r="GH131" s="18"/>
      <c r="GI131" s="18"/>
      <c r="GJ131" s="18"/>
      <c r="GK131" s="18"/>
      <c r="GL131" s="18"/>
      <c r="GM131" s="18"/>
      <c r="GN131" s="18"/>
      <c r="GO131" s="18"/>
      <c r="GP131" s="18"/>
      <c r="GQ131" s="18"/>
      <c r="GR131" s="18"/>
      <c r="GS131" s="18"/>
      <c r="GT131" s="18"/>
      <c r="GU131" s="18"/>
      <c r="GV131" s="18"/>
      <c r="GW131" s="18"/>
      <c r="GX131" s="18"/>
      <c r="GY131" s="18"/>
      <c r="GZ131" s="18"/>
      <c r="HA131" s="18"/>
      <c r="HB131" s="18"/>
      <c r="HC131" s="18"/>
      <c r="HD131" s="18"/>
      <c r="HE131" s="18"/>
      <c r="HF131" s="18"/>
      <c r="HG131" s="18"/>
      <c r="HH131" s="18"/>
      <c r="HI131" s="18"/>
      <c r="HJ131" s="18"/>
      <c r="HK131" s="18"/>
      <c r="HL131" s="18"/>
      <c r="HM131" s="18"/>
      <c r="HN131" s="18"/>
      <c r="HO131" s="18"/>
      <c r="HP131" s="18"/>
      <c r="HQ131" s="18"/>
      <c r="HR131" s="18"/>
      <c r="HS131" s="18"/>
      <c r="HT131" s="18"/>
      <c r="HU131" s="18"/>
      <c r="HV131" s="18"/>
      <c r="HW131" s="18"/>
      <c r="HX131" s="18"/>
      <c r="HY131" s="18"/>
      <c r="HZ131" s="18"/>
      <c r="IA131" s="18"/>
      <c r="IB131" s="18"/>
      <c r="IC131" s="18"/>
      <c r="ID131" s="18"/>
      <c r="IE131" s="18"/>
      <c r="IF131" s="18"/>
      <c r="IG131" s="18"/>
      <c r="IH131" s="18"/>
      <c r="II131" s="18"/>
      <c r="IJ131" s="18"/>
      <c r="IK131" s="18"/>
      <c r="IL131" s="18"/>
      <c r="IM131" s="18"/>
      <c r="IN131" s="18"/>
      <c r="IO131" s="18"/>
    </row>
    <row r="132" spans="1:249" ht="15" hidden="1" customHeight="1" x14ac:dyDescent="0.25">
      <c r="A132" s="65">
        <f t="shared" si="17"/>
        <v>111</v>
      </c>
      <c r="B132" s="66"/>
      <c r="C132" s="103" t="s">
        <v>145</v>
      </c>
      <c r="D132" s="104" t="s">
        <v>190</v>
      </c>
      <c r="E132" s="68" t="s">
        <v>84</v>
      </c>
      <c r="F132" s="65">
        <v>1</v>
      </c>
      <c r="G132" s="81">
        <v>13398000</v>
      </c>
      <c r="H132" s="70">
        <f t="shared" si="21"/>
        <v>5359200</v>
      </c>
      <c r="I132" s="65">
        <f t="shared" si="20"/>
        <v>1</v>
      </c>
      <c r="J132" s="82">
        <f t="shared" si="20"/>
        <v>13398000</v>
      </c>
      <c r="K132" s="70">
        <f t="shared" si="20"/>
        <v>5359200</v>
      </c>
      <c r="L132" s="72"/>
      <c r="M132" s="72"/>
      <c r="N132" s="72"/>
      <c r="O132" s="66"/>
      <c r="P132" s="90"/>
      <c r="Q132" s="65">
        <v>2015</v>
      </c>
      <c r="R132" s="66">
        <v>5</v>
      </c>
      <c r="S132" s="75">
        <f t="shared" si="14"/>
        <v>0.2</v>
      </c>
      <c r="T132" s="76">
        <f t="shared" si="15"/>
        <v>2679600</v>
      </c>
      <c r="U132" s="66">
        <f t="shared" si="18"/>
        <v>3</v>
      </c>
      <c r="V132" s="66"/>
      <c r="W132" s="77">
        <f t="shared" si="16"/>
        <v>8038800</v>
      </c>
    </row>
    <row r="133" spans="1:249" ht="15" hidden="1" customHeight="1" x14ac:dyDescent="0.25">
      <c r="A133" s="65">
        <f t="shared" si="17"/>
        <v>112</v>
      </c>
      <c r="B133" s="66"/>
      <c r="C133" s="103" t="s">
        <v>145</v>
      </c>
      <c r="D133" s="104" t="s">
        <v>191</v>
      </c>
      <c r="E133" s="68" t="s">
        <v>84</v>
      </c>
      <c r="F133" s="65">
        <v>1</v>
      </c>
      <c r="G133" s="81">
        <v>13398000</v>
      </c>
      <c r="H133" s="70">
        <f t="shared" si="21"/>
        <v>5359200</v>
      </c>
      <c r="I133" s="65">
        <f t="shared" si="20"/>
        <v>1</v>
      </c>
      <c r="J133" s="82">
        <f t="shared" si="20"/>
        <v>13398000</v>
      </c>
      <c r="K133" s="70">
        <f t="shared" si="20"/>
        <v>5359200</v>
      </c>
      <c r="L133" s="72"/>
      <c r="M133" s="72"/>
      <c r="N133" s="72"/>
      <c r="O133" s="66"/>
      <c r="P133" s="90"/>
      <c r="Q133" s="65">
        <v>2015</v>
      </c>
      <c r="R133" s="66">
        <v>5</v>
      </c>
      <c r="S133" s="75">
        <f t="shared" si="14"/>
        <v>0.2</v>
      </c>
      <c r="T133" s="76">
        <f t="shared" si="15"/>
        <v>2679600</v>
      </c>
      <c r="U133" s="66">
        <f t="shared" si="18"/>
        <v>3</v>
      </c>
      <c r="V133" s="66"/>
      <c r="W133" s="77">
        <f t="shared" si="16"/>
        <v>8038800</v>
      </c>
    </row>
    <row r="134" spans="1:249" ht="15" hidden="1" customHeight="1" x14ac:dyDescent="0.25">
      <c r="A134" s="65">
        <f t="shared" si="17"/>
        <v>113</v>
      </c>
      <c r="B134" s="66"/>
      <c r="C134" s="127" t="s">
        <v>145</v>
      </c>
      <c r="D134" s="80" t="s">
        <v>192</v>
      </c>
      <c r="E134" s="68" t="s">
        <v>122</v>
      </c>
      <c r="F134" s="80">
        <v>1</v>
      </c>
      <c r="G134" s="81">
        <v>13398000</v>
      </c>
      <c r="H134" s="70">
        <f t="shared" si="21"/>
        <v>5359200</v>
      </c>
      <c r="I134" s="65">
        <f t="shared" si="20"/>
        <v>1</v>
      </c>
      <c r="J134" s="87">
        <f t="shared" si="20"/>
        <v>13398000</v>
      </c>
      <c r="K134" s="70">
        <f t="shared" si="20"/>
        <v>5359200</v>
      </c>
      <c r="L134" s="83"/>
      <c r="M134" s="83"/>
      <c r="N134" s="83"/>
      <c r="O134" s="83"/>
      <c r="P134" s="84"/>
      <c r="Q134" s="85">
        <v>2015</v>
      </c>
      <c r="R134" s="85">
        <v>5</v>
      </c>
      <c r="S134" s="75">
        <f t="shared" si="14"/>
        <v>0.2</v>
      </c>
      <c r="T134" s="76">
        <f t="shared" si="15"/>
        <v>2679600</v>
      </c>
      <c r="U134" s="66">
        <f t="shared" si="18"/>
        <v>3</v>
      </c>
      <c r="V134" s="66"/>
      <c r="W134" s="77">
        <f t="shared" si="16"/>
        <v>8038800</v>
      </c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  <c r="FJ134" s="20"/>
      <c r="FK134" s="20"/>
      <c r="FL134" s="20"/>
      <c r="FM134" s="20"/>
      <c r="FN134" s="20"/>
      <c r="FO134" s="20"/>
      <c r="FP134" s="20"/>
      <c r="FQ134" s="20"/>
      <c r="FR134" s="20"/>
      <c r="FS134" s="20"/>
      <c r="FT134" s="20"/>
      <c r="FU134" s="20"/>
      <c r="FV134" s="20"/>
      <c r="FW134" s="20"/>
      <c r="FX134" s="20"/>
      <c r="FY134" s="20"/>
      <c r="FZ134" s="20"/>
      <c r="GA134" s="20"/>
      <c r="GB134" s="20"/>
      <c r="GC134" s="20"/>
      <c r="GD134" s="20"/>
      <c r="GE134" s="20"/>
      <c r="GF134" s="20"/>
      <c r="GG134" s="20"/>
      <c r="GH134" s="20"/>
      <c r="GI134" s="20"/>
      <c r="GJ134" s="20"/>
      <c r="GK134" s="20"/>
      <c r="GL134" s="20"/>
      <c r="GM134" s="20"/>
      <c r="GN134" s="20"/>
      <c r="GO134" s="20"/>
      <c r="GP134" s="20"/>
      <c r="GQ134" s="20"/>
      <c r="GR134" s="20"/>
      <c r="GS134" s="20"/>
      <c r="GT134" s="20"/>
      <c r="GU134" s="20"/>
      <c r="GV134" s="20"/>
      <c r="GW134" s="20"/>
      <c r="GX134" s="20"/>
      <c r="GY134" s="20"/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  <c r="HN134" s="20"/>
      <c r="HO134" s="20"/>
      <c r="HP134" s="20"/>
      <c r="HQ134" s="20"/>
      <c r="HR134" s="20"/>
      <c r="HS134" s="20"/>
      <c r="HT134" s="20"/>
      <c r="HU134" s="20"/>
      <c r="HV134" s="20"/>
      <c r="HW134" s="20"/>
      <c r="HX134" s="20"/>
      <c r="HY134" s="20"/>
      <c r="HZ134" s="20"/>
      <c r="IA134" s="20"/>
      <c r="IB134" s="20"/>
      <c r="IC134" s="20"/>
      <c r="ID134" s="20"/>
      <c r="IE134" s="20"/>
      <c r="IF134" s="20"/>
      <c r="IG134" s="20"/>
      <c r="IH134" s="20"/>
      <c r="II134" s="20"/>
      <c r="IJ134" s="20"/>
      <c r="IK134" s="20"/>
      <c r="IL134" s="20"/>
      <c r="IM134" s="20"/>
      <c r="IN134" s="20"/>
      <c r="IO134" s="20"/>
    </row>
    <row r="135" spans="1:249" ht="15" hidden="1" customHeight="1" x14ac:dyDescent="0.25">
      <c r="A135" s="65">
        <f t="shared" si="17"/>
        <v>114</v>
      </c>
      <c r="B135" s="66"/>
      <c r="C135" s="127" t="s">
        <v>145</v>
      </c>
      <c r="D135" s="80" t="s">
        <v>193</v>
      </c>
      <c r="E135" s="68" t="s">
        <v>122</v>
      </c>
      <c r="F135" s="80">
        <v>1</v>
      </c>
      <c r="G135" s="81">
        <v>13398000</v>
      </c>
      <c r="H135" s="70">
        <f t="shared" si="21"/>
        <v>5359200</v>
      </c>
      <c r="I135" s="65">
        <f t="shared" si="20"/>
        <v>1</v>
      </c>
      <c r="J135" s="87">
        <f t="shared" si="20"/>
        <v>13398000</v>
      </c>
      <c r="K135" s="70">
        <f t="shared" si="20"/>
        <v>5359200</v>
      </c>
      <c r="L135" s="83"/>
      <c r="M135" s="83"/>
      <c r="N135" s="83"/>
      <c r="O135" s="83"/>
      <c r="P135" s="84"/>
      <c r="Q135" s="85">
        <v>2015</v>
      </c>
      <c r="R135" s="85">
        <v>5</v>
      </c>
      <c r="S135" s="75">
        <f t="shared" si="14"/>
        <v>0.2</v>
      </c>
      <c r="T135" s="76">
        <f t="shared" si="15"/>
        <v>2679600</v>
      </c>
      <c r="U135" s="66">
        <f t="shared" si="18"/>
        <v>3</v>
      </c>
      <c r="V135" s="66"/>
      <c r="W135" s="77">
        <f t="shared" si="16"/>
        <v>8038800</v>
      </c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  <c r="FJ135" s="20"/>
      <c r="FK135" s="20"/>
      <c r="FL135" s="20"/>
      <c r="FM135" s="20"/>
      <c r="FN135" s="20"/>
      <c r="FO135" s="20"/>
      <c r="FP135" s="20"/>
      <c r="FQ135" s="20"/>
      <c r="FR135" s="20"/>
      <c r="FS135" s="20"/>
      <c r="FT135" s="20"/>
      <c r="FU135" s="20"/>
      <c r="FV135" s="20"/>
      <c r="FW135" s="20"/>
      <c r="FX135" s="20"/>
      <c r="FY135" s="20"/>
      <c r="FZ135" s="20"/>
      <c r="GA135" s="20"/>
      <c r="GB135" s="20"/>
      <c r="GC135" s="20"/>
      <c r="GD135" s="20"/>
      <c r="GE135" s="20"/>
      <c r="GF135" s="20"/>
      <c r="GG135" s="20"/>
      <c r="GH135" s="20"/>
      <c r="GI135" s="20"/>
      <c r="GJ135" s="20"/>
      <c r="GK135" s="20"/>
      <c r="GL135" s="20"/>
      <c r="GM135" s="20"/>
      <c r="GN135" s="20"/>
      <c r="GO135" s="20"/>
      <c r="GP135" s="20"/>
      <c r="GQ135" s="20"/>
      <c r="GR135" s="20"/>
      <c r="GS135" s="20"/>
      <c r="GT135" s="20"/>
      <c r="GU135" s="20"/>
      <c r="GV135" s="20"/>
      <c r="GW135" s="20"/>
      <c r="GX135" s="20"/>
      <c r="GY135" s="20"/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  <c r="HN135" s="20"/>
      <c r="HO135" s="20"/>
      <c r="HP135" s="20"/>
      <c r="HQ135" s="20"/>
      <c r="HR135" s="20"/>
      <c r="HS135" s="20"/>
      <c r="HT135" s="20"/>
      <c r="HU135" s="20"/>
      <c r="HV135" s="20"/>
      <c r="HW135" s="20"/>
      <c r="HX135" s="20"/>
      <c r="HY135" s="20"/>
      <c r="HZ135" s="20"/>
      <c r="IA135" s="20"/>
      <c r="IB135" s="20"/>
      <c r="IC135" s="20"/>
      <c r="ID135" s="20"/>
      <c r="IE135" s="20"/>
      <c r="IF135" s="20"/>
      <c r="IG135" s="20"/>
      <c r="IH135" s="20"/>
      <c r="II135" s="20"/>
      <c r="IJ135" s="20"/>
      <c r="IK135" s="20"/>
      <c r="IL135" s="20"/>
      <c r="IM135" s="20"/>
      <c r="IN135" s="20"/>
      <c r="IO135" s="20"/>
    </row>
    <row r="136" spans="1:249" ht="19.5" hidden="1" customHeight="1" x14ac:dyDescent="0.25">
      <c r="A136" s="65">
        <f t="shared" si="17"/>
        <v>115</v>
      </c>
      <c r="B136" s="66"/>
      <c r="C136" s="127" t="s">
        <v>145</v>
      </c>
      <c r="D136" s="80" t="s">
        <v>194</v>
      </c>
      <c r="E136" s="68" t="s">
        <v>122</v>
      </c>
      <c r="F136" s="80">
        <v>1</v>
      </c>
      <c r="G136" s="81">
        <v>13398000</v>
      </c>
      <c r="H136" s="70">
        <f t="shared" si="21"/>
        <v>5359200</v>
      </c>
      <c r="I136" s="65">
        <f t="shared" si="20"/>
        <v>1</v>
      </c>
      <c r="J136" s="87">
        <f t="shared" si="20"/>
        <v>13398000</v>
      </c>
      <c r="K136" s="70">
        <f t="shared" si="20"/>
        <v>5359200</v>
      </c>
      <c r="L136" s="83"/>
      <c r="M136" s="83"/>
      <c r="N136" s="83"/>
      <c r="O136" s="83"/>
      <c r="P136" s="84"/>
      <c r="Q136" s="85">
        <v>2015</v>
      </c>
      <c r="R136" s="85">
        <v>5</v>
      </c>
      <c r="S136" s="75">
        <f t="shared" si="14"/>
        <v>0.2</v>
      </c>
      <c r="T136" s="76">
        <f t="shared" si="15"/>
        <v>2679600</v>
      </c>
      <c r="U136" s="66">
        <f t="shared" si="18"/>
        <v>3</v>
      </c>
      <c r="V136" s="66"/>
      <c r="W136" s="77">
        <f t="shared" si="16"/>
        <v>8038800</v>
      </c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  <c r="FJ136" s="20"/>
      <c r="FK136" s="20"/>
      <c r="FL136" s="20"/>
      <c r="FM136" s="20"/>
      <c r="FN136" s="20"/>
      <c r="FO136" s="20"/>
      <c r="FP136" s="20"/>
      <c r="FQ136" s="20"/>
      <c r="FR136" s="20"/>
      <c r="FS136" s="20"/>
      <c r="FT136" s="20"/>
      <c r="FU136" s="20"/>
      <c r="FV136" s="20"/>
      <c r="FW136" s="20"/>
      <c r="FX136" s="20"/>
      <c r="FY136" s="20"/>
      <c r="FZ136" s="20"/>
      <c r="GA136" s="20"/>
      <c r="GB136" s="20"/>
      <c r="GC136" s="20"/>
      <c r="GD136" s="20"/>
      <c r="GE136" s="20"/>
      <c r="GF136" s="20"/>
      <c r="GG136" s="20"/>
      <c r="GH136" s="20"/>
      <c r="GI136" s="20"/>
      <c r="GJ136" s="20"/>
      <c r="GK136" s="20"/>
      <c r="GL136" s="20"/>
      <c r="GM136" s="20"/>
      <c r="GN136" s="20"/>
      <c r="GO136" s="20"/>
      <c r="GP136" s="20"/>
      <c r="GQ136" s="20"/>
      <c r="GR136" s="20"/>
      <c r="GS136" s="20"/>
      <c r="GT136" s="20"/>
      <c r="GU136" s="20"/>
      <c r="GV136" s="20"/>
      <c r="GW136" s="20"/>
      <c r="GX136" s="20"/>
      <c r="GY136" s="20"/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  <c r="HN136" s="20"/>
      <c r="HO136" s="20"/>
      <c r="HP136" s="20"/>
      <c r="HQ136" s="20"/>
      <c r="HR136" s="20"/>
      <c r="HS136" s="20"/>
      <c r="HT136" s="20"/>
      <c r="HU136" s="20"/>
      <c r="HV136" s="20"/>
      <c r="HW136" s="20"/>
      <c r="HX136" s="20"/>
      <c r="HY136" s="20"/>
      <c r="HZ136" s="20"/>
      <c r="IA136" s="20"/>
      <c r="IB136" s="20"/>
      <c r="IC136" s="20"/>
      <c r="ID136" s="20"/>
      <c r="IE136" s="20"/>
      <c r="IF136" s="20"/>
      <c r="IG136" s="20"/>
      <c r="IH136" s="20"/>
      <c r="II136" s="20"/>
      <c r="IJ136" s="20"/>
      <c r="IK136" s="20"/>
      <c r="IL136" s="20"/>
      <c r="IM136" s="20"/>
      <c r="IN136" s="20"/>
      <c r="IO136" s="20"/>
    </row>
    <row r="137" spans="1:249" s="144" customFormat="1" hidden="1" x14ac:dyDescent="0.2">
      <c r="A137" s="65">
        <f t="shared" si="17"/>
        <v>116</v>
      </c>
      <c r="B137" s="135"/>
      <c r="C137" s="136" t="s">
        <v>195</v>
      </c>
      <c r="D137" s="135" t="s">
        <v>196</v>
      </c>
      <c r="E137" s="68" t="s">
        <v>122</v>
      </c>
      <c r="F137" s="137">
        <v>1</v>
      </c>
      <c r="G137" s="147">
        <v>5850000</v>
      </c>
      <c r="H137" s="139">
        <v>0</v>
      </c>
      <c r="I137" s="137">
        <f t="shared" si="20"/>
        <v>1</v>
      </c>
      <c r="J137" s="140">
        <f t="shared" si="20"/>
        <v>5850000</v>
      </c>
      <c r="K137" s="139">
        <f t="shared" si="20"/>
        <v>0</v>
      </c>
      <c r="L137" s="135"/>
      <c r="M137" s="135"/>
      <c r="N137" s="135"/>
      <c r="O137" s="135"/>
      <c r="P137" s="148"/>
      <c r="Q137" s="137">
        <v>2008</v>
      </c>
      <c r="R137" s="135">
        <v>5</v>
      </c>
      <c r="S137" s="141">
        <f t="shared" si="14"/>
        <v>0.2</v>
      </c>
      <c r="T137" s="142">
        <f t="shared" si="15"/>
        <v>1170000</v>
      </c>
      <c r="U137" s="66">
        <f t="shared" si="18"/>
        <v>10</v>
      </c>
      <c r="V137" s="135">
        <v>0</v>
      </c>
      <c r="W137" s="143">
        <f t="shared" si="16"/>
        <v>11700000</v>
      </c>
      <c r="X137" s="144">
        <f>IF(H137&lt;0,0,H137)</f>
        <v>0</v>
      </c>
    </row>
    <row r="138" spans="1:249" ht="15" hidden="1" customHeight="1" x14ac:dyDescent="0.25">
      <c r="A138" s="65">
        <f t="shared" si="17"/>
        <v>117</v>
      </c>
      <c r="B138" s="66"/>
      <c r="C138" s="127" t="s">
        <v>145</v>
      </c>
      <c r="D138" s="80" t="s">
        <v>197</v>
      </c>
      <c r="E138" s="68" t="s">
        <v>95</v>
      </c>
      <c r="F138" s="80">
        <v>1</v>
      </c>
      <c r="G138" s="81">
        <v>13398000</v>
      </c>
      <c r="H138" s="70">
        <f>G138-W138</f>
        <v>5359200</v>
      </c>
      <c r="I138" s="65">
        <f t="shared" si="20"/>
        <v>1</v>
      </c>
      <c r="J138" s="87">
        <f t="shared" si="20"/>
        <v>13398000</v>
      </c>
      <c r="K138" s="70">
        <f t="shared" si="20"/>
        <v>5359200</v>
      </c>
      <c r="L138" s="83"/>
      <c r="M138" s="83"/>
      <c r="N138" s="83"/>
      <c r="O138" s="83"/>
      <c r="P138" s="84"/>
      <c r="Q138" s="85">
        <v>2015</v>
      </c>
      <c r="R138" s="85">
        <v>5</v>
      </c>
      <c r="S138" s="75">
        <f t="shared" si="14"/>
        <v>0.2</v>
      </c>
      <c r="T138" s="76">
        <f t="shared" si="15"/>
        <v>2679600</v>
      </c>
      <c r="U138" s="66">
        <f t="shared" si="18"/>
        <v>3</v>
      </c>
      <c r="V138" s="66"/>
      <c r="W138" s="77">
        <f t="shared" si="16"/>
        <v>8038800</v>
      </c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  <c r="EH138" s="20"/>
      <c r="EI138" s="20"/>
      <c r="EJ138" s="20"/>
      <c r="EK138" s="20"/>
      <c r="EL138" s="20"/>
      <c r="EM138" s="20"/>
      <c r="EN138" s="20"/>
      <c r="EO138" s="20"/>
      <c r="EP138" s="20"/>
      <c r="EQ138" s="20"/>
      <c r="ER138" s="20"/>
      <c r="ES138" s="20"/>
      <c r="ET138" s="20"/>
      <c r="EU138" s="20"/>
      <c r="EV138" s="20"/>
      <c r="EW138" s="20"/>
      <c r="EX138" s="20"/>
      <c r="EY138" s="20"/>
      <c r="EZ138" s="20"/>
      <c r="FA138" s="20"/>
      <c r="FB138" s="20"/>
      <c r="FC138" s="20"/>
      <c r="FD138" s="20"/>
      <c r="FE138" s="20"/>
      <c r="FF138" s="20"/>
      <c r="FG138" s="20"/>
      <c r="FH138" s="20"/>
      <c r="FI138" s="20"/>
      <c r="FJ138" s="20"/>
      <c r="FK138" s="20"/>
      <c r="FL138" s="20"/>
      <c r="FM138" s="20"/>
      <c r="FN138" s="20"/>
      <c r="FO138" s="20"/>
      <c r="FP138" s="20"/>
      <c r="FQ138" s="20"/>
      <c r="FR138" s="20"/>
      <c r="FS138" s="20"/>
      <c r="FT138" s="20"/>
      <c r="FU138" s="20"/>
      <c r="FV138" s="20"/>
      <c r="FW138" s="20"/>
      <c r="FX138" s="20"/>
      <c r="FY138" s="20"/>
      <c r="FZ138" s="20"/>
      <c r="GA138" s="20"/>
      <c r="GB138" s="20"/>
      <c r="GC138" s="20"/>
      <c r="GD138" s="20"/>
      <c r="GE138" s="20"/>
      <c r="GF138" s="20"/>
      <c r="GG138" s="20"/>
      <c r="GH138" s="20"/>
      <c r="GI138" s="20"/>
      <c r="GJ138" s="20"/>
      <c r="GK138" s="20"/>
      <c r="GL138" s="20"/>
      <c r="GM138" s="20"/>
      <c r="GN138" s="20"/>
      <c r="GO138" s="20"/>
      <c r="GP138" s="20"/>
      <c r="GQ138" s="20"/>
      <c r="GR138" s="20"/>
      <c r="GS138" s="20"/>
      <c r="GT138" s="20"/>
      <c r="GU138" s="20"/>
      <c r="GV138" s="20"/>
      <c r="GW138" s="20"/>
      <c r="GX138" s="20"/>
      <c r="GY138" s="20"/>
      <c r="GZ138" s="20"/>
      <c r="HA138" s="20"/>
      <c r="HB138" s="20"/>
      <c r="HC138" s="20"/>
      <c r="HD138" s="20"/>
      <c r="HE138" s="20"/>
      <c r="HF138" s="20"/>
      <c r="HG138" s="20"/>
      <c r="HH138" s="20"/>
      <c r="HI138" s="20"/>
      <c r="HJ138" s="20"/>
      <c r="HK138" s="20"/>
      <c r="HL138" s="20"/>
      <c r="HM138" s="20"/>
      <c r="HN138" s="20"/>
      <c r="HO138" s="20"/>
      <c r="HP138" s="20"/>
      <c r="HQ138" s="20"/>
      <c r="HR138" s="20"/>
      <c r="HS138" s="20"/>
      <c r="HT138" s="20"/>
      <c r="HU138" s="20"/>
      <c r="HV138" s="20"/>
      <c r="HW138" s="20"/>
      <c r="HX138" s="20"/>
      <c r="HY138" s="20"/>
      <c r="HZ138" s="20"/>
      <c r="IA138" s="20"/>
      <c r="IB138" s="20"/>
      <c r="IC138" s="20"/>
      <c r="ID138" s="20"/>
      <c r="IE138" s="20"/>
      <c r="IF138" s="20"/>
      <c r="IG138" s="20"/>
      <c r="IH138" s="20"/>
      <c r="II138" s="20"/>
      <c r="IJ138" s="20"/>
      <c r="IK138" s="20"/>
      <c r="IL138" s="20"/>
      <c r="IM138" s="20"/>
      <c r="IN138" s="20"/>
      <c r="IO138" s="20"/>
    </row>
    <row r="139" spans="1:249" ht="15" hidden="1" customHeight="1" x14ac:dyDescent="0.25">
      <c r="A139" s="65">
        <f t="shared" si="17"/>
        <v>118</v>
      </c>
      <c r="B139" s="66"/>
      <c r="C139" s="127" t="s">
        <v>145</v>
      </c>
      <c r="D139" s="80" t="s">
        <v>198</v>
      </c>
      <c r="E139" s="68" t="s">
        <v>84</v>
      </c>
      <c r="F139" s="80">
        <v>1</v>
      </c>
      <c r="G139" s="81">
        <v>13398000</v>
      </c>
      <c r="H139" s="70">
        <f>G139-W139</f>
        <v>5359200</v>
      </c>
      <c r="I139" s="65">
        <f t="shared" si="20"/>
        <v>1</v>
      </c>
      <c r="J139" s="87">
        <f t="shared" si="20"/>
        <v>13398000</v>
      </c>
      <c r="K139" s="70">
        <f t="shared" si="20"/>
        <v>5359200</v>
      </c>
      <c r="L139" s="83"/>
      <c r="M139" s="83"/>
      <c r="N139" s="83"/>
      <c r="O139" s="83"/>
      <c r="P139" s="84"/>
      <c r="Q139" s="85">
        <v>2015</v>
      </c>
      <c r="R139" s="85">
        <v>5</v>
      </c>
      <c r="S139" s="75">
        <f t="shared" si="14"/>
        <v>0.2</v>
      </c>
      <c r="T139" s="76">
        <f t="shared" si="15"/>
        <v>2679600</v>
      </c>
      <c r="U139" s="66">
        <f t="shared" si="18"/>
        <v>3</v>
      </c>
      <c r="V139" s="66"/>
      <c r="W139" s="77">
        <f t="shared" si="16"/>
        <v>8038800</v>
      </c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  <c r="EH139" s="20"/>
      <c r="EI139" s="20"/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/>
      <c r="EY139" s="20"/>
      <c r="EZ139" s="20"/>
      <c r="FA139" s="20"/>
      <c r="FB139" s="20"/>
      <c r="FC139" s="20"/>
      <c r="FD139" s="20"/>
      <c r="FE139" s="20"/>
      <c r="FF139" s="20"/>
      <c r="FG139" s="20"/>
      <c r="FH139" s="20"/>
      <c r="FI139" s="20"/>
      <c r="FJ139" s="20"/>
      <c r="FK139" s="20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  <c r="FX139" s="20"/>
      <c r="FY139" s="20"/>
      <c r="FZ139" s="20"/>
      <c r="GA139" s="20"/>
      <c r="GB139" s="20"/>
      <c r="GC139" s="20"/>
      <c r="GD139" s="20"/>
      <c r="GE139" s="20"/>
      <c r="GF139" s="20"/>
      <c r="GG139" s="20"/>
      <c r="GH139" s="20"/>
      <c r="GI139" s="20"/>
      <c r="GJ139" s="20"/>
      <c r="GK139" s="20"/>
      <c r="GL139" s="20"/>
      <c r="GM139" s="20"/>
      <c r="GN139" s="20"/>
      <c r="GO139" s="20"/>
      <c r="GP139" s="20"/>
      <c r="GQ139" s="20"/>
      <c r="GR139" s="20"/>
      <c r="GS139" s="20"/>
      <c r="GT139" s="20"/>
      <c r="GU139" s="20"/>
      <c r="GV139" s="20"/>
      <c r="GW139" s="20"/>
      <c r="GX139" s="20"/>
      <c r="GY139" s="20"/>
      <c r="GZ139" s="20"/>
      <c r="HA139" s="20"/>
      <c r="HB139" s="20"/>
      <c r="HC139" s="20"/>
      <c r="HD139" s="20"/>
      <c r="HE139" s="20"/>
      <c r="HF139" s="20"/>
      <c r="HG139" s="20"/>
      <c r="HH139" s="20"/>
      <c r="HI139" s="20"/>
      <c r="HJ139" s="20"/>
      <c r="HK139" s="20"/>
      <c r="HL139" s="20"/>
      <c r="HM139" s="20"/>
      <c r="HN139" s="20"/>
      <c r="HO139" s="20"/>
      <c r="HP139" s="20"/>
      <c r="HQ139" s="20"/>
      <c r="HR139" s="20"/>
      <c r="HS139" s="20"/>
      <c r="HT139" s="20"/>
      <c r="HU139" s="20"/>
      <c r="HV139" s="20"/>
      <c r="HW139" s="20"/>
      <c r="HX139" s="20"/>
      <c r="HY139" s="20"/>
      <c r="HZ139" s="20"/>
      <c r="IA139" s="20"/>
      <c r="IB139" s="20"/>
      <c r="IC139" s="20"/>
      <c r="ID139" s="20"/>
      <c r="IE139" s="20"/>
      <c r="IF139" s="20"/>
      <c r="IG139" s="20"/>
      <c r="IH139" s="20"/>
      <c r="II139" s="20"/>
      <c r="IJ139" s="20"/>
      <c r="IK139" s="20"/>
      <c r="IL139" s="20"/>
      <c r="IM139" s="20"/>
      <c r="IN139" s="20"/>
      <c r="IO139" s="20"/>
    </row>
    <row r="140" spans="1:249" ht="22.5" hidden="1" customHeight="1" x14ac:dyDescent="0.25">
      <c r="A140" s="65">
        <f t="shared" si="17"/>
        <v>119</v>
      </c>
      <c r="B140" s="66"/>
      <c r="C140" s="103" t="s">
        <v>199</v>
      </c>
      <c r="D140" s="104">
        <v>14033</v>
      </c>
      <c r="E140" s="68" t="s">
        <v>84</v>
      </c>
      <c r="F140" s="65">
        <v>1</v>
      </c>
      <c r="G140" s="81">
        <v>45850000</v>
      </c>
      <c r="H140" s="70">
        <f>G140-W140</f>
        <v>9170000</v>
      </c>
      <c r="I140" s="65">
        <f t="shared" si="20"/>
        <v>1</v>
      </c>
      <c r="J140" s="82">
        <v>45850000</v>
      </c>
      <c r="K140" s="70">
        <f t="shared" si="20"/>
        <v>9170000</v>
      </c>
      <c r="L140" s="72"/>
      <c r="M140" s="72"/>
      <c r="N140" s="72"/>
      <c r="O140" s="66"/>
      <c r="P140" s="90"/>
      <c r="Q140" s="65">
        <v>2014</v>
      </c>
      <c r="R140" s="66">
        <v>5</v>
      </c>
      <c r="S140" s="75">
        <f t="shared" si="14"/>
        <v>0.2</v>
      </c>
      <c r="T140" s="76">
        <f t="shared" si="15"/>
        <v>9170000</v>
      </c>
      <c r="U140" s="66">
        <f t="shared" si="18"/>
        <v>4</v>
      </c>
      <c r="V140" s="66"/>
      <c r="W140" s="77">
        <f t="shared" si="16"/>
        <v>36680000</v>
      </c>
    </row>
    <row r="141" spans="1:249" ht="27" hidden="1" customHeight="1" x14ac:dyDescent="0.2">
      <c r="A141" s="65">
        <f t="shared" si="17"/>
        <v>120</v>
      </c>
      <c r="B141" s="66"/>
      <c r="C141" s="67" t="s">
        <v>200</v>
      </c>
      <c r="D141" s="66">
        <v>14034</v>
      </c>
      <c r="E141" s="68" t="s">
        <v>84</v>
      </c>
      <c r="F141" s="65">
        <v>1</v>
      </c>
      <c r="G141" s="81">
        <v>19800000</v>
      </c>
      <c r="H141" s="70">
        <f>G141-W141</f>
        <v>3960000</v>
      </c>
      <c r="I141" s="65">
        <f t="shared" si="20"/>
        <v>1</v>
      </c>
      <c r="J141" s="82">
        <v>19800000</v>
      </c>
      <c r="K141" s="70">
        <f t="shared" si="20"/>
        <v>3960000</v>
      </c>
      <c r="L141" s="72"/>
      <c r="M141" s="72"/>
      <c r="N141" s="72"/>
      <c r="O141" s="66"/>
      <c r="P141" s="90"/>
      <c r="Q141" s="65">
        <v>2014</v>
      </c>
      <c r="R141" s="66">
        <v>5</v>
      </c>
      <c r="S141" s="75">
        <f t="shared" si="14"/>
        <v>0.2</v>
      </c>
      <c r="T141" s="76">
        <f t="shared" si="15"/>
        <v>3960000</v>
      </c>
      <c r="U141" s="66">
        <f t="shared" si="18"/>
        <v>4</v>
      </c>
      <c r="V141" s="66"/>
      <c r="W141" s="77">
        <f t="shared" si="16"/>
        <v>15840000</v>
      </c>
    </row>
    <row r="142" spans="1:249" s="102" customFormat="1" hidden="1" x14ac:dyDescent="0.2">
      <c r="A142" s="65">
        <f t="shared" si="17"/>
        <v>121</v>
      </c>
      <c r="B142" s="92"/>
      <c r="C142" s="83" t="s">
        <v>201</v>
      </c>
      <c r="D142" s="92" t="s">
        <v>202</v>
      </c>
      <c r="E142" s="93" t="s">
        <v>84</v>
      </c>
      <c r="F142" s="85">
        <v>1</v>
      </c>
      <c r="G142" s="128">
        <v>11491000</v>
      </c>
      <c r="H142" s="95">
        <v>0</v>
      </c>
      <c r="I142" s="85">
        <f t="shared" si="20"/>
        <v>1</v>
      </c>
      <c r="J142" s="128">
        <f t="shared" si="20"/>
        <v>11491000</v>
      </c>
      <c r="K142" s="95">
        <f t="shared" si="20"/>
        <v>0</v>
      </c>
      <c r="L142" s="93"/>
      <c r="M142" s="93"/>
      <c r="N142" s="149" t="s">
        <v>75</v>
      </c>
      <c r="O142" s="96"/>
      <c r="P142" s="93"/>
      <c r="Q142" s="149">
        <v>2006</v>
      </c>
      <c r="R142" s="149">
        <v>5</v>
      </c>
      <c r="S142" s="97">
        <f t="shared" si="14"/>
        <v>0.2</v>
      </c>
      <c r="T142" s="98">
        <f t="shared" si="15"/>
        <v>2298200</v>
      </c>
      <c r="U142" s="66">
        <f t="shared" si="18"/>
        <v>12</v>
      </c>
      <c r="V142" s="92">
        <v>0</v>
      </c>
      <c r="W142" s="99">
        <f t="shared" si="16"/>
        <v>27578400</v>
      </c>
      <c r="X142" s="100">
        <f t="shared" ref="X142:X162" si="22">IF(H142&lt;0,0,H142)</f>
        <v>0</v>
      </c>
    </row>
    <row r="143" spans="1:249" s="102" customFormat="1" hidden="1" x14ac:dyDescent="0.2">
      <c r="A143" s="65">
        <f t="shared" si="17"/>
        <v>122</v>
      </c>
      <c r="B143" s="92"/>
      <c r="C143" s="83" t="s">
        <v>201</v>
      </c>
      <c r="D143" s="92" t="s">
        <v>203</v>
      </c>
      <c r="E143" s="93" t="s">
        <v>84</v>
      </c>
      <c r="F143" s="85">
        <v>1</v>
      </c>
      <c r="G143" s="128">
        <v>11491000</v>
      </c>
      <c r="H143" s="95">
        <v>0</v>
      </c>
      <c r="I143" s="85">
        <f t="shared" si="20"/>
        <v>1</v>
      </c>
      <c r="J143" s="128">
        <f t="shared" si="20"/>
        <v>11491000</v>
      </c>
      <c r="K143" s="95">
        <f t="shared" si="20"/>
        <v>0</v>
      </c>
      <c r="L143" s="93"/>
      <c r="M143" s="93"/>
      <c r="N143" s="149" t="s">
        <v>75</v>
      </c>
      <c r="O143" s="96"/>
      <c r="P143" s="93"/>
      <c r="Q143" s="149">
        <v>2006</v>
      </c>
      <c r="R143" s="149">
        <v>5</v>
      </c>
      <c r="S143" s="97">
        <f t="shared" si="14"/>
        <v>0.2</v>
      </c>
      <c r="T143" s="98">
        <f t="shared" si="15"/>
        <v>2298200</v>
      </c>
      <c r="U143" s="66">
        <f t="shared" si="18"/>
        <v>12</v>
      </c>
      <c r="V143" s="92">
        <v>0</v>
      </c>
      <c r="W143" s="99">
        <f t="shared" si="16"/>
        <v>27578400</v>
      </c>
      <c r="X143" s="100">
        <f t="shared" si="22"/>
        <v>0</v>
      </c>
    </row>
    <row r="144" spans="1:249" s="102" customFormat="1" hidden="1" x14ac:dyDescent="0.2">
      <c r="A144" s="65">
        <f t="shared" si="17"/>
        <v>123</v>
      </c>
      <c r="B144" s="92"/>
      <c r="C144" s="83" t="s">
        <v>201</v>
      </c>
      <c r="D144" s="92" t="s">
        <v>204</v>
      </c>
      <c r="E144" s="93" t="s">
        <v>84</v>
      </c>
      <c r="F144" s="85">
        <v>1</v>
      </c>
      <c r="G144" s="128">
        <v>11491000</v>
      </c>
      <c r="H144" s="95">
        <v>0</v>
      </c>
      <c r="I144" s="85">
        <f t="shared" si="20"/>
        <v>1</v>
      </c>
      <c r="J144" s="128">
        <f t="shared" si="20"/>
        <v>11491000</v>
      </c>
      <c r="K144" s="95">
        <f t="shared" si="20"/>
        <v>0</v>
      </c>
      <c r="L144" s="93"/>
      <c r="M144" s="93"/>
      <c r="N144" s="149" t="s">
        <v>75</v>
      </c>
      <c r="O144" s="96"/>
      <c r="P144" s="93"/>
      <c r="Q144" s="149">
        <v>2006</v>
      </c>
      <c r="R144" s="149">
        <v>5</v>
      </c>
      <c r="S144" s="97">
        <f t="shared" si="14"/>
        <v>0.2</v>
      </c>
      <c r="T144" s="98">
        <f t="shared" si="15"/>
        <v>2298200</v>
      </c>
      <c r="U144" s="66">
        <f t="shared" si="18"/>
        <v>12</v>
      </c>
      <c r="V144" s="92">
        <v>0</v>
      </c>
      <c r="W144" s="99">
        <f t="shared" si="16"/>
        <v>27578400</v>
      </c>
      <c r="X144" s="100">
        <f t="shared" si="22"/>
        <v>0</v>
      </c>
    </row>
    <row r="145" spans="1:24" s="102" customFormat="1" hidden="1" x14ac:dyDescent="0.2">
      <c r="A145" s="65">
        <f t="shared" si="17"/>
        <v>124</v>
      </c>
      <c r="B145" s="92"/>
      <c r="C145" s="83" t="s">
        <v>201</v>
      </c>
      <c r="D145" s="92" t="s">
        <v>205</v>
      </c>
      <c r="E145" s="93" t="s">
        <v>84</v>
      </c>
      <c r="F145" s="85">
        <v>1</v>
      </c>
      <c r="G145" s="128">
        <v>11491000</v>
      </c>
      <c r="H145" s="95">
        <v>0</v>
      </c>
      <c r="I145" s="85">
        <f t="shared" si="20"/>
        <v>1</v>
      </c>
      <c r="J145" s="128">
        <f t="shared" si="20"/>
        <v>11491000</v>
      </c>
      <c r="K145" s="95">
        <f t="shared" si="20"/>
        <v>0</v>
      </c>
      <c r="L145" s="93"/>
      <c r="M145" s="93"/>
      <c r="N145" s="149" t="s">
        <v>75</v>
      </c>
      <c r="O145" s="96"/>
      <c r="P145" s="93"/>
      <c r="Q145" s="149">
        <v>2006</v>
      </c>
      <c r="R145" s="149">
        <v>5</v>
      </c>
      <c r="S145" s="97">
        <f t="shared" si="14"/>
        <v>0.2</v>
      </c>
      <c r="T145" s="98">
        <f t="shared" si="15"/>
        <v>2298200</v>
      </c>
      <c r="U145" s="66">
        <f t="shared" si="18"/>
        <v>12</v>
      </c>
      <c r="V145" s="92">
        <v>0</v>
      </c>
      <c r="W145" s="99">
        <f t="shared" si="16"/>
        <v>27578400</v>
      </c>
      <c r="X145" s="100">
        <f t="shared" si="22"/>
        <v>0</v>
      </c>
    </row>
    <row r="146" spans="1:24" s="102" customFormat="1" hidden="1" x14ac:dyDescent="0.2">
      <c r="A146" s="65">
        <f t="shared" si="17"/>
        <v>125</v>
      </c>
      <c r="B146" s="92"/>
      <c r="C146" s="83" t="s">
        <v>201</v>
      </c>
      <c r="D146" s="92" t="s">
        <v>206</v>
      </c>
      <c r="E146" s="93" t="s">
        <v>84</v>
      </c>
      <c r="F146" s="85">
        <v>1</v>
      </c>
      <c r="G146" s="128">
        <v>11491000</v>
      </c>
      <c r="H146" s="95">
        <v>0</v>
      </c>
      <c r="I146" s="85">
        <f t="shared" si="20"/>
        <v>1</v>
      </c>
      <c r="J146" s="128">
        <f t="shared" si="20"/>
        <v>11491000</v>
      </c>
      <c r="K146" s="95">
        <f t="shared" si="20"/>
        <v>0</v>
      </c>
      <c r="L146" s="93"/>
      <c r="M146" s="93"/>
      <c r="N146" s="149" t="s">
        <v>75</v>
      </c>
      <c r="O146" s="96"/>
      <c r="P146" s="93"/>
      <c r="Q146" s="149">
        <v>2006</v>
      </c>
      <c r="R146" s="149">
        <v>5</v>
      </c>
      <c r="S146" s="97">
        <f t="shared" si="14"/>
        <v>0.2</v>
      </c>
      <c r="T146" s="98">
        <f t="shared" si="15"/>
        <v>2298200</v>
      </c>
      <c r="U146" s="66">
        <f t="shared" si="18"/>
        <v>12</v>
      </c>
      <c r="V146" s="92">
        <v>0</v>
      </c>
      <c r="W146" s="99">
        <f t="shared" si="16"/>
        <v>27578400</v>
      </c>
      <c r="X146" s="100">
        <f t="shared" si="22"/>
        <v>0</v>
      </c>
    </row>
    <row r="147" spans="1:24" s="102" customFormat="1" hidden="1" x14ac:dyDescent="0.2">
      <c r="A147" s="65">
        <f t="shared" si="17"/>
        <v>126</v>
      </c>
      <c r="B147" s="92"/>
      <c r="C147" s="83" t="s">
        <v>201</v>
      </c>
      <c r="D147" s="92" t="s">
        <v>207</v>
      </c>
      <c r="E147" s="93" t="s">
        <v>84</v>
      </c>
      <c r="F147" s="85">
        <v>1</v>
      </c>
      <c r="G147" s="128">
        <v>11491000</v>
      </c>
      <c r="H147" s="95">
        <v>0</v>
      </c>
      <c r="I147" s="85">
        <f t="shared" si="20"/>
        <v>1</v>
      </c>
      <c r="J147" s="128">
        <f t="shared" si="20"/>
        <v>11491000</v>
      </c>
      <c r="K147" s="95">
        <f t="shared" si="20"/>
        <v>0</v>
      </c>
      <c r="L147" s="93"/>
      <c r="M147" s="93"/>
      <c r="N147" s="149" t="s">
        <v>75</v>
      </c>
      <c r="O147" s="96"/>
      <c r="P147" s="93"/>
      <c r="Q147" s="149">
        <v>2006</v>
      </c>
      <c r="R147" s="149">
        <v>5</v>
      </c>
      <c r="S147" s="97">
        <f t="shared" si="14"/>
        <v>0.2</v>
      </c>
      <c r="T147" s="98">
        <f t="shared" si="15"/>
        <v>2298200</v>
      </c>
      <c r="U147" s="66">
        <f t="shared" si="18"/>
        <v>12</v>
      </c>
      <c r="V147" s="92">
        <v>0</v>
      </c>
      <c r="W147" s="99">
        <f t="shared" si="16"/>
        <v>27578400</v>
      </c>
      <c r="X147" s="100">
        <f t="shared" si="22"/>
        <v>0</v>
      </c>
    </row>
    <row r="148" spans="1:24" s="102" customFormat="1" hidden="1" x14ac:dyDescent="0.2">
      <c r="A148" s="65">
        <f t="shared" si="17"/>
        <v>127</v>
      </c>
      <c r="B148" s="92"/>
      <c r="C148" s="83" t="s">
        <v>201</v>
      </c>
      <c r="D148" s="92" t="s">
        <v>208</v>
      </c>
      <c r="E148" s="93" t="s">
        <v>84</v>
      </c>
      <c r="F148" s="85">
        <v>1</v>
      </c>
      <c r="G148" s="128">
        <v>11491000</v>
      </c>
      <c r="H148" s="95">
        <v>0</v>
      </c>
      <c r="I148" s="85">
        <f t="shared" si="20"/>
        <v>1</v>
      </c>
      <c r="J148" s="128">
        <f t="shared" si="20"/>
        <v>11491000</v>
      </c>
      <c r="K148" s="95">
        <f t="shared" si="20"/>
        <v>0</v>
      </c>
      <c r="L148" s="93"/>
      <c r="M148" s="93"/>
      <c r="N148" s="149" t="s">
        <v>75</v>
      </c>
      <c r="O148" s="96"/>
      <c r="P148" s="93"/>
      <c r="Q148" s="149">
        <v>2006</v>
      </c>
      <c r="R148" s="149">
        <v>5</v>
      </c>
      <c r="S148" s="97">
        <f t="shared" si="14"/>
        <v>0.2</v>
      </c>
      <c r="T148" s="98">
        <f t="shared" si="15"/>
        <v>2298200</v>
      </c>
      <c r="U148" s="66">
        <f t="shared" si="18"/>
        <v>12</v>
      </c>
      <c r="V148" s="92">
        <v>0</v>
      </c>
      <c r="W148" s="99">
        <f t="shared" si="16"/>
        <v>27578400</v>
      </c>
      <c r="X148" s="100">
        <f t="shared" si="22"/>
        <v>0</v>
      </c>
    </row>
    <row r="149" spans="1:24" ht="30" hidden="1" x14ac:dyDescent="0.2">
      <c r="A149" s="65">
        <f t="shared" si="17"/>
        <v>128</v>
      </c>
      <c r="B149" s="66"/>
      <c r="C149" s="67" t="s">
        <v>69</v>
      </c>
      <c r="D149" s="66" t="s">
        <v>209</v>
      </c>
      <c r="E149" s="68" t="s">
        <v>98</v>
      </c>
      <c r="F149" s="65">
        <v>1</v>
      </c>
      <c r="G149" s="86">
        <v>11697000</v>
      </c>
      <c r="H149" s="70">
        <v>0</v>
      </c>
      <c r="I149" s="65">
        <f t="shared" si="20"/>
        <v>1</v>
      </c>
      <c r="J149" s="87">
        <f t="shared" si="20"/>
        <v>11697000</v>
      </c>
      <c r="K149" s="70">
        <f t="shared" si="20"/>
        <v>0</v>
      </c>
      <c r="L149" s="72"/>
      <c r="M149" s="72"/>
      <c r="N149" s="72"/>
      <c r="O149" s="72"/>
      <c r="P149" s="90"/>
      <c r="Q149" s="65">
        <v>2009</v>
      </c>
      <c r="R149" s="66">
        <v>5</v>
      </c>
      <c r="S149" s="75">
        <f t="shared" si="14"/>
        <v>0.2</v>
      </c>
      <c r="T149" s="76">
        <f t="shared" si="15"/>
        <v>2339400</v>
      </c>
      <c r="U149" s="66">
        <f t="shared" si="18"/>
        <v>9</v>
      </c>
      <c r="V149" s="66">
        <v>0</v>
      </c>
      <c r="W149" s="77">
        <f t="shared" si="16"/>
        <v>21054600</v>
      </c>
      <c r="X149" s="18">
        <f t="shared" si="22"/>
        <v>0</v>
      </c>
    </row>
    <row r="150" spans="1:24" ht="30" hidden="1" x14ac:dyDescent="0.2">
      <c r="A150" s="65">
        <f t="shared" si="17"/>
        <v>129</v>
      </c>
      <c r="B150" s="66"/>
      <c r="C150" s="67" t="s">
        <v>69</v>
      </c>
      <c r="D150" s="66" t="s">
        <v>210</v>
      </c>
      <c r="E150" s="68" t="s">
        <v>98</v>
      </c>
      <c r="F150" s="65">
        <v>1</v>
      </c>
      <c r="G150" s="86">
        <v>11697000</v>
      </c>
      <c r="H150" s="70">
        <v>0</v>
      </c>
      <c r="I150" s="65">
        <f t="shared" si="20"/>
        <v>1</v>
      </c>
      <c r="J150" s="87">
        <f t="shared" si="20"/>
        <v>11697000</v>
      </c>
      <c r="K150" s="70">
        <f t="shared" si="20"/>
        <v>0</v>
      </c>
      <c r="L150" s="72"/>
      <c r="M150" s="72"/>
      <c r="N150" s="72"/>
      <c r="O150" s="72"/>
      <c r="P150" s="90"/>
      <c r="Q150" s="65">
        <v>2009</v>
      </c>
      <c r="R150" s="66">
        <v>5</v>
      </c>
      <c r="S150" s="75">
        <f t="shared" ref="S150:S213" si="23">100%/R150</f>
        <v>0.2</v>
      </c>
      <c r="T150" s="76">
        <f t="shared" ref="T150:T213" si="24">G150/R150</f>
        <v>2339400</v>
      </c>
      <c r="U150" s="66">
        <f t="shared" si="18"/>
        <v>9</v>
      </c>
      <c r="V150" s="66">
        <v>0</v>
      </c>
      <c r="W150" s="77">
        <f t="shared" ref="W150:W213" si="25">T150*U150</f>
        <v>21054600</v>
      </c>
      <c r="X150" s="18">
        <f t="shared" si="22"/>
        <v>0</v>
      </c>
    </row>
    <row r="151" spans="1:24" s="102" customFormat="1" hidden="1" x14ac:dyDescent="0.2">
      <c r="A151" s="65">
        <f t="shared" si="17"/>
        <v>130</v>
      </c>
      <c r="B151" s="92"/>
      <c r="C151" s="83" t="s">
        <v>118</v>
      </c>
      <c r="D151" s="92" t="s">
        <v>211</v>
      </c>
      <c r="E151" s="93" t="s">
        <v>84</v>
      </c>
      <c r="F151" s="85">
        <v>1</v>
      </c>
      <c r="G151" s="128">
        <v>7350000</v>
      </c>
      <c r="H151" s="95">
        <v>0</v>
      </c>
      <c r="I151" s="85">
        <f t="shared" si="20"/>
        <v>1</v>
      </c>
      <c r="J151" s="128">
        <f t="shared" si="20"/>
        <v>7350000</v>
      </c>
      <c r="K151" s="95">
        <f t="shared" si="20"/>
        <v>0</v>
      </c>
      <c r="L151" s="93"/>
      <c r="M151" s="93"/>
      <c r="N151" s="149" t="s">
        <v>75</v>
      </c>
      <c r="O151" s="96"/>
      <c r="P151" s="93"/>
      <c r="Q151" s="149">
        <v>2006</v>
      </c>
      <c r="R151" s="149">
        <v>5</v>
      </c>
      <c r="S151" s="97">
        <f t="shared" si="23"/>
        <v>0.2</v>
      </c>
      <c r="T151" s="98">
        <f t="shared" si="24"/>
        <v>1470000</v>
      </c>
      <c r="U151" s="66">
        <f t="shared" si="18"/>
        <v>12</v>
      </c>
      <c r="V151" s="92">
        <v>0</v>
      </c>
      <c r="W151" s="99">
        <f t="shared" si="25"/>
        <v>17640000</v>
      </c>
      <c r="X151" s="100">
        <f t="shared" si="22"/>
        <v>0</v>
      </c>
    </row>
    <row r="152" spans="1:24" s="102" customFormat="1" hidden="1" x14ac:dyDescent="0.2">
      <c r="A152" s="65">
        <f t="shared" ref="A152:A215" si="26">+A151+1</f>
        <v>131</v>
      </c>
      <c r="B152" s="92"/>
      <c r="C152" s="83" t="s">
        <v>118</v>
      </c>
      <c r="D152" s="92" t="s">
        <v>212</v>
      </c>
      <c r="E152" s="93" t="s">
        <v>84</v>
      </c>
      <c r="F152" s="85">
        <v>1</v>
      </c>
      <c r="G152" s="128">
        <v>7350000</v>
      </c>
      <c r="H152" s="95">
        <v>0</v>
      </c>
      <c r="I152" s="85">
        <f t="shared" si="20"/>
        <v>1</v>
      </c>
      <c r="J152" s="128">
        <f t="shared" si="20"/>
        <v>7350000</v>
      </c>
      <c r="K152" s="95">
        <f t="shared" si="20"/>
        <v>0</v>
      </c>
      <c r="L152" s="93"/>
      <c r="M152" s="93"/>
      <c r="N152" s="149" t="s">
        <v>75</v>
      </c>
      <c r="O152" s="96"/>
      <c r="P152" s="93"/>
      <c r="Q152" s="149">
        <v>2006</v>
      </c>
      <c r="R152" s="149">
        <v>5</v>
      </c>
      <c r="S152" s="97">
        <f t="shared" si="23"/>
        <v>0.2</v>
      </c>
      <c r="T152" s="98">
        <f t="shared" si="24"/>
        <v>1470000</v>
      </c>
      <c r="U152" s="66">
        <f t="shared" si="18"/>
        <v>12</v>
      </c>
      <c r="V152" s="92">
        <v>0</v>
      </c>
      <c r="W152" s="99">
        <f t="shared" si="25"/>
        <v>17640000</v>
      </c>
      <c r="X152" s="100">
        <f t="shared" si="22"/>
        <v>0</v>
      </c>
    </row>
    <row r="153" spans="1:24" s="102" customFormat="1" hidden="1" x14ac:dyDescent="0.2">
      <c r="A153" s="65">
        <f t="shared" si="26"/>
        <v>132</v>
      </c>
      <c r="B153" s="92"/>
      <c r="C153" s="83" t="s">
        <v>118</v>
      </c>
      <c r="D153" s="92" t="s">
        <v>213</v>
      </c>
      <c r="E153" s="93" t="s">
        <v>84</v>
      </c>
      <c r="F153" s="85">
        <v>1</v>
      </c>
      <c r="G153" s="128">
        <v>7350000</v>
      </c>
      <c r="H153" s="95">
        <v>0</v>
      </c>
      <c r="I153" s="85">
        <f t="shared" si="20"/>
        <v>1</v>
      </c>
      <c r="J153" s="128">
        <f t="shared" si="20"/>
        <v>7350000</v>
      </c>
      <c r="K153" s="95">
        <f t="shared" si="20"/>
        <v>0</v>
      </c>
      <c r="L153" s="93"/>
      <c r="M153" s="93"/>
      <c r="N153" s="149" t="s">
        <v>75</v>
      </c>
      <c r="O153" s="96"/>
      <c r="P153" s="93"/>
      <c r="Q153" s="149">
        <v>2006</v>
      </c>
      <c r="R153" s="149">
        <v>5</v>
      </c>
      <c r="S153" s="97">
        <f t="shared" si="23"/>
        <v>0.2</v>
      </c>
      <c r="T153" s="98">
        <f t="shared" si="24"/>
        <v>1470000</v>
      </c>
      <c r="U153" s="66">
        <f t="shared" si="18"/>
        <v>12</v>
      </c>
      <c r="V153" s="92">
        <v>0</v>
      </c>
      <c r="W153" s="99">
        <f t="shared" si="25"/>
        <v>17640000</v>
      </c>
      <c r="X153" s="100">
        <f t="shared" si="22"/>
        <v>0</v>
      </c>
    </row>
    <row r="154" spans="1:24" s="102" customFormat="1" hidden="1" x14ac:dyDescent="0.2">
      <c r="A154" s="65">
        <f t="shared" si="26"/>
        <v>133</v>
      </c>
      <c r="B154" s="92"/>
      <c r="C154" s="83" t="s">
        <v>118</v>
      </c>
      <c r="D154" s="92" t="s">
        <v>214</v>
      </c>
      <c r="E154" s="93" t="s">
        <v>84</v>
      </c>
      <c r="F154" s="85">
        <v>1</v>
      </c>
      <c r="G154" s="128">
        <v>7350000</v>
      </c>
      <c r="H154" s="95">
        <v>0</v>
      </c>
      <c r="I154" s="85">
        <f t="shared" si="20"/>
        <v>1</v>
      </c>
      <c r="J154" s="128">
        <f t="shared" si="20"/>
        <v>7350000</v>
      </c>
      <c r="K154" s="95">
        <f t="shared" si="20"/>
        <v>0</v>
      </c>
      <c r="L154" s="93"/>
      <c r="M154" s="93"/>
      <c r="N154" s="149" t="s">
        <v>75</v>
      </c>
      <c r="O154" s="96"/>
      <c r="P154" s="93"/>
      <c r="Q154" s="149">
        <v>2006</v>
      </c>
      <c r="R154" s="149">
        <v>5</v>
      </c>
      <c r="S154" s="97">
        <f t="shared" si="23"/>
        <v>0.2</v>
      </c>
      <c r="T154" s="98">
        <f t="shared" si="24"/>
        <v>1470000</v>
      </c>
      <c r="U154" s="66">
        <f t="shared" si="18"/>
        <v>12</v>
      </c>
      <c r="V154" s="92">
        <v>0</v>
      </c>
      <c r="W154" s="99">
        <f t="shared" si="25"/>
        <v>17640000</v>
      </c>
      <c r="X154" s="100">
        <f t="shared" si="22"/>
        <v>0</v>
      </c>
    </row>
    <row r="155" spans="1:24" s="102" customFormat="1" hidden="1" x14ac:dyDescent="0.2">
      <c r="A155" s="65">
        <f t="shared" si="26"/>
        <v>134</v>
      </c>
      <c r="B155" s="92"/>
      <c r="C155" s="83" t="s">
        <v>118</v>
      </c>
      <c r="D155" s="92" t="s">
        <v>215</v>
      </c>
      <c r="E155" s="93" t="s">
        <v>84</v>
      </c>
      <c r="F155" s="85">
        <v>1</v>
      </c>
      <c r="G155" s="128">
        <v>7350000</v>
      </c>
      <c r="H155" s="95">
        <v>0</v>
      </c>
      <c r="I155" s="85">
        <f t="shared" si="20"/>
        <v>1</v>
      </c>
      <c r="J155" s="128">
        <f t="shared" si="20"/>
        <v>7350000</v>
      </c>
      <c r="K155" s="95">
        <f t="shared" si="20"/>
        <v>0</v>
      </c>
      <c r="L155" s="93"/>
      <c r="M155" s="93"/>
      <c r="N155" s="149" t="s">
        <v>75</v>
      </c>
      <c r="O155" s="96"/>
      <c r="P155" s="93"/>
      <c r="Q155" s="149">
        <v>2006</v>
      </c>
      <c r="R155" s="149">
        <v>5</v>
      </c>
      <c r="S155" s="97">
        <f t="shared" si="23"/>
        <v>0.2</v>
      </c>
      <c r="T155" s="98">
        <f t="shared" si="24"/>
        <v>1470000</v>
      </c>
      <c r="U155" s="66">
        <f t="shared" si="18"/>
        <v>12</v>
      </c>
      <c r="V155" s="92">
        <v>0</v>
      </c>
      <c r="W155" s="99">
        <f t="shared" si="25"/>
        <v>17640000</v>
      </c>
      <c r="X155" s="100">
        <f t="shared" si="22"/>
        <v>0</v>
      </c>
    </row>
    <row r="156" spans="1:24" s="102" customFormat="1" hidden="1" x14ac:dyDescent="0.2">
      <c r="A156" s="65">
        <f t="shared" si="26"/>
        <v>135</v>
      </c>
      <c r="B156" s="92"/>
      <c r="C156" s="83" t="s">
        <v>118</v>
      </c>
      <c r="D156" s="92" t="s">
        <v>216</v>
      </c>
      <c r="E156" s="93" t="s">
        <v>84</v>
      </c>
      <c r="F156" s="85">
        <v>1</v>
      </c>
      <c r="G156" s="128">
        <v>7350000</v>
      </c>
      <c r="H156" s="95">
        <v>0</v>
      </c>
      <c r="I156" s="85">
        <f t="shared" si="20"/>
        <v>1</v>
      </c>
      <c r="J156" s="128">
        <f t="shared" si="20"/>
        <v>7350000</v>
      </c>
      <c r="K156" s="95">
        <f t="shared" si="20"/>
        <v>0</v>
      </c>
      <c r="L156" s="93"/>
      <c r="M156" s="93"/>
      <c r="N156" s="149" t="s">
        <v>75</v>
      </c>
      <c r="O156" s="96"/>
      <c r="P156" s="93"/>
      <c r="Q156" s="149">
        <v>2006</v>
      </c>
      <c r="R156" s="149">
        <v>5</v>
      </c>
      <c r="S156" s="97">
        <f t="shared" si="23"/>
        <v>0.2</v>
      </c>
      <c r="T156" s="98">
        <f t="shared" si="24"/>
        <v>1470000</v>
      </c>
      <c r="U156" s="66">
        <f t="shared" ref="U156:U222" si="27">2018-Q156</f>
        <v>12</v>
      </c>
      <c r="V156" s="92">
        <v>0</v>
      </c>
      <c r="W156" s="99">
        <f t="shared" si="25"/>
        <v>17640000</v>
      </c>
      <c r="X156" s="100">
        <f t="shared" si="22"/>
        <v>0</v>
      </c>
    </row>
    <row r="157" spans="1:24" s="102" customFormat="1" hidden="1" x14ac:dyDescent="0.2">
      <c r="A157" s="65">
        <f t="shared" si="26"/>
        <v>136</v>
      </c>
      <c r="B157" s="92"/>
      <c r="C157" s="83" t="s">
        <v>118</v>
      </c>
      <c r="D157" s="92" t="s">
        <v>217</v>
      </c>
      <c r="E157" s="93" t="s">
        <v>84</v>
      </c>
      <c r="F157" s="85">
        <v>1</v>
      </c>
      <c r="G157" s="128">
        <v>7350000</v>
      </c>
      <c r="H157" s="95">
        <v>0</v>
      </c>
      <c r="I157" s="85">
        <f t="shared" si="20"/>
        <v>1</v>
      </c>
      <c r="J157" s="128">
        <f t="shared" si="20"/>
        <v>7350000</v>
      </c>
      <c r="K157" s="95">
        <f t="shared" si="20"/>
        <v>0</v>
      </c>
      <c r="L157" s="93"/>
      <c r="M157" s="93"/>
      <c r="N157" s="149" t="s">
        <v>75</v>
      </c>
      <c r="O157" s="96"/>
      <c r="P157" s="93"/>
      <c r="Q157" s="149">
        <v>2006</v>
      </c>
      <c r="R157" s="149">
        <v>5</v>
      </c>
      <c r="S157" s="97">
        <f t="shared" si="23"/>
        <v>0.2</v>
      </c>
      <c r="T157" s="98">
        <f t="shared" si="24"/>
        <v>1470000</v>
      </c>
      <c r="U157" s="66">
        <f t="shared" si="27"/>
        <v>12</v>
      </c>
      <c r="V157" s="92">
        <v>0</v>
      </c>
      <c r="W157" s="99">
        <f t="shared" si="25"/>
        <v>17640000</v>
      </c>
      <c r="X157" s="100">
        <f t="shared" si="22"/>
        <v>0</v>
      </c>
    </row>
    <row r="158" spans="1:24" s="102" customFormat="1" hidden="1" x14ac:dyDescent="0.2">
      <c r="A158" s="65">
        <f t="shared" si="26"/>
        <v>137</v>
      </c>
      <c r="B158" s="92"/>
      <c r="C158" s="83" t="s">
        <v>118</v>
      </c>
      <c r="D158" s="92" t="s">
        <v>218</v>
      </c>
      <c r="E158" s="93" t="s">
        <v>84</v>
      </c>
      <c r="F158" s="85">
        <v>1</v>
      </c>
      <c r="G158" s="128">
        <v>7350000</v>
      </c>
      <c r="H158" s="95">
        <v>0</v>
      </c>
      <c r="I158" s="85">
        <f t="shared" si="20"/>
        <v>1</v>
      </c>
      <c r="J158" s="128">
        <f t="shared" si="20"/>
        <v>7350000</v>
      </c>
      <c r="K158" s="95">
        <f t="shared" si="20"/>
        <v>0</v>
      </c>
      <c r="L158" s="93"/>
      <c r="M158" s="93"/>
      <c r="N158" s="149" t="s">
        <v>75</v>
      </c>
      <c r="O158" s="96"/>
      <c r="P158" s="93"/>
      <c r="Q158" s="149">
        <v>2006</v>
      </c>
      <c r="R158" s="149">
        <v>5</v>
      </c>
      <c r="S158" s="97">
        <f t="shared" si="23"/>
        <v>0.2</v>
      </c>
      <c r="T158" s="98">
        <f t="shared" si="24"/>
        <v>1470000</v>
      </c>
      <c r="U158" s="66">
        <f t="shared" si="27"/>
        <v>12</v>
      </c>
      <c r="V158" s="92">
        <v>0</v>
      </c>
      <c r="W158" s="99">
        <f t="shared" si="25"/>
        <v>17640000</v>
      </c>
      <c r="X158" s="100">
        <f t="shared" si="22"/>
        <v>0</v>
      </c>
    </row>
    <row r="159" spans="1:24" ht="30" hidden="1" x14ac:dyDescent="0.2">
      <c r="A159" s="65">
        <f t="shared" si="26"/>
        <v>138</v>
      </c>
      <c r="B159" s="66"/>
      <c r="C159" s="67" t="s">
        <v>69</v>
      </c>
      <c r="D159" s="66" t="s">
        <v>219</v>
      </c>
      <c r="E159" s="68" t="s">
        <v>220</v>
      </c>
      <c r="F159" s="65">
        <v>1</v>
      </c>
      <c r="G159" s="86">
        <v>11697000</v>
      </c>
      <c r="H159" s="70">
        <v>0</v>
      </c>
      <c r="I159" s="65">
        <f t="shared" si="20"/>
        <v>1</v>
      </c>
      <c r="J159" s="87">
        <f t="shared" si="20"/>
        <v>11697000</v>
      </c>
      <c r="K159" s="70">
        <f t="shared" si="20"/>
        <v>0</v>
      </c>
      <c r="L159" s="72"/>
      <c r="M159" s="72"/>
      <c r="N159" s="72"/>
      <c r="O159" s="72"/>
      <c r="P159" s="90"/>
      <c r="Q159" s="65">
        <v>2009</v>
      </c>
      <c r="R159" s="66">
        <v>5</v>
      </c>
      <c r="S159" s="75">
        <f t="shared" si="23"/>
        <v>0.2</v>
      </c>
      <c r="T159" s="76">
        <f t="shared" si="24"/>
        <v>2339400</v>
      </c>
      <c r="U159" s="66">
        <f t="shared" si="27"/>
        <v>9</v>
      </c>
      <c r="V159" s="66">
        <v>0</v>
      </c>
      <c r="W159" s="77">
        <f t="shared" si="25"/>
        <v>21054600</v>
      </c>
      <c r="X159" s="18">
        <f t="shared" si="22"/>
        <v>0</v>
      </c>
    </row>
    <row r="160" spans="1:24" ht="30" hidden="1" x14ac:dyDescent="0.2">
      <c r="A160" s="65">
        <f t="shared" si="26"/>
        <v>139</v>
      </c>
      <c r="B160" s="66"/>
      <c r="C160" s="67" t="s">
        <v>69</v>
      </c>
      <c r="D160" s="66" t="s">
        <v>221</v>
      </c>
      <c r="E160" s="68" t="s">
        <v>84</v>
      </c>
      <c r="F160" s="65">
        <v>1</v>
      </c>
      <c r="G160" s="86">
        <v>11697000</v>
      </c>
      <c r="H160" s="70">
        <v>0</v>
      </c>
      <c r="I160" s="65">
        <f t="shared" si="20"/>
        <v>1</v>
      </c>
      <c r="J160" s="87">
        <f t="shared" si="20"/>
        <v>11697000</v>
      </c>
      <c r="K160" s="70">
        <f t="shared" si="20"/>
        <v>0</v>
      </c>
      <c r="L160" s="72"/>
      <c r="M160" s="72"/>
      <c r="N160" s="72"/>
      <c r="O160" s="72"/>
      <c r="P160" s="90"/>
      <c r="Q160" s="65">
        <v>2009</v>
      </c>
      <c r="R160" s="66">
        <v>5</v>
      </c>
      <c r="S160" s="75">
        <f t="shared" si="23"/>
        <v>0.2</v>
      </c>
      <c r="T160" s="76">
        <f t="shared" si="24"/>
        <v>2339400</v>
      </c>
      <c r="U160" s="66">
        <f t="shared" si="27"/>
        <v>9</v>
      </c>
      <c r="V160" s="66">
        <v>0</v>
      </c>
      <c r="W160" s="77">
        <f t="shared" si="25"/>
        <v>21054600</v>
      </c>
      <c r="X160" s="18">
        <f t="shared" si="22"/>
        <v>0</v>
      </c>
    </row>
    <row r="161" spans="1:249" ht="30" hidden="1" x14ac:dyDescent="0.2">
      <c r="A161" s="65">
        <f t="shared" si="26"/>
        <v>140</v>
      </c>
      <c r="B161" s="66"/>
      <c r="C161" s="67" t="s">
        <v>69</v>
      </c>
      <c r="D161" s="66" t="s">
        <v>222</v>
      </c>
      <c r="E161" s="68" t="s">
        <v>84</v>
      </c>
      <c r="F161" s="65">
        <v>1</v>
      </c>
      <c r="G161" s="86">
        <v>11697000</v>
      </c>
      <c r="H161" s="70">
        <v>0</v>
      </c>
      <c r="I161" s="65">
        <f t="shared" si="20"/>
        <v>1</v>
      </c>
      <c r="J161" s="87">
        <f t="shared" si="20"/>
        <v>11697000</v>
      </c>
      <c r="K161" s="70">
        <f t="shared" si="20"/>
        <v>0</v>
      </c>
      <c r="L161" s="72"/>
      <c r="M161" s="72"/>
      <c r="N161" s="72"/>
      <c r="O161" s="72"/>
      <c r="P161" s="90"/>
      <c r="Q161" s="65">
        <v>2009</v>
      </c>
      <c r="R161" s="66">
        <v>5</v>
      </c>
      <c r="S161" s="75">
        <f t="shared" si="23"/>
        <v>0.2</v>
      </c>
      <c r="T161" s="76">
        <f t="shared" si="24"/>
        <v>2339400</v>
      </c>
      <c r="U161" s="66">
        <f t="shared" si="27"/>
        <v>9</v>
      </c>
      <c r="V161" s="66">
        <v>0</v>
      </c>
      <c r="W161" s="77">
        <f t="shared" si="25"/>
        <v>21054600</v>
      </c>
      <c r="X161" s="18">
        <f t="shared" si="22"/>
        <v>0</v>
      </c>
    </row>
    <row r="162" spans="1:249" ht="30" hidden="1" x14ac:dyDescent="0.2">
      <c r="A162" s="65">
        <f t="shared" si="26"/>
        <v>141</v>
      </c>
      <c r="B162" s="66"/>
      <c r="C162" s="67" t="s">
        <v>69</v>
      </c>
      <c r="D162" s="66" t="s">
        <v>223</v>
      </c>
      <c r="E162" s="68" t="s">
        <v>84</v>
      </c>
      <c r="F162" s="65">
        <v>1</v>
      </c>
      <c r="G162" s="86">
        <v>11697000</v>
      </c>
      <c r="H162" s="70">
        <v>0</v>
      </c>
      <c r="I162" s="65">
        <f t="shared" si="20"/>
        <v>1</v>
      </c>
      <c r="J162" s="87">
        <f t="shared" si="20"/>
        <v>11697000</v>
      </c>
      <c r="K162" s="70">
        <f t="shared" si="20"/>
        <v>0</v>
      </c>
      <c r="L162" s="72"/>
      <c r="M162" s="72"/>
      <c r="N162" s="72"/>
      <c r="O162" s="72"/>
      <c r="P162" s="90"/>
      <c r="Q162" s="65">
        <v>2009</v>
      </c>
      <c r="R162" s="66">
        <v>5</v>
      </c>
      <c r="S162" s="75">
        <f t="shared" si="23"/>
        <v>0.2</v>
      </c>
      <c r="T162" s="76">
        <f t="shared" si="24"/>
        <v>2339400</v>
      </c>
      <c r="U162" s="66">
        <f t="shared" si="27"/>
        <v>9</v>
      </c>
      <c r="V162" s="66">
        <v>0</v>
      </c>
      <c r="W162" s="77">
        <f t="shared" si="25"/>
        <v>21054600</v>
      </c>
      <c r="X162" s="18">
        <f t="shared" si="22"/>
        <v>0</v>
      </c>
    </row>
    <row r="163" spans="1:249" s="20" customFormat="1" ht="30" hidden="1" x14ac:dyDescent="0.25">
      <c r="A163" s="65">
        <f t="shared" si="26"/>
        <v>142</v>
      </c>
      <c r="B163" s="66"/>
      <c r="C163" s="127" t="s">
        <v>120</v>
      </c>
      <c r="D163" s="80" t="s">
        <v>224</v>
      </c>
      <c r="E163" s="68" t="s">
        <v>109</v>
      </c>
      <c r="F163" s="80">
        <v>1</v>
      </c>
      <c r="G163" s="81">
        <v>11295240</v>
      </c>
      <c r="H163" s="70">
        <f>G163-W163</f>
        <v>0</v>
      </c>
      <c r="I163" s="65">
        <f t="shared" si="20"/>
        <v>1</v>
      </c>
      <c r="J163" s="87">
        <f t="shared" si="20"/>
        <v>11295240</v>
      </c>
      <c r="K163" s="70">
        <f t="shared" si="20"/>
        <v>0</v>
      </c>
      <c r="L163" s="83"/>
      <c r="M163" s="83"/>
      <c r="N163" s="83"/>
      <c r="O163" s="83"/>
      <c r="P163" s="84"/>
      <c r="Q163" s="85">
        <v>2013</v>
      </c>
      <c r="R163" s="85">
        <v>5</v>
      </c>
      <c r="S163" s="75">
        <f t="shared" si="23"/>
        <v>0.2</v>
      </c>
      <c r="T163" s="76">
        <f t="shared" si="24"/>
        <v>2259048</v>
      </c>
      <c r="U163" s="66">
        <f t="shared" si="27"/>
        <v>5</v>
      </c>
      <c r="V163" s="66"/>
      <c r="W163" s="77">
        <f t="shared" si="25"/>
        <v>11295240</v>
      </c>
      <c r="X163" s="18"/>
    </row>
    <row r="164" spans="1:249" s="20" customFormat="1" ht="30" hidden="1" x14ac:dyDescent="0.25">
      <c r="A164" s="65">
        <f t="shared" si="26"/>
        <v>143</v>
      </c>
      <c r="B164" s="66"/>
      <c r="C164" s="127" t="s">
        <v>120</v>
      </c>
      <c r="D164" s="80" t="s">
        <v>225</v>
      </c>
      <c r="E164" s="68" t="s">
        <v>226</v>
      </c>
      <c r="F164" s="80">
        <v>1</v>
      </c>
      <c r="G164" s="81">
        <v>11295240</v>
      </c>
      <c r="H164" s="70">
        <f>G164-W164</f>
        <v>0</v>
      </c>
      <c r="I164" s="65">
        <f t="shared" si="20"/>
        <v>1</v>
      </c>
      <c r="J164" s="87">
        <f t="shared" si="20"/>
        <v>11295240</v>
      </c>
      <c r="K164" s="70">
        <f t="shared" si="20"/>
        <v>0</v>
      </c>
      <c r="L164" s="83"/>
      <c r="M164" s="83"/>
      <c r="N164" s="83"/>
      <c r="O164" s="83"/>
      <c r="P164" s="84"/>
      <c r="Q164" s="85">
        <v>2013</v>
      </c>
      <c r="R164" s="85">
        <v>5</v>
      </c>
      <c r="S164" s="75">
        <f t="shared" si="23"/>
        <v>0.2</v>
      </c>
      <c r="T164" s="76">
        <f t="shared" si="24"/>
        <v>2259048</v>
      </c>
      <c r="U164" s="66">
        <f t="shared" si="27"/>
        <v>5</v>
      </c>
      <c r="V164" s="66"/>
      <c r="W164" s="77">
        <f t="shared" si="25"/>
        <v>11295240</v>
      </c>
      <c r="X164" s="18"/>
    </row>
    <row r="165" spans="1:249" s="20" customFormat="1" ht="30" hidden="1" x14ac:dyDescent="0.25">
      <c r="A165" s="65">
        <f t="shared" si="26"/>
        <v>144</v>
      </c>
      <c r="B165" s="66"/>
      <c r="C165" s="127" t="s">
        <v>120</v>
      </c>
      <c r="D165" s="80" t="s">
        <v>227</v>
      </c>
      <c r="E165" s="68" t="s">
        <v>84</v>
      </c>
      <c r="F165" s="80">
        <v>1</v>
      </c>
      <c r="G165" s="81">
        <v>11295240</v>
      </c>
      <c r="H165" s="70">
        <f>G165-W165</f>
        <v>0</v>
      </c>
      <c r="I165" s="65">
        <f t="shared" si="20"/>
        <v>1</v>
      </c>
      <c r="J165" s="87">
        <f t="shared" si="20"/>
        <v>11295240</v>
      </c>
      <c r="K165" s="70">
        <f t="shared" si="20"/>
        <v>0</v>
      </c>
      <c r="L165" s="83"/>
      <c r="M165" s="83"/>
      <c r="N165" s="83"/>
      <c r="O165" s="83"/>
      <c r="P165" s="84"/>
      <c r="Q165" s="85">
        <v>2013</v>
      </c>
      <c r="R165" s="85">
        <v>5</v>
      </c>
      <c r="S165" s="75">
        <f t="shared" si="23"/>
        <v>0.2</v>
      </c>
      <c r="T165" s="76">
        <f t="shared" si="24"/>
        <v>2259048</v>
      </c>
      <c r="U165" s="66">
        <f t="shared" si="27"/>
        <v>5</v>
      </c>
      <c r="V165" s="66"/>
      <c r="W165" s="77">
        <f t="shared" si="25"/>
        <v>11295240</v>
      </c>
      <c r="X165" s="18"/>
    </row>
    <row r="166" spans="1:249" s="20" customFormat="1" ht="30" hidden="1" x14ac:dyDescent="0.25">
      <c r="A166" s="65">
        <f t="shared" si="26"/>
        <v>145</v>
      </c>
      <c r="B166" s="66"/>
      <c r="C166" s="127" t="s">
        <v>120</v>
      </c>
      <c r="D166" s="80" t="s">
        <v>228</v>
      </c>
      <c r="E166" s="68" t="s">
        <v>84</v>
      </c>
      <c r="F166" s="80">
        <v>1</v>
      </c>
      <c r="G166" s="81">
        <v>11295240</v>
      </c>
      <c r="H166" s="70">
        <f>G166-W166</f>
        <v>0</v>
      </c>
      <c r="I166" s="65">
        <f t="shared" ref="I166:K229" si="28">F166</f>
        <v>1</v>
      </c>
      <c r="J166" s="87">
        <f t="shared" si="28"/>
        <v>11295240</v>
      </c>
      <c r="K166" s="70">
        <f t="shared" si="28"/>
        <v>0</v>
      </c>
      <c r="L166" s="83"/>
      <c r="M166" s="83"/>
      <c r="N166" s="83"/>
      <c r="O166" s="83"/>
      <c r="P166" s="84"/>
      <c r="Q166" s="85">
        <v>2013</v>
      </c>
      <c r="R166" s="85">
        <v>5</v>
      </c>
      <c r="S166" s="75">
        <f t="shared" si="23"/>
        <v>0.2</v>
      </c>
      <c r="T166" s="76">
        <f t="shared" si="24"/>
        <v>2259048</v>
      </c>
      <c r="U166" s="66">
        <f t="shared" si="27"/>
        <v>5</v>
      </c>
      <c r="V166" s="66"/>
      <c r="W166" s="77">
        <f t="shared" si="25"/>
        <v>11295240</v>
      </c>
      <c r="X166" s="18"/>
    </row>
    <row r="167" spans="1:249" s="100" customFormat="1" ht="15" hidden="1" customHeight="1" x14ac:dyDescent="0.2">
      <c r="A167" s="65">
        <f t="shared" si="26"/>
        <v>146</v>
      </c>
      <c r="B167" s="92"/>
      <c r="C167" s="83" t="s">
        <v>118</v>
      </c>
      <c r="D167" s="92" t="s">
        <v>229</v>
      </c>
      <c r="E167" s="93" t="s">
        <v>84</v>
      </c>
      <c r="F167" s="85">
        <v>1</v>
      </c>
      <c r="G167" s="128">
        <v>7350000</v>
      </c>
      <c r="H167" s="95">
        <v>0</v>
      </c>
      <c r="I167" s="85">
        <f t="shared" si="28"/>
        <v>1</v>
      </c>
      <c r="J167" s="128">
        <f t="shared" si="28"/>
        <v>7350000</v>
      </c>
      <c r="K167" s="95">
        <f t="shared" si="28"/>
        <v>0</v>
      </c>
      <c r="L167" s="96"/>
      <c r="M167" s="96"/>
      <c r="N167" s="149" t="s">
        <v>75</v>
      </c>
      <c r="O167" s="96"/>
      <c r="P167" s="132"/>
      <c r="Q167" s="85">
        <v>2006</v>
      </c>
      <c r="R167" s="92">
        <v>5</v>
      </c>
      <c r="S167" s="97">
        <f t="shared" si="23"/>
        <v>0.2</v>
      </c>
      <c r="T167" s="98">
        <f t="shared" si="24"/>
        <v>1470000</v>
      </c>
      <c r="U167" s="66">
        <f t="shared" si="27"/>
        <v>12</v>
      </c>
      <c r="V167" s="92">
        <v>0</v>
      </c>
      <c r="W167" s="99">
        <f t="shared" si="25"/>
        <v>17640000</v>
      </c>
      <c r="X167" s="100">
        <f t="shared" ref="X167:X178" si="29">IF(H167&lt;0,0,H167)</f>
        <v>0</v>
      </c>
    </row>
    <row r="168" spans="1:249" ht="27.75" hidden="1" customHeight="1" x14ac:dyDescent="0.2">
      <c r="A168" s="65">
        <f t="shared" si="26"/>
        <v>147</v>
      </c>
      <c r="B168" s="66"/>
      <c r="C168" s="83" t="s">
        <v>230</v>
      </c>
      <c r="D168" s="92">
        <v>5001690</v>
      </c>
      <c r="E168" s="93" t="s">
        <v>88</v>
      </c>
      <c r="F168" s="85">
        <v>1</v>
      </c>
      <c r="G168" s="128">
        <v>12500000</v>
      </c>
      <c r="H168" s="70">
        <v>0</v>
      </c>
      <c r="I168" s="65">
        <f t="shared" si="28"/>
        <v>1</v>
      </c>
      <c r="J168" s="129">
        <f t="shared" si="28"/>
        <v>12500000</v>
      </c>
      <c r="K168" s="70">
        <f t="shared" si="28"/>
        <v>0</v>
      </c>
      <c r="L168" s="96"/>
      <c r="M168" s="96"/>
      <c r="N168" s="96"/>
      <c r="O168" s="96"/>
      <c r="P168" s="90"/>
      <c r="Q168" s="92">
        <v>2008</v>
      </c>
      <c r="R168" s="92">
        <v>5</v>
      </c>
      <c r="S168" s="75">
        <f t="shared" si="23"/>
        <v>0.2</v>
      </c>
      <c r="T168" s="76">
        <f t="shared" si="24"/>
        <v>2500000</v>
      </c>
      <c r="U168" s="66">
        <f t="shared" si="27"/>
        <v>10</v>
      </c>
      <c r="V168" s="66">
        <v>0</v>
      </c>
      <c r="W168" s="77">
        <f t="shared" si="25"/>
        <v>25000000</v>
      </c>
      <c r="X168" s="18">
        <f t="shared" si="29"/>
        <v>0</v>
      </c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100"/>
      <c r="AP168" s="100"/>
      <c r="AQ168" s="100"/>
      <c r="AR168" s="100"/>
      <c r="AS168" s="100"/>
      <c r="AT168" s="100"/>
      <c r="AU168" s="100"/>
      <c r="AV168" s="100"/>
      <c r="AW168" s="100"/>
      <c r="AX168" s="100"/>
      <c r="AY168" s="100"/>
      <c r="AZ168" s="100"/>
      <c r="BA168" s="100"/>
      <c r="BB168" s="100"/>
      <c r="BC168" s="100"/>
      <c r="BD168" s="100"/>
      <c r="BE168" s="100"/>
      <c r="BF168" s="100"/>
      <c r="BG168" s="100"/>
      <c r="BH168" s="100"/>
      <c r="BI168" s="100"/>
      <c r="BJ168" s="100"/>
      <c r="BK168" s="100"/>
      <c r="BL168" s="100"/>
      <c r="BM168" s="100"/>
      <c r="BN168" s="100"/>
      <c r="BO168" s="100"/>
      <c r="BP168" s="100"/>
      <c r="BQ168" s="100"/>
      <c r="BR168" s="100"/>
      <c r="BS168" s="100"/>
      <c r="BT168" s="100"/>
      <c r="BU168" s="100"/>
      <c r="BV168" s="100"/>
      <c r="BW168" s="100"/>
      <c r="BX168" s="100"/>
      <c r="BY168" s="100"/>
      <c r="BZ168" s="100"/>
      <c r="CA168" s="100"/>
      <c r="CB168" s="100"/>
      <c r="CC168" s="100"/>
      <c r="CD168" s="100"/>
      <c r="CE168" s="100"/>
      <c r="CF168" s="100"/>
      <c r="CG168" s="100"/>
      <c r="CH168" s="100"/>
      <c r="CI168" s="100"/>
      <c r="CJ168" s="100"/>
      <c r="CK168" s="100"/>
      <c r="CL168" s="100"/>
      <c r="CM168" s="100"/>
      <c r="CN168" s="100"/>
      <c r="CO168" s="100"/>
      <c r="CP168" s="100"/>
      <c r="CQ168" s="100"/>
      <c r="CR168" s="100"/>
      <c r="CS168" s="100"/>
      <c r="CT168" s="100"/>
      <c r="CU168" s="100"/>
      <c r="CV168" s="100"/>
      <c r="CW168" s="100"/>
      <c r="CX168" s="100"/>
      <c r="CY168" s="100"/>
      <c r="CZ168" s="100"/>
      <c r="DA168" s="100"/>
      <c r="DB168" s="100"/>
      <c r="DC168" s="100"/>
      <c r="DD168" s="100"/>
      <c r="DE168" s="100"/>
      <c r="DF168" s="100"/>
      <c r="DG168" s="100"/>
      <c r="DH168" s="100"/>
      <c r="DI168" s="100"/>
      <c r="DJ168" s="100"/>
      <c r="DK168" s="100"/>
      <c r="DL168" s="100"/>
      <c r="DM168" s="100"/>
      <c r="DN168" s="100"/>
      <c r="DO168" s="100"/>
      <c r="DP168" s="100"/>
      <c r="DQ168" s="100"/>
      <c r="DR168" s="100"/>
      <c r="DS168" s="100"/>
      <c r="DT168" s="100"/>
      <c r="DU168" s="100"/>
      <c r="DV168" s="100"/>
      <c r="DW168" s="100"/>
      <c r="DX168" s="100"/>
      <c r="DY168" s="100"/>
      <c r="DZ168" s="100"/>
      <c r="EA168" s="100"/>
      <c r="EB168" s="100"/>
      <c r="EC168" s="100"/>
      <c r="ED168" s="100"/>
      <c r="EE168" s="100"/>
      <c r="EF168" s="100"/>
      <c r="EG168" s="100"/>
      <c r="EH168" s="100"/>
      <c r="EI168" s="100"/>
      <c r="EJ168" s="100"/>
      <c r="EK168" s="100"/>
      <c r="EL168" s="100"/>
      <c r="EM168" s="100"/>
      <c r="EN168" s="100"/>
      <c r="EO168" s="100"/>
      <c r="EP168" s="100"/>
      <c r="EQ168" s="100"/>
      <c r="ER168" s="100"/>
      <c r="ES168" s="100"/>
      <c r="ET168" s="100"/>
      <c r="EU168" s="100"/>
      <c r="EV168" s="100"/>
      <c r="EW168" s="100"/>
      <c r="EX168" s="100"/>
      <c r="EY168" s="100"/>
      <c r="EZ168" s="100"/>
      <c r="FA168" s="100"/>
      <c r="FB168" s="100"/>
      <c r="FC168" s="100"/>
      <c r="FD168" s="100"/>
      <c r="FE168" s="100"/>
      <c r="FF168" s="100"/>
      <c r="FG168" s="100"/>
      <c r="FH168" s="100"/>
      <c r="FI168" s="100"/>
      <c r="FJ168" s="100"/>
      <c r="FK168" s="100"/>
      <c r="FL168" s="100"/>
      <c r="FM168" s="100"/>
      <c r="FN168" s="100"/>
      <c r="FO168" s="100"/>
      <c r="FP168" s="100"/>
      <c r="FQ168" s="100"/>
      <c r="FR168" s="100"/>
      <c r="FS168" s="100"/>
      <c r="FT168" s="100"/>
      <c r="FU168" s="100"/>
      <c r="FV168" s="100"/>
      <c r="FW168" s="100"/>
      <c r="FX168" s="100"/>
      <c r="FY168" s="100"/>
      <c r="FZ168" s="100"/>
      <c r="GA168" s="100"/>
      <c r="GB168" s="100"/>
      <c r="GC168" s="100"/>
      <c r="GD168" s="100"/>
      <c r="GE168" s="100"/>
      <c r="GF168" s="100"/>
      <c r="GG168" s="100"/>
      <c r="GH168" s="100"/>
      <c r="GI168" s="100"/>
      <c r="GJ168" s="100"/>
      <c r="GK168" s="100"/>
      <c r="GL168" s="100"/>
      <c r="GM168" s="100"/>
      <c r="GN168" s="100"/>
      <c r="GO168" s="100"/>
      <c r="GP168" s="100"/>
      <c r="GQ168" s="100"/>
      <c r="GR168" s="100"/>
      <c r="GS168" s="100"/>
      <c r="GT168" s="100"/>
      <c r="GU168" s="100"/>
      <c r="GV168" s="100"/>
      <c r="GW168" s="100"/>
      <c r="GX168" s="100"/>
      <c r="GY168" s="100"/>
      <c r="GZ168" s="100"/>
      <c r="HA168" s="100"/>
      <c r="HB168" s="100"/>
      <c r="HC168" s="100"/>
      <c r="HD168" s="100"/>
      <c r="HE168" s="100"/>
      <c r="HF168" s="100"/>
      <c r="HG168" s="100"/>
      <c r="HH168" s="100"/>
      <c r="HI168" s="100"/>
      <c r="HJ168" s="100"/>
      <c r="HK168" s="100"/>
      <c r="HL168" s="100"/>
      <c r="HM168" s="100"/>
      <c r="HN168" s="100"/>
      <c r="HO168" s="100"/>
      <c r="HP168" s="100"/>
      <c r="HQ168" s="100"/>
      <c r="HR168" s="100"/>
      <c r="HS168" s="100"/>
      <c r="HT168" s="100"/>
      <c r="HU168" s="100"/>
      <c r="HV168" s="100"/>
      <c r="HW168" s="100"/>
      <c r="HX168" s="100"/>
      <c r="HY168" s="100"/>
      <c r="HZ168" s="100"/>
      <c r="IA168" s="100"/>
      <c r="IB168" s="100"/>
      <c r="IC168" s="100"/>
      <c r="ID168" s="100"/>
      <c r="IE168" s="100"/>
      <c r="IF168" s="100"/>
      <c r="IG168" s="100"/>
      <c r="IH168" s="100"/>
      <c r="II168" s="100"/>
      <c r="IJ168" s="100"/>
      <c r="IK168" s="100"/>
      <c r="IL168" s="100"/>
      <c r="IM168" s="100"/>
      <c r="IN168" s="100"/>
      <c r="IO168" s="100"/>
    </row>
    <row r="169" spans="1:249" s="20" customFormat="1" hidden="1" x14ac:dyDescent="0.25">
      <c r="A169" s="65">
        <f t="shared" si="26"/>
        <v>148</v>
      </c>
      <c r="B169" s="92"/>
      <c r="C169" s="83" t="s">
        <v>76</v>
      </c>
      <c r="D169" s="92" t="s">
        <v>231</v>
      </c>
      <c r="E169" s="93" t="s">
        <v>84</v>
      </c>
      <c r="F169" s="85">
        <v>1</v>
      </c>
      <c r="G169" s="128">
        <v>8300000</v>
      </c>
      <c r="H169" s="95">
        <v>0</v>
      </c>
      <c r="I169" s="85">
        <f t="shared" si="28"/>
        <v>1</v>
      </c>
      <c r="J169" s="128">
        <f t="shared" si="28"/>
        <v>8300000</v>
      </c>
      <c r="K169" s="95">
        <f t="shared" si="28"/>
        <v>0</v>
      </c>
      <c r="L169" s="96"/>
      <c r="M169" s="96"/>
      <c r="N169" s="149" t="s">
        <v>75</v>
      </c>
      <c r="O169" s="96"/>
      <c r="P169" s="132"/>
      <c r="Q169" s="92">
        <v>2008</v>
      </c>
      <c r="R169" s="92">
        <v>5</v>
      </c>
      <c r="S169" s="97">
        <f t="shared" si="23"/>
        <v>0.2</v>
      </c>
      <c r="T169" s="98">
        <f t="shared" si="24"/>
        <v>1660000</v>
      </c>
      <c r="U169" s="66">
        <f t="shared" si="27"/>
        <v>10</v>
      </c>
      <c r="V169" s="92">
        <v>0</v>
      </c>
      <c r="W169" s="99">
        <f t="shared" si="25"/>
        <v>16600000</v>
      </c>
      <c r="X169" s="100">
        <f t="shared" si="29"/>
        <v>0</v>
      </c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100"/>
      <c r="AO169" s="100"/>
      <c r="AP169" s="100"/>
      <c r="AQ169" s="100"/>
      <c r="AR169" s="100"/>
      <c r="AS169" s="100"/>
      <c r="AT169" s="100"/>
      <c r="AU169" s="100"/>
      <c r="AV169" s="100"/>
      <c r="AW169" s="100"/>
      <c r="AX169" s="100"/>
      <c r="AY169" s="100"/>
      <c r="AZ169" s="100"/>
      <c r="BA169" s="100"/>
      <c r="BB169" s="100"/>
      <c r="BC169" s="100"/>
      <c r="BD169" s="100"/>
      <c r="BE169" s="100"/>
      <c r="BF169" s="100"/>
      <c r="BG169" s="100"/>
      <c r="BH169" s="100"/>
      <c r="BI169" s="100"/>
      <c r="BJ169" s="100"/>
      <c r="BK169" s="100"/>
      <c r="BL169" s="100"/>
      <c r="BM169" s="100"/>
      <c r="BN169" s="100"/>
      <c r="BO169" s="100"/>
      <c r="BP169" s="100"/>
      <c r="BQ169" s="100"/>
      <c r="BR169" s="100"/>
      <c r="BS169" s="100"/>
      <c r="BT169" s="100"/>
      <c r="BU169" s="100"/>
      <c r="BV169" s="100"/>
      <c r="BW169" s="100"/>
      <c r="BX169" s="100"/>
      <c r="BY169" s="100"/>
      <c r="BZ169" s="100"/>
      <c r="CA169" s="100"/>
      <c r="CB169" s="100"/>
      <c r="CC169" s="100"/>
      <c r="CD169" s="100"/>
      <c r="CE169" s="100"/>
      <c r="CF169" s="100"/>
      <c r="CG169" s="100"/>
      <c r="CH169" s="100"/>
      <c r="CI169" s="100"/>
      <c r="CJ169" s="100"/>
      <c r="CK169" s="100"/>
      <c r="CL169" s="100"/>
      <c r="CM169" s="100"/>
      <c r="CN169" s="100"/>
      <c r="CO169" s="100"/>
      <c r="CP169" s="100"/>
      <c r="CQ169" s="100"/>
      <c r="CR169" s="100"/>
      <c r="CS169" s="100"/>
      <c r="CT169" s="100"/>
      <c r="CU169" s="100"/>
      <c r="CV169" s="100"/>
      <c r="CW169" s="100"/>
      <c r="CX169" s="100"/>
      <c r="CY169" s="100"/>
      <c r="CZ169" s="100"/>
      <c r="DA169" s="100"/>
      <c r="DB169" s="100"/>
      <c r="DC169" s="100"/>
      <c r="DD169" s="100"/>
      <c r="DE169" s="100"/>
      <c r="DF169" s="100"/>
      <c r="DG169" s="100"/>
      <c r="DH169" s="100"/>
      <c r="DI169" s="100"/>
      <c r="DJ169" s="100"/>
      <c r="DK169" s="100"/>
      <c r="DL169" s="100"/>
      <c r="DM169" s="100"/>
      <c r="DN169" s="100"/>
      <c r="DO169" s="100"/>
      <c r="DP169" s="100"/>
      <c r="DQ169" s="100"/>
      <c r="DR169" s="100"/>
      <c r="DS169" s="100"/>
      <c r="DT169" s="100"/>
      <c r="DU169" s="100"/>
      <c r="DV169" s="100"/>
      <c r="DW169" s="100"/>
      <c r="DX169" s="100"/>
      <c r="DY169" s="100"/>
      <c r="DZ169" s="100"/>
      <c r="EA169" s="100"/>
      <c r="EB169" s="100"/>
      <c r="EC169" s="100"/>
      <c r="ED169" s="100"/>
      <c r="EE169" s="100"/>
      <c r="EF169" s="100"/>
      <c r="EG169" s="100"/>
      <c r="EH169" s="100"/>
      <c r="EI169" s="100"/>
      <c r="EJ169" s="100"/>
      <c r="EK169" s="100"/>
      <c r="EL169" s="100"/>
      <c r="EM169" s="100"/>
      <c r="EN169" s="100"/>
      <c r="EO169" s="100"/>
      <c r="EP169" s="100"/>
      <c r="EQ169" s="100"/>
      <c r="ER169" s="100"/>
      <c r="ES169" s="100"/>
      <c r="ET169" s="100"/>
      <c r="EU169" s="100"/>
      <c r="EV169" s="100"/>
      <c r="EW169" s="100"/>
      <c r="EX169" s="100"/>
      <c r="EY169" s="100"/>
      <c r="EZ169" s="100"/>
      <c r="FA169" s="100"/>
      <c r="FB169" s="100"/>
      <c r="FC169" s="100"/>
      <c r="FD169" s="100"/>
      <c r="FE169" s="100"/>
      <c r="FF169" s="100"/>
      <c r="FG169" s="100"/>
      <c r="FH169" s="100"/>
      <c r="FI169" s="100"/>
      <c r="FJ169" s="100"/>
      <c r="FK169" s="100"/>
      <c r="FL169" s="100"/>
      <c r="FM169" s="100"/>
      <c r="FN169" s="100"/>
      <c r="FO169" s="100"/>
      <c r="FP169" s="100"/>
      <c r="FQ169" s="100"/>
      <c r="FR169" s="100"/>
      <c r="FS169" s="100"/>
      <c r="FT169" s="100"/>
      <c r="FU169" s="100"/>
      <c r="FV169" s="100"/>
      <c r="FW169" s="100"/>
      <c r="FX169" s="100"/>
      <c r="FY169" s="100"/>
      <c r="FZ169" s="100"/>
      <c r="GA169" s="100"/>
      <c r="GB169" s="100"/>
      <c r="GC169" s="100"/>
      <c r="GD169" s="100"/>
      <c r="GE169" s="100"/>
      <c r="GF169" s="100"/>
      <c r="GG169" s="100"/>
      <c r="GH169" s="100"/>
      <c r="GI169" s="100"/>
      <c r="GJ169" s="100"/>
      <c r="GK169" s="100"/>
      <c r="GL169" s="100"/>
      <c r="GM169" s="100"/>
      <c r="GN169" s="100"/>
      <c r="GO169" s="100"/>
      <c r="GP169" s="100"/>
      <c r="GQ169" s="100"/>
      <c r="GR169" s="100"/>
      <c r="GS169" s="100"/>
      <c r="GT169" s="100"/>
      <c r="GU169" s="100"/>
      <c r="GV169" s="100"/>
      <c r="GW169" s="100"/>
      <c r="GX169" s="100"/>
      <c r="GY169" s="100"/>
      <c r="GZ169" s="100"/>
      <c r="HA169" s="100"/>
      <c r="HB169" s="100"/>
      <c r="HC169" s="100"/>
      <c r="HD169" s="100"/>
      <c r="HE169" s="100"/>
      <c r="HF169" s="100"/>
      <c r="HG169" s="100"/>
      <c r="HH169" s="100"/>
      <c r="HI169" s="100"/>
      <c r="HJ169" s="100"/>
      <c r="HK169" s="100"/>
      <c r="HL169" s="100"/>
      <c r="HM169" s="100"/>
      <c r="HN169" s="100"/>
      <c r="HO169" s="100"/>
      <c r="HP169" s="100"/>
      <c r="HQ169" s="100"/>
      <c r="HR169" s="100"/>
      <c r="HS169" s="100"/>
      <c r="HT169" s="100"/>
      <c r="HU169" s="100"/>
      <c r="HV169" s="100"/>
      <c r="HW169" s="100"/>
      <c r="HX169" s="100"/>
      <c r="HY169" s="100"/>
      <c r="HZ169" s="100"/>
      <c r="IA169" s="100"/>
      <c r="IB169" s="100"/>
      <c r="IC169" s="100"/>
      <c r="ID169" s="100"/>
      <c r="IE169" s="100"/>
      <c r="IF169" s="100"/>
      <c r="IG169" s="100"/>
      <c r="IH169" s="100"/>
      <c r="II169" s="100"/>
      <c r="IJ169" s="100"/>
      <c r="IK169" s="100"/>
      <c r="IL169" s="100"/>
      <c r="IM169" s="100"/>
      <c r="IN169" s="100"/>
      <c r="IO169" s="100"/>
    </row>
    <row r="170" spans="1:249" s="100" customFormat="1" hidden="1" x14ac:dyDescent="0.2">
      <c r="A170" s="65">
        <f t="shared" si="26"/>
        <v>149</v>
      </c>
      <c r="B170" s="92"/>
      <c r="C170" s="83" t="s">
        <v>76</v>
      </c>
      <c r="D170" s="92" t="s">
        <v>232</v>
      </c>
      <c r="E170" s="93" t="s">
        <v>84</v>
      </c>
      <c r="F170" s="85">
        <v>1</v>
      </c>
      <c r="G170" s="128">
        <v>8300000</v>
      </c>
      <c r="H170" s="95">
        <v>0</v>
      </c>
      <c r="I170" s="85">
        <f t="shared" si="28"/>
        <v>1</v>
      </c>
      <c r="J170" s="128">
        <f t="shared" si="28"/>
        <v>8300000</v>
      </c>
      <c r="K170" s="95">
        <f t="shared" si="28"/>
        <v>0</v>
      </c>
      <c r="L170" s="96"/>
      <c r="M170" s="96"/>
      <c r="N170" s="149" t="s">
        <v>75</v>
      </c>
      <c r="O170" s="96"/>
      <c r="P170" s="132"/>
      <c r="Q170" s="92">
        <v>2008</v>
      </c>
      <c r="R170" s="92">
        <v>5</v>
      </c>
      <c r="S170" s="97">
        <f t="shared" si="23"/>
        <v>0.2</v>
      </c>
      <c r="T170" s="98">
        <f t="shared" si="24"/>
        <v>1660000</v>
      </c>
      <c r="U170" s="66">
        <f t="shared" si="27"/>
        <v>10</v>
      </c>
      <c r="V170" s="92">
        <v>0</v>
      </c>
      <c r="W170" s="99">
        <f t="shared" si="25"/>
        <v>16600000</v>
      </c>
      <c r="X170" s="100">
        <f t="shared" si="29"/>
        <v>0</v>
      </c>
    </row>
    <row r="171" spans="1:249" s="100" customFormat="1" hidden="1" x14ac:dyDescent="0.2">
      <c r="A171" s="65">
        <f t="shared" si="26"/>
        <v>150</v>
      </c>
      <c r="B171" s="92"/>
      <c r="C171" s="83" t="s">
        <v>76</v>
      </c>
      <c r="D171" s="92" t="s">
        <v>233</v>
      </c>
      <c r="E171" s="93" t="s">
        <v>84</v>
      </c>
      <c r="F171" s="85">
        <v>1</v>
      </c>
      <c r="G171" s="128">
        <v>8300000</v>
      </c>
      <c r="H171" s="95">
        <v>0</v>
      </c>
      <c r="I171" s="85">
        <f t="shared" si="28"/>
        <v>1</v>
      </c>
      <c r="J171" s="128">
        <f t="shared" si="28"/>
        <v>8300000</v>
      </c>
      <c r="K171" s="95">
        <f t="shared" si="28"/>
        <v>0</v>
      </c>
      <c r="L171" s="96"/>
      <c r="M171" s="96"/>
      <c r="N171" s="149" t="s">
        <v>75</v>
      </c>
      <c r="O171" s="96"/>
      <c r="P171" s="132"/>
      <c r="Q171" s="92">
        <v>2008</v>
      </c>
      <c r="R171" s="92">
        <v>5</v>
      </c>
      <c r="S171" s="97">
        <f t="shared" si="23"/>
        <v>0.2</v>
      </c>
      <c r="T171" s="98">
        <f t="shared" si="24"/>
        <v>1660000</v>
      </c>
      <c r="U171" s="66">
        <f t="shared" si="27"/>
        <v>10</v>
      </c>
      <c r="V171" s="92">
        <v>0</v>
      </c>
      <c r="W171" s="99">
        <f t="shared" si="25"/>
        <v>16600000</v>
      </c>
      <c r="X171" s="100">
        <f t="shared" si="29"/>
        <v>0</v>
      </c>
    </row>
    <row r="172" spans="1:249" ht="27.75" hidden="1" customHeight="1" x14ac:dyDescent="0.2">
      <c r="A172" s="65">
        <f t="shared" si="26"/>
        <v>151</v>
      </c>
      <c r="B172" s="66"/>
      <c r="C172" s="83" t="s">
        <v>123</v>
      </c>
      <c r="D172" s="106" t="s">
        <v>234</v>
      </c>
      <c r="E172" s="93" t="s">
        <v>84</v>
      </c>
      <c r="F172" s="85">
        <v>1</v>
      </c>
      <c r="G172" s="128">
        <v>11697000</v>
      </c>
      <c r="H172" s="70">
        <v>0</v>
      </c>
      <c r="I172" s="65">
        <f t="shared" si="28"/>
        <v>1</v>
      </c>
      <c r="J172" s="129">
        <f t="shared" si="28"/>
        <v>11697000</v>
      </c>
      <c r="K172" s="70">
        <f t="shared" si="28"/>
        <v>0</v>
      </c>
      <c r="L172" s="96"/>
      <c r="M172" s="96"/>
      <c r="N172" s="96"/>
      <c r="O172" s="96"/>
      <c r="P172" s="90"/>
      <c r="Q172" s="92">
        <v>2009</v>
      </c>
      <c r="R172" s="92">
        <v>5</v>
      </c>
      <c r="S172" s="75">
        <f t="shared" si="23"/>
        <v>0.2</v>
      </c>
      <c r="T172" s="76">
        <f t="shared" si="24"/>
        <v>2339400</v>
      </c>
      <c r="U172" s="66">
        <f t="shared" si="27"/>
        <v>9</v>
      </c>
      <c r="V172" s="66">
        <v>0</v>
      </c>
      <c r="W172" s="77">
        <f t="shared" si="25"/>
        <v>21054600</v>
      </c>
      <c r="X172" s="18">
        <f t="shared" si="29"/>
        <v>0</v>
      </c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0"/>
      <c r="AO172" s="100"/>
      <c r="AP172" s="100"/>
      <c r="AQ172" s="100"/>
      <c r="AR172" s="100"/>
      <c r="AS172" s="100"/>
      <c r="AT172" s="100"/>
      <c r="AU172" s="100"/>
      <c r="AV172" s="100"/>
      <c r="AW172" s="100"/>
      <c r="AX172" s="100"/>
      <c r="AY172" s="100"/>
      <c r="AZ172" s="100"/>
      <c r="BA172" s="100"/>
      <c r="BB172" s="100"/>
      <c r="BC172" s="100"/>
      <c r="BD172" s="100"/>
      <c r="BE172" s="100"/>
      <c r="BF172" s="100"/>
      <c r="BG172" s="100"/>
      <c r="BH172" s="100"/>
      <c r="BI172" s="100"/>
      <c r="BJ172" s="100"/>
      <c r="BK172" s="100"/>
      <c r="BL172" s="100"/>
      <c r="BM172" s="100"/>
      <c r="BN172" s="100"/>
      <c r="BO172" s="100"/>
      <c r="BP172" s="100"/>
      <c r="BQ172" s="100"/>
      <c r="BR172" s="100"/>
      <c r="BS172" s="100"/>
      <c r="BT172" s="100"/>
      <c r="BU172" s="100"/>
      <c r="BV172" s="100"/>
      <c r="BW172" s="100"/>
      <c r="BX172" s="100"/>
      <c r="BY172" s="100"/>
      <c r="BZ172" s="100"/>
      <c r="CA172" s="100"/>
      <c r="CB172" s="100"/>
      <c r="CC172" s="100"/>
      <c r="CD172" s="100"/>
      <c r="CE172" s="100"/>
      <c r="CF172" s="100"/>
      <c r="CG172" s="100"/>
      <c r="CH172" s="100"/>
      <c r="CI172" s="100"/>
      <c r="CJ172" s="100"/>
      <c r="CK172" s="100"/>
      <c r="CL172" s="100"/>
      <c r="CM172" s="100"/>
      <c r="CN172" s="100"/>
      <c r="CO172" s="100"/>
      <c r="CP172" s="100"/>
      <c r="CQ172" s="100"/>
      <c r="CR172" s="100"/>
      <c r="CS172" s="100"/>
      <c r="CT172" s="100"/>
      <c r="CU172" s="100"/>
      <c r="CV172" s="100"/>
      <c r="CW172" s="100"/>
      <c r="CX172" s="100"/>
      <c r="CY172" s="100"/>
      <c r="CZ172" s="100"/>
      <c r="DA172" s="100"/>
      <c r="DB172" s="100"/>
      <c r="DC172" s="100"/>
      <c r="DD172" s="100"/>
      <c r="DE172" s="100"/>
      <c r="DF172" s="100"/>
      <c r="DG172" s="100"/>
      <c r="DH172" s="100"/>
      <c r="DI172" s="100"/>
      <c r="DJ172" s="100"/>
      <c r="DK172" s="100"/>
      <c r="DL172" s="100"/>
      <c r="DM172" s="100"/>
      <c r="DN172" s="100"/>
      <c r="DO172" s="100"/>
      <c r="DP172" s="100"/>
      <c r="DQ172" s="100"/>
      <c r="DR172" s="100"/>
      <c r="DS172" s="100"/>
      <c r="DT172" s="100"/>
      <c r="DU172" s="100"/>
      <c r="DV172" s="100"/>
      <c r="DW172" s="100"/>
      <c r="DX172" s="100"/>
      <c r="DY172" s="100"/>
      <c r="DZ172" s="100"/>
      <c r="EA172" s="100"/>
      <c r="EB172" s="100"/>
      <c r="EC172" s="100"/>
      <c r="ED172" s="100"/>
      <c r="EE172" s="100"/>
      <c r="EF172" s="100"/>
      <c r="EG172" s="100"/>
      <c r="EH172" s="100"/>
      <c r="EI172" s="100"/>
      <c r="EJ172" s="100"/>
      <c r="EK172" s="100"/>
      <c r="EL172" s="100"/>
      <c r="EM172" s="100"/>
      <c r="EN172" s="100"/>
      <c r="EO172" s="100"/>
      <c r="EP172" s="100"/>
      <c r="EQ172" s="100"/>
      <c r="ER172" s="100"/>
      <c r="ES172" s="100"/>
      <c r="ET172" s="100"/>
      <c r="EU172" s="100"/>
      <c r="EV172" s="100"/>
      <c r="EW172" s="100"/>
      <c r="EX172" s="100"/>
      <c r="EY172" s="100"/>
      <c r="EZ172" s="100"/>
      <c r="FA172" s="100"/>
      <c r="FB172" s="100"/>
      <c r="FC172" s="100"/>
      <c r="FD172" s="100"/>
      <c r="FE172" s="100"/>
      <c r="FF172" s="100"/>
      <c r="FG172" s="100"/>
      <c r="FH172" s="100"/>
      <c r="FI172" s="100"/>
      <c r="FJ172" s="100"/>
      <c r="FK172" s="100"/>
      <c r="FL172" s="100"/>
      <c r="FM172" s="100"/>
      <c r="FN172" s="100"/>
      <c r="FO172" s="100"/>
      <c r="FP172" s="100"/>
      <c r="FQ172" s="100"/>
      <c r="FR172" s="100"/>
      <c r="FS172" s="100"/>
      <c r="FT172" s="100"/>
      <c r="FU172" s="100"/>
      <c r="FV172" s="100"/>
      <c r="FW172" s="100"/>
      <c r="FX172" s="100"/>
      <c r="FY172" s="100"/>
      <c r="FZ172" s="100"/>
      <c r="GA172" s="100"/>
      <c r="GB172" s="100"/>
      <c r="GC172" s="100"/>
      <c r="GD172" s="100"/>
      <c r="GE172" s="100"/>
      <c r="GF172" s="100"/>
      <c r="GG172" s="100"/>
      <c r="GH172" s="100"/>
      <c r="GI172" s="100"/>
      <c r="GJ172" s="100"/>
      <c r="GK172" s="100"/>
      <c r="GL172" s="100"/>
      <c r="GM172" s="100"/>
      <c r="GN172" s="100"/>
      <c r="GO172" s="100"/>
      <c r="GP172" s="100"/>
      <c r="GQ172" s="100"/>
      <c r="GR172" s="100"/>
      <c r="GS172" s="100"/>
      <c r="GT172" s="100"/>
      <c r="GU172" s="100"/>
      <c r="GV172" s="100"/>
      <c r="GW172" s="100"/>
      <c r="GX172" s="100"/>
      <c r="GY172" s="100"/>
      <c r="GZ172" s="100"/>
      <c r="HA172" s="100"/>
      <c r="HB172" s="100"/>
      <c r="HC172" s="100"/>
      <c r="HD172" s="100"/>
      <c r="HE172" s="100"/>
      <c r="HF172" s="100"/>
      <c r="HG172" s="100"/>
      <c r="HH172" s="100"/>
      <c r="HI172" s="100"/>
      <c r="HJ172" s="100"/>
      <c r="HK172" s="100"/>
      <c r="HL172" s="100"/>
      <c r="HM172" s="100"/>
      <c r="HN172" s="100"/>
      <c r="HO172" s="100"/>
      <c r="HP172" s="100"/>
      <c r="HQ172" s="100"/>
      <c r="HR172" s="100"/>
      <c r="HS172" s="100"/>
      <c r="HT172" s="100"/>
      <c r="HU172" s="100"/>
      <c r="HV172" s="100"/>
      <c r="HW172" s="100"/>
      <c r="HX172" s="100"/>
      <c r="HY172" s="100"/>
      <c r="HZ172" s="100"/>
      <c r="IA172" s="100"/>
      <c r="IB172" s="100"/>
      <c r="IC172" s="100"/>
      <c r="ID172" s="100"/>
      <c r="IE172" s="100"/>
      <c r="IF172" s="100"/>
      <c r="IG172" s="100"/>
      <c r="IH172" s="100"/>
      <c r="II172" s="100"/>
      <c r="IJ172" s="100"/>
      <c r="IK172" s="100"/>
      <c r="IL172" s="100"/>
      <c r="IM172" s="100"/>
      <c r="IN172" s="100"/>
      <c r="IO172" s="100"/>
    </row>
    <row r="173" spans="1:249" ht="27.75" hidden="1" customHeight="1" x14ac:dyDescent="0.2">
      <c r="A173" s="65">
        <f t="shared" si="26"/>
        <v>152</v>
      </c>
      <c r="B173" s="66"/>
      <c r="C173" s="83" t="s">
        <v>123</v>
      </c>
      <c r="D173" s="92" t="s">
        <v>235</v>
      </c>
      <c r="E173" s="68" t="s">
        <v>84</v>
      </c>
      <c r="F173" s="85">
        <v>1</v>
      </c>
      <c r="G173" s="128">
        <v>11697000</v>
      </c>
      <c r="H173" s="70">
        <v>0</v>
      </c>
      <c r="I173" s="65">
        <f t="shared" si="28"/>
        <v>1</v>
      </c>
      <c r="J173" s="129">
        <f t="shared" si="28"/>
        <v>11697000</v>
      </c>
      <c r="K173" s="70">
        <f t="shared" si="28"/>
        <v>0</v>
      </c>
      <c r="L173" s="96"/>
      <c r="M173" s="96"/>
      <c r="N173" s="96"/>
      <c r="O173" s="96"/>
      <c r="P173" s="90"/>
      <c r="Q173" s="92">
        <v>2009</v>
      </c>
      <c r="R173" s="92">
        <v>5</v>
      </c>
      <c r="S173" s="75">
        <f t="shared" si="23"/>
        <v>0.2</v>
      </c>
      <c r="T173" s="76">
        <f t="shared" si="24"/>
        <v>2339400</v>
      </c>
      <c r="U173" s="66">
        <f t="shared" si="27"/>
        <v>9</v>
      </c>
      <c r="V173" s="66">
        <v>0</v>
      </c>
      <c r="W173" s="77">
        <f t="shared" si="25"/>
        <v>21054600</v>
      </c>
      <c r="X173" s="18">
        <f t="shared" si="29"/>
        <v>0</v>
      </c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  <c r="AN173" s="100"/>
      <c r="AO173" s="100"/>
      <c r="AP173" s="100"/>
      <c r="AQ173" s="100"/>
      <c r="AR173" s="100"/>
      <c r="AS173" s="100"/>
      <c r="AT173" s="100"/>
      <c r="AU173" s="100"/>
      <c r="AV173" s="100"/>
      <c r="AW173" s="100"/>
      <c r="AX173" s="100"/>
      <c r="AY173" s="100"/>
      <c r="AZ173" s="100"/>
      <c r="BA173" s="100"/>
      <c r="BB173" s="100"/>
      <c r="BC173" s="100"/>
      <c r="BD173" s="100"/>
      <c r="BE173" s="100"/>
      <c r="BF173" s="100"/>
      <c r="BG173" s="100"/>
      <c r="BH173" s="100"/>
      <c r="BI173" s="100"/>
      <c r="BJ173" s="100"/>
      <c r="BK173" s="100"/>
      <c r="BL173" s="100"/>
      <c r="BM173" s="100"/>
      <c r="BN173" s="100"/>
      <c r="BO173" s="100"/>
      <c r="BP173" s="100"/>
      <c r="BQ173" s="100"/>
      <c r="BR173" s="100"/>
      <c r="BS173" s="100"/>
      <c r="BT173" s="100"/>
      <c r="BU173" s="100"/>
      <c r="BV173" s="100"/>
      <c r="BW173" s="100"/>
      <c r="BX173" s="100"/>
      <c r="BY173" s="100"/>
      <c r="BZ173" s="100"/>
      <c r="CA173" s="100"/>
      <c r="CB173" s="100"/>
      <c r="CC173" s="100"/>
      <c r="CD173" s="100"/>
      <c r="CE173" s="100"/>
      <c r="CF173" s="100"/>
      <c r="CG173" s="100"/>
      <c r="CH173" s="100"/>
      <c r="CI173" s="100"/>
      <c r="CJ173" s="100"/>
      <c r="CK173" s="100"/>
      <c r="CL173" s="100"/>
      <c r="CM173" s="100"/>
      <c r="CN173" s="100"/>
      <c r="CO173" s="100"/>
      <c r="CP173" s="100"/>
      <c r="CQ173" s="100"/>
      <c r="CR173" s="100"/>
      <c r="CS173" s="100"/>
      <c r="CT173" s="100"/>
      <c r="CU173" s="100"/>
      <c r="CV173" s="100"/>
      <c r="CW173" s="100"/>
      <c r="CX173" s="100"/>
      <c r="CY173" s="100"/>
      <c r="CZ173" s="100"/>
      <c r="DA173" s="100"/>
      <c r="DB173" s="100"/>
      <c r="DC173" s="100"/>
      <c r="DD173" s="100"/>
      <c r="DE173" s="100"/>
      <c r="DF173" s="100"/>
      <c r="DG173" s="100"/>
      <c r="DH173" s="100"/>
      <c r="DI173" s="100"/>
      <c r="DJ173" s="100"/>
      <c r="DK173" s="100"/>
      <c r="DL173" s="100"/>
      <c r="DM173" s="100"/>
      <c r="DN173" s="100"/>
      <c r="DO173" s="100"/>
      <c r="DP173" s="100"/>
      <c r="DQ173" s="100"/>
      <c r="DR173" s="100"/>
      <c r="DS173" s="100"/>
      <c r="DT173" s="100"/>
      <c r="DU173" s="100"/>
      <c r="DV173" s="100"/>
      <c r="DW173" s="100"/>
      <c r="DX173" s="100"/>
      <c r="DY173" s="100"/>
      <c r="DZ173" s="100"/>
      <c r="EA173" s="100"/>
      <c r="EB173" s="100"/>
      <c r="EC173" s="100"/>
      <c r="ED173" s="100"/>
      <c r="EE173" s="100"/>
      <c r="EF173" s="100"/>
      <c r="EG173" s="100"/>
      <c r="EH173" s="100"/>
      <c r="EI173" s="100"/>
      <c r="EJ173" s="100"/>
      <c r="EK173" s="100"/>
      <c r="EL173" s="100"/>
      <c r="EM173" s="100"/>
      <c r="EN173" s="100"/>
      <c r="EO173" s="100"/>
      <c r="EP173" s="100"/>
      <c r="EQ173" s="100"/>
      <c r="ER173" s="100"/>
      <c r="ES173" s="100"/>
      <c r="ET173" s="100"/>
      <c r="EU173" s="100"/>
      <c r="EV173" s="100"/>
      <c r="EW173" s="100"/>
      <c r="EX173" s="100"/>
      <c r="EY173" s="100"/>
      <c r="EZ173" s="100"/>
      <c r="FA173" s="100"/>
      <c r="FB173" s="100"/>
      <c r="FC173" s="100"/>
      <c r="FD173" s="100"/>
      <c r="FE173" s="100"/>
      <c r="FF173" s="100"/>
      <c r="FG173" s="100"/>
      <c r="FH173" s="100"/>
      <c r="FI173" s="100"/>
      <c r="FJ173" s="100"/>
      <c r="FK173" s="100"/>
      <c r="FL173" s="100"/>
      <c r="FM173" s="100"/>
      <c r="FN173" s="100"/>
      <c r="FO173" s="100"/>
      <c r="FP173" s="100"/>
      <c r="FQ173" s="100"/>
      <c r="FR173" s="100"/>
      <c r="FS173" s="100"/>
      <c r="FT173" s="100"/>
      <c r="FU173" s="100"/>
      <c r="FV173" s="100"/>
      <c r="FW173" s="100"/>
      <c r="FX173" s="100"/>
      <c r="FY173" s="100"/>
      <c r="FZ173" s="100"/>
      <c r="GA173" s="100"/>
      <c r="GB173" s="100"/>
      <c r="GC173" s="100"/>
      <c r="GD173" s="100"/>
      <c r="GE173" s="100"/>
      <c r="GF173" s="100"/>
      <c r="GG173" s="100"/>
      <c r="GH173" s="100"/>
      <c r="GI173" s="100"/>
      <c r="GJ173" s="100"/>
      <c r="GK173" s="100"/>
      <c r="GL173" s="100"/>
      <c r="GM173" s="100"/>
      <c r="GN173" s="100"/>
      <c r="GO173" s="100"/>
      <c r="GP173" s="100"/>
      <c r="GQ173" s="100"/>
      <c r="GR173" s="100"/>
      <c r="GS173" s="100"/>
      <c r="GT173" s="100"/>
      <c r="GU173" s="100"/>
      <c r="GV173" s="100"/>
      <c r="GW173" s="100"/>
      <c r="GX173" s="100"/>
      <c r="GY173" s="100"/>
      <c r="GZ173" s="100"/>
      <c r="HA173" s="100"/>
      <c r="HB173" s="100"/>
      <c r="HC173" s="100"/>
      <c r="HD173" s="100"/>
      <c r="HE173" s="100"/>
      <c r="HF173" s="100"/>
      <c r="HG173" s="100"/>
      <c r="HH173" s="100"/>
      <c r="HI173" s="100"/>
      <c r="HJ173" s="100"/>
      <c r="HK173" s="100"/>
      <c r="HL173" s="100"/>
      <c r="HM173" s="100"/>
      <c r="HN173" s="100"/>
      <c r="HO173" s="100"/>
      <c r="HP173" s="100"/>
      <c r="HQ173" s="100"/>
      <c r="HR173" s="100"/>
      <c r="HS173" s="100"/>
      <c r="HT173" s="100"/>
      <c r="HU173" s="100"/>
      <c r="HV173" s="100"/>
      <c r="HW173" s="100"/>
      <c r="HX173" s="100"/>
      <c r="HY173" s="100"/>
      <c r="HZ173" s="100"/>
      <c r="IA173" s="100"/>
      <c r="IB173" s="100"/>
      <c r="IC173" s="100"/>
      <c r="ID173" s="100"/>
      <c r="IE173" s="100"/>
      <c r="IF173" s="100"/>
      <c r="IG173" s="100"/>
      <c r="IH173" s="100"/>
      <c r="II173" s="100"/>
      <c r="IJ173" s="100"/>
      <c r="IK173" s="100"/>
      <c r="IL173" s="100"/>
      <c r="IM173" s="100"/>
      <c r="IN173" s="100"/>
      <c r="IO173" s="100"/>
    </row>
    <row r="174" spans="1:249" ht="27.75" hidden="1" customHeight="1" x14ac:dyDescent="0.2">
      <c r="A174" s="65">
        <f t="shared" si="26"/>
        <v>153</v>
      </c>
      <c r="B174" s="66"/>
      <c r="C174" s="83" t="s">
        <v>123</v>
      </c>
      <c r="D174" s="92" t="s">
        <v>236</v>
      </c>
      <c r="E174" s="68" t="s">
        <v>84</v>
      </c>
      <c r="F174" s="85">
        <v>1</v>
      </c>
      <c r="G174" s="128">
        <v>11697000</v>
      </c>
      <c r="H174" s="70">
        <v>0</v>
      </c>
      <c r="I174" s="65">
        <f t="shared" si="28"/>
        <v>1</v>
      </c>
      <c r="J174" s="129">
        <f t="shared" si="28"/>
        <v>11697000</v>
      </c>
      <c r="K174" s="70">
        <f t="shared" si="28"/>
        <v>0</v>
      </c>
      <c r="L174" s="96"/>
      <c r="M174" s="96"/>
      <c r="N174" s="96"/>
      <c r="O174" s="96"/>
      <c r="P174" s="90"/>
      <c r="Q174" s="92">
        <v>2009</v>
      </c>
      <c r="R174" s="92">
        <v>5</v>
      </c>
      <c r="S174" s="75">
        <f t="shared" si="23"/>
        <v>0.2</v>
      </c>
      <c r="T174" s="76">
        <f t="shared" si="24"/>
        <v>2339400</v>
      </c>
      <c r="U174" s="66">
        <f t="shared" si="27"/>
        <v>9</v>
      </c>
      <c r="V174" s="66">
        <v>0</v>
      </c>
      <c r="W174" s="77">
        <f t="shared" si="25"/>
        <v>21054600</v>
      </c>
      <c r="X174" s="18">
        <f t="shared" si="29"/>
        <v>0</v>
      </c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100"/>
      <c r="AP174" s="100"/>
      <c r="AQ174" s="100"/>
      <c r="AR174" s="100"/>
      <c r="AS174" s="100"/>
      <c r="AT174" s="100"/>
      <c r="AU174" s="100"/>
      <c r="AV174" s="100"/>
      <c r="AW174" s="100"/>
      <c r="AX174" s="100"/>
      <c r="AY174" s="100"/>
      <c r="AZ174" s="100"/>
      <c r="BA174" s="100"/>
      <c r="BB174" s="100"/>
      <c r="BC174" s="100"/>
      <c r="BD174" s="100"/>
      <c r="BE174" s="100"/>
      <c r="BF174" s="100"/>
      <c r="BG174" s="100"/>
      <c r="BH174" s="100"/>
      <c r="BI174" s="100"/>
      <c r="BJ174" s="100"/>
      <c r="BK174" s="100"/>
      <c r="BL174" s="100"/>
      <c r="BM174" s="100"/>
      <c r="BN174" s="100"/>
      <c r="BO174" s="100"/>
      <c r="BP174" s="100"/>
      <c r="BQ174" s="100"/>
      <c r="BR174" s="100"/>
      <c r="BS174" s="100"/>
      <c r="BT174" s="100"/>
      <c r="BU174" s="100"/>
      <c r="BV174" s="100"/>
      <c r="BW174" s="100"/>
      <c r="BX174" s="100"/>
      <c r="BY174" s="100"/>
      <c r="BZ174" s="100"/>
      <c r="CA174" s="100"/>
      <c r="CB174" s="100"/>
      <c r="CC174" s="100"/>
      <c r="CD174" s="100"/>
      <c r="CE174" s="100"/>
      <c r="CF174" s="100"/>
      <c r="CG174" s="100"/>
      <c r="CH174" s="100"/>
      <c r="CI174" s="100"/>
      <c r="CJ174" s="100"/>
      <c r="CK174" s="100"/>
      <c r="CL174" s="100"/>
      <c r="CM174" s="100"/>
      <c r="CN174" s="100"/>
      <c r="CO174" s="100"/>
      <c r="CP174" s="100"/>
      <c r="CQ174" s="100"/>
      <c r="CR174" s="100"/>
      <c r="CS174" s="100"/>
      <c r="CT174" s="100"/>
      <c r="CU174" s="100"/>
      <c r="CV174" s="100"/>
      <c r="CW174" s="100"/>
      <c r="CX174" s="100"/>
      <c r="CY174" s="100"/>
      <c r="CZ174" s="100"/>
      <c r="DA174" s="100"/>
      <c r="DB174" s="100"/>
      <c r="DC174" s="100"/>
      <c r="DD174" s="100"/>
      <c r="DE174" s="100"/>
      <c r="DF174" s="100"/>
      <c r="DG174" s="100"/>
      <c r="DH174" s="100"/>
      <c r="DI174" s="100"/>
      <c r="DJ174" s="100"/>
      <c r="DK174" s="100"/>
      <c r="DL174" s="100"/>
      <c r="DM174" s="100"/>
      <c r="DN174" s="100"/>
      <c r="DO174" s="100"/>
      <c r="DP174" s="100"/>
      <c r="DQ174" s="100"/>
      <c r="DR174" s="100"/>
      <c r="DS174" s="100"/>
      <c r="DT174" s="100"/>
      <c r="DU174" s="100"/>
      <c r="DV174" s="100"/>
      <c r="DW174" s="100"/>
      <c r="DX174" s="100"/>
      <c r="DY174" s="100"/>
      <c r="DZ174" s="100"/>
      <c r="EA174" s="100"/>
      <c r="EB174" s="100"/>
      <c r="EC174" s="100"/>
      <c r="ED174" s="100"/>
      <c r="EE174" s="100"/>
      <c r="EF174" s="100"/>
      <c r="EG174" s="100"/>
      <c r="EH174" s="100"/>
      <c r="EI174" s="100"/>
      <c r="EJ174" s="100"/>
      <c r="EK174" s="100"/>
      <c r="EL174" s="100"/>
      <c r="EM174" s="100"/>
      <c r="EN174" s="100"/>
      <c r="EO174" s="100"/>
      <c r="EP174" s="100"/>
      <c r="EQ174" s="100"/>
      <c r="ER174" s="100"/>
      <c r="ES174" s="100"/>
      <c r="ET174" s="100"/>
      <c r="EU174" s="100"/>
      <c r="EV174" s="100"/>
      <c r="EW174" s="100"/>
      <c r="EX174" s="100"/>
      <c r="EY174" s="100"/>
      <c r="EZ174" s="100"/>
      <c r="FA174" s="100"/>
      <c r="FB174" s="100"/>
      <c r="FC174" s="100"/>
      <c r="FD174" s="100"/>
      <c r="FE174" s="100"/>
      <c r="FF174" s="100"/>
      <c r="FG174" s="100"/>
      <c r="FH174" s="100"/>
      <c r="FI174" s="100"/>
      <c r="FJ174" s="100"/>
      <c r="FK174" s="100"/>
      <c r="FL174" s="100"/>
      <c r="FM174" s="100"/>
      <c r="FN174" s="100"/>
      <c r="FO174" s="100"/>
      <c r="FP174" s="100"/>
      <c r="FQ174" s="100"/>
      <c r="FR174" s="100"/>
      <c r="FS174" s="100"/>
      <c r="FT174" s="100"/>
      <c r="FU174" s="100"/>
      <c r="FV174" s="100"/>
      <c r="FW174" s="100"/>
      <c r="FX174" s="100"/>
      <c r="FY174" s="100"/>
      <c r="FZ174" s="100"/>
      <c r="GA174" s="100"/>
      <c r="GB174" s="100"/>
      <c r="GC174" s="100"/>
      <c r="GD174" s="100"/>
      <c r="GE174" s="100"/>
      <c r="GF174" s="100"/>
      <c r="GG174" s="100"/>
      <c r="GH174" s="100"/>
      <c r="GI174" s="100"/>
      <c r="GJ174" s="100"/>
      <c r="GK174" s="100"/>
      <c r="GL174" s="100"/>
      <c r="GM174" s="100"/>
      <c r="GN174" s="100"/>
      <c r="GO174" s="100"/>
      <c r="GP174" s="100"/>
      <c r="GQ174" s="100"/>
      <c r="GR174" s="100"/>
      <c r="GS174" s="100"/>
      <c r="GT174" s="100"/>
      <c r="GU174" s="100"/>
      <c r="GV174" s="100"/>
      <c r="GW174" s="100"/>
      <c r="GX174" s="100"/>
      <c r="GY174" s="100"/>
      <c r="GZ174" s="100"/>
      <c r="HA174" s="100"/>
      <c r="HB174" s="100"/>
      <c r="HC174" s="100"/>
      <c r="HD174" s="100"/>
      <c r="HE174" s="100"/>
      <c r="HF174" s="100"/>
      <c r="HG174" s="100"/>
      <c r="HH174" s="100"/>
      <c r="HI174" s="100"/>
      <c r="HJ174" s="100"/>
      <c r="HK174" s="100"/>
      <c r="HL174" s="100"/>
      <c r="HM174" s="100"/>
      <c r="HN174" s="100"/>
      <c r="HO174" s="100"/>
      <c r="HP174" s="100"/>
      <c r="HQ174" s="100"/>
      <c r="HR174" s="100"/>
      <c r="HS174" s="100"/>
      <c r="HT174" s="100"/>
      <c r="HU174" s="100"/>
      <c r="HV174" s="100"/>
      <c r="HW174" s="100"/>
      <c r="HX174" s="100"/>
      <c r="HY174" s="100"/>
      <c r="HZ174" s="100"/>
      <c r="IA174" s="100"/>
      <c r="IB174" s="100"/>
      <c r="IC174" s="100"/>
      <c r="ID174" s="100"/>
      <c r="IE174" s="100"/>
      <c r="IF174" s="100"/>
      <c r="IG174" s="100"/>
      <c r="IH174" s="100"/>
      <c r="II174" s="100"/>
      <c r="IJ174" s="100"/>
      <c r="IK174" s="100"/>
      <c r="IL174" s="100"/>
      <c r="IM174" s="100"/>
      <c r="IN174" s="100"/>
      <c r="IO174" s="100"/>
    </row>
    <row r="175" spans="1:249" ht="27.75" hidden="1" customHeight="1" x14ac:dyDescent="0.2">
      <c r="A175" s="65">
        <f t="shared" si="26"/>
        <v>154</v>
      </c>
      <c r="B175" s="66"/>
      <c r="C175" s="83" t="s">
        <v>123</v>
      </c>
      <c r="D175" s="92" t="s">
        <v>237</v>
      </c>
      <c r="E175" s="68" t="s">
        <v>84</v>
      </c>
      <c r="F175" s="85">
        <v>1</v>
      </c>
      <c r="G175" s="128">
        <v>11697000</v>
      </c>
      <c r="H175" s="70">
        <v>0</v>
      </c>
      <c r="I175" s="65">
        <f t="shared" si="28"/>
        <v>1</v>
      </c>
      <c r="J175" s="129">
        <f t="shared" si="28"/>
        <v>11697000</v>
      </c>
      <c r="K175" s="70">
        <f t="shared" si="28"/>
        <v>0</v>
      </c>
      <c r="L175" s="96"/>
      <c r="M175" s="96"/>
      <c r="N175" s="96"/>
      <c r="O175" s="96"/>
      <c r="P175" s="90"/>
      <c r="Q175" s="92">
        <v>2009</v>
      </c>
      <c r="R175" s="92">
        <v>5</v>
      </c>
      <c r="S175" s="75">
        <f t="shared" si="23"/>
        <v>0.2</v>
      </c>
      <c r="T175" s="76">
        <f t="shared" si="24"/>
        <v>2339400</v>
      </c>
      <c r="U175" s="66">
        <f t="shared" si="27"/>
        <v>9</v>
      </c>
      <c r="V175" s="66">
        <v>0</v>
      </c>
      <c r="W175" s="77">
        <f t="shared" si="25"/>
        <v>21054600</v>
      </c>
      <c r="X175" s="18">
        <f t="shared" si="29"/>
        <v>0</v>
      </c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  <c r="AN175" s="100"/>
      <c r="AO175" s="100"/>
      <c r="AP175" s="100"/>
      <c r="AQ175" s="100"/>
      <c r="AR175" s="100"/>
      <c r="AS175" s="100"/>
      <c r="AT175" s="100"/>
      <c r="AU175" s="100"/>
      <c r="AV175" s="100"/>
      <c r="AW175" s="100"/>
      <c r="AX175" s="100"/>
      <c r="AY175" s="100"/>
      <c r="AZ175" s="100"/>
      <c r="BA175" s="100"/>
      <c r="BB175" s="100"/>
      <c r="BC175" s="100"/>
      <c r="BD175" s="100"/>
      <c r="BE175" s="100"/>
      <c r="BF175" s="100"/>
      <c r="BG175" s="100"/>
      <c r="BH175" s="100"/>
      <c r="BI175" s="100"/>
      <c r="BJ175" s="100"/>
      <c r="BK175" s="100"/>
      <c r="BL175" s="100"/>
      <c r="BM175" s="100"/>
      <c r="BN175" s="100"/>
      <c r="BO175" s="100"/>
      <c r="BP175" s="100"/>
      <c r="BQ175" s="100"/>
      <c r="BR175" s="100"/>
      <c r="BS175" s="100"/>
      <c r="BT175" s="100"/>
      <c r="BU175" s="100"/>
      <c r="BV175" s="100"/>
      <c r="BW175" s="100"/>
      <c r="BX175" s="100"/>
      <c r="BY175" s="100"/>
      <c r="BZ175" s="100"/>
      <c r="CA175" s="100"/>
      <c r="CB175" s="100"/>
      <c r="CC175" s="100"/>
      <c r="CD175" s="100"/>
      <c r="CE175" s="100"/>
      <c r="CF175" s="100"/>
      <c r="CG175" s="100"/>
      <c r="CH175" s="100"/>
      <c r="CI175" s="100"/>
      <c r="CJ175" s="100"/>
      <c r="CK175" s="100"/>
      <c r="CL175" s="100"/>
      <c r="CM175" s="100"/>
      <c r="CN175" s="100"/>
      <c r="CO175" s="100"/>
      <c r="CP175" s="100"/>
      <c r="CQ175" s="100"/>
      <c r="CR175" s="100"/>
      <c r="CS175" s="100"/>
      <c r="CT175" s="100"/>
      <c r="CU175" s="100"/>
      <c r="CV175" s="100"/>
      <c r="CW175" s="100"/>
      <c r="CX175" s="100"/>
      <c r="CY175" s="100"/>
      <c r="CZ175" s="100"/>
      <c r="DA175" s="100"/>
      <c r="DB175" s="100"/>
      <c r="DC175" s="100"/>
      <c r="DD175" s="100"/>
      <c r="DE175" s="100"/>
      <c r="DF175" s="100"/>
      <c r="DG175" s="100"/>
      <c r="DH175" s="100"/>
      <c r="DI175" s="100"/>
      <c r="DJ175" s="100"/>
      <c r="DK175" s="100"/>
      <c r="DL175" s="100"/>
      <c r="DM175" s="100"/>
      <c r="DN175" s="100"/>
      <c r="DO175" s="100"/>
      <c r="DP175" s="100"/>
      <c r="DQ175" s="100"/>
      <c r="DR175" s="100"/>
      <c r="DS175" s="100"/>
      <c r="DT175" s="100"/>
      <c r="DU175" s="100"/>
      <c r="DV175" s="100"/>
      <c r="DW175" s="100"/>
      <c r="DX175" s="100"/>
      <c r="DY175" s="100"/>
      <c r="DZ175" s="100"/>
      <c r="EA175" s="100"/>
      <c r="EB175" s="100"/>
      <c r="EC175" s="100"/>
      <c r="ED175" s="100"/>
      <c r="EE175" s="100"/>
      <c r="EF175" s="100"/>
      <c r="EG175" s="100"/>
      <c r="EH175" s="100"/>
      <c r="EI175" s="100"/>
      <c r="EJ175" s="100"/>
      <c r="EK175" s="100"/>
      <c r="EL175" s="100"/>
      <c r="EM175" s="100"/>
      <c r="EN175" s="100"/>
      <c r="EO175" s="100"/>
      <c r="EP175" s="100"/>
      <c r="EQ175" s="100"/>
      <c r="ER175" s="100"/>
      <c r="ES175" s="100"/>
      <c r="ET175" s="100"/>
      <c r="EU175" s="100"/>
      <c r="EV175" s="100"/>
      <c r="EW175" s="100"/>
      <c r="EX175" s="100"/>
      <c r="EY175" s="100"/>
      <c r="EZ175" s="100"/>
      <c r="FA175" s="100"/>
      <c r="FB175" s="100"/>
      <c r="FC175" s="100"/>
      <c r="FD175" s="100"/>
      <c r="FE175" s="100"/>
      <c r="FF175" s="100"/>
      <c r="FG175" s="100"/>
      <c r="FH175" s="100"/>
      <c r="FI175" s="100"/>
      <c r="FJ175" s="100"/>
      <c r="FK175" s="100"/>
      <c r="FL175" s="100"/>
      <c r="FM175" s="100"/>
      <c r="FN175" s="100"/>
      <c r="FO175" s="100"/>
      <c r="FP175" s="100"/>
      <c r="FQ175" s="100"/>
      <c r="FR175" s="100"/>
      <c r="FS175" s="100"/>
      <c r="FT175" s="100"/>
      <c r="FU175" s="100"/>
      <c r="FV175" s="100"/>
      <c r="FW175" s="100"/>
      <c r="FX175" s="100"/>
      <c r="FY175" s="100"/>
      <c r="FZ175" s="100"/>
      <c r="GA175" s="100"/>
      <c r="GB175" s="100"/>
      <c r="GC175" s="100"/>
      <c r="GD175" s="100"/>
      <c r="GE175" s="100"/>
      <c r="GF175" s="100"/>
      <c r="GG175" s="100"/>
      <c r="GH175" s="100"/>
      <c r="GI175" s="100"/>
      <c r="GJ175" s="100"/>
      <c r="GK175" s="100"/>
      <c r="GL175" s="100"/>
      <c r="GM175" s="100"/>
      <c r="GN175" s="100"/>
      <c r="GO175" s="100"/>
      <c r="GP175" s="100"/>
      <c r="GQ175" s="100"/>
      <c r="GR175" s="100"/>
      <c r="GS175" s="100"/>
      <c r="GT175" s="100"/>
      <c r="GU175" s="100"/>
      <c r="GV175" s="100"/>
      <c r="GW175" s="100"/>
      <c r="GX175" s="100"/>
      <c r="GY175" s="100"/>
      <c r="GZ175" s="100"/>
      <c r="HA175" s="100"/>
      <c r="HB175" s="100"/>
      <c r="HC175" s="100"/>
      <c r="HD175" s="100"/>
      <c r="HE175" s="100"/>
      <c r="HF175" s="100"/>
      <c r="HG175" s="100"/>
      <c r="HH175" s="100"/>
      <c r="HI175" s="100"/>
      <c r="HJ175" s="100"/>
      <c r="HK175" s="100"/>
      <c r="HL175" s="100"/>
      <c r="HM175" s="100"/>
      <c r="HN175" s="100"/>
      <c r="HO175" s="100"/>
      <c r="HP175" s="100"/>
      <c r="HQ175" s="100"/>
      <c r="HR175" s="100"/>
      <c r="HS175" s="100"/>
      <c r="HT175" s="100"/>
      <c r="HU175" s="100"/>
      <c r="HV175" s="100"/>
      <c r="HW175" s="100"/>
      <c r="HX175" s="100"/>
      <c r="HY175" s="100"/>
      <c r="HZ175" s="100"/>
      <c r="IA175" s="100"/>
      <c r="IB175" s="100"/>
      <c r="IC175" s="100"/>
      <c r="ID175" s="100"/>
      <c r="IE175" s="100"/>
      <c r="IF175" s="100"/>
      <c r="IG175" s="100"/>
      <c r="IH175" s="100"/>
      <c r="II175" s="100"/>
      <c r="IJ175" s="100"/>
      <c r="IK175" s="100"/>
      <c r="IL175" s="100"/>
      <c r="IM175" s="100"/>
      <c r="IN175" s="100"/>
      <c r="IO175" s="100"/>
    </row>
    <row r="176" spans="1:249" ht="27.75" hidden="1" customHeight="1" x14ac:dyDescent="0.2">
      <c r="A176" s="65">
        <f t="shared" si="26"/>
        <v>155</v>
      </c>
      <c r="B176" s="66"/>
      <c r="C176" s="83" t="s">
        <v>238</v>
      </c>
      <c r="D176" s="92">
        <v>5001623</v>
      </c>
      <c r="E176" s="93" t="s">
        <v>88</v>
      </c>
      <c r="F176" s="85">
        <v>1</v>
      </c>
      <c r="G176" s="101">
        <v>12500000</v>
      </c>
      <c r="H176" s="70">
        <v>0</v>
      </c>
      <c r="I176" s="65">
        <f t="shared" si="28"/>
        <v>1</v>
      </c>
      <c r="J176" s="150">
        <f t="shared" si="28"/>
        <v>12500000</v>
      </c>
      <c r="K176" s="70">
        <f t="shared" si="28"/>
        <v>0</v>
      </c>
      <c r="L176" s="96"/>
      <c r="M176" s="96"/>
      <c r="N176" s="96"/>
      <c r="O176" s="96"/>
      <c r="P176" s="90"/>
      <c r="Q176" s="92">
        <v>2008</v>
      </c>
      <c r="R176" s="92">
        <v>5</v>
      </c>
      <c r="S176" s="75">
        <f t="shared" si="23"/>
        <v>0.2</v>
      </c>
      <c r="T176" s="76">
        <f t="shared" si="24"/>
        <v>2500000</v>
      </c>
      <c r="U176" s="66">
        <f t="shared" si="27"/>
        <v>10</v>
      </c>
      <c r="V176" s="66">
        <v>0</v>
      </c>
      <c r="W176" s="77">
        <f t="shared" si="25"/>
        <v>25000000</v>
      </c>
      <c r="X176" s="18">
        <f t="shared" si="29"/>
        <v>0</v>
      </c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  <c r="AN176" s="100"/>
      <c r="AO176" s="100"/>
      <c r="AP176" s="100"/>
      <c r="AQ176" s="100"/>
      <c r="AR176" s="100"/>
      <c r="AS176" s="100"/>
      <c r="AT176" s="100"/>
      <c r="AU176" s="100"/>
      <c r="AV176" s="100"/>
      <c r="AW176" s="100"/>
      <c r="AX176" s="100"/>
      <c r="AY176" s="100"/>
      <c r="AZ176" s="100"/>
      <c r="BA176" s="100"/>
      <c r="BB176" s="100"/>
      <c r="BC176" s="100"/>
      <c r="BD176" s="100"/>
      <c r="BE176" s="100"/>
      <c r="BF176" s="100"/>
      <c r="BG176" s="100"/>
      <c r="BH176" s="100"/>
      <c r="BI176" s="100"/>
      <c r="BJ176" s="100"/>
      <c r="BK176" s="100"/>
      <c r="BL176" s="100"/>
      <c r="BM176" s="100"/>
      <c r="BN176" s="100"/>
      <c r="BO176" s="100"/>
      <c r="BP176" s="100"/>
      <c r="BQ176" s="100"/>
      <c r="BR176" s="100"/>
      <c r="BS176" s="100"/>
      <c r="BT176" s="100"/>
      <c r="BU176" s="100"/>
      <c r="BV176" s="100"/>
      <c r="BW176" s="100"/>
      <c r="BX176" s="100"/>
      <c r="BY176" s="100"/>
      <c r="BZ176" s="100"/>
      <c r="CA176" s="100"/>
      <c r="CB176" s="100"/>
      <c r="CC176" s="100"/>
      <c r="CD176" s="100"/>
      <c r="CE176" s="100"/>
      <c r="CF176" s="100"/>
      <c r="CG176" s="100"/>
      <c r="CH176" s="100"/>
      <c r="CI176" s="100"/>
      <c r="CJ176" s="100"/>
      <c r="CK176" s="100"/>
      <c r="CL176" s="100"/>
      <c r="CM176" s="100"/>
      <c r="CN176" s="100"/>
      <c r="CO176" s="100"/>
      <c r="CP176" s="100"/>
      <c r="CQ176" s="100"/>
      <c r="CR176" s="100"/>
      <c r="CS176" s="100"/>
      <c r="CT176" s="100"/>
      <c r="CU176" s="100"/>
      <c r="CV176" s="100"/>
      <c r="CW176" s="100"/>
      <c r="CX176" s="100"/>
      <c r="CY176" s="100"/>
      <c r="CZ176" s="100"/>
      <c r="DA176" s="100"/>
      <c r="DB176" s="100"/>
      <c r="DC176" s="100"/>
      <c r="DD176" s="100"/>
      <c r="DE176" s="100"/>
      <c r="DF176" s="100"/>
      <c r="DG176" s="100"/>
      <c r="DH176" s="100"/>
      <c r="DI176" s="100"/>
      <c r="DJ176" s="100"/>
      <c r="DK176" s="100"/>
      <c r="DL176" s="100"/>
      <c r="DM176" s="100"/>
      <c r="DN176" s="100"/>
      <c r="DO176" s="100"/>
      <c r="DP176" s="100"/>
      <c r="DQ176" s="100"/>
      <c r="DR176" s="100"/>
      <c r="DS176" s="100"/>
      <c r="DT176" s="100"/>
      <c r="DU176" s="100"/>
      <c r="DV176" s="100"/>
      <c r="DW176" s="100"/>
      <c r="DX176" s="100"/>
      <c r="DY176" s="100"/>
      <c r="DZ176" s="100"/>
      <c r="EA176" s="100"/>
      <c r="EB176" s="100"/>
      <c r="EC176" s="100"/>
      <c r="ED176" s="100"/>
      <c r="EE176" s="100"/>
      <c r="EF176" s="100"/>
      <c r="EG176" s="100"/>
      <c r="EH176" s="100"/>
      <c r="EI176" s="100"/>
      <c r="EJ176" s="100"/>
      <c r="EK176" s="100"/>
      <c r="EL176" s="100"/>
      <c r="EM176" s="100"/>
      <c r="EN176" s="100"/>
      <c r="EO176" s="100"/>
      <c r="EP176" s="100"/>
      <c r="EQ176" s="100"/>
      <c r="ER176" s="100"/>
      <c r="ES176" s="100"/>
      <c r="ET176" s="100"/>
      <c r="EU176" s="100"/>
      <c r="EV176" s="100"/>
      <c r="EW176" s="100"/>
      <c r="EX176" s="100"/>
      <c r="EY176" s="100"/>
      <c r="EZ176" s="100"/>
      <c r="FA176" s="100"/>
      <c r="FB176" s="100"/>
      <c r="FC176" s="100"/>
      <c r="FD176" s="100"/>
      <c r="FE176" s="100"/>
      <c r="FF176" s="100"/>
      <c r="FG176" s="100"/>
      <c r="FH176" s="100"/>
      <c r="FI176" s="100"/>
      <c r="FJ176" s="100"/>
      <c r="FK176" s="100"/>
      <c r="FL176" s="100"/>
      <c r="FM176" s="100"/>
      <c r="FN176" s="100"/>
      <c r="FO176" s="100"/>
      <c r="FP176" s="100"/>
      <c r="FQ176" s="100"/>
      <c r="FR176" s="100"/>
      <c r="FS176" s="100"/>
      <c r="FT176" s="100"/>
      <c r="FU176" s="100"/>
      <c r="FV176" s="100"/>
      <c r="FW176" s="100"/>
      <c r="FX176" s="100"/>
      <c r="FY176" s="100"/>
      <c r="FZ176" s="100"/>
      <c r="GA176" s="100"/>
      <c r="GB176" s="100"/>
      <c r="GC176" s="100"/>
      <c r="GD176" s="100"/>
      <c r="GE176" s="100"/>
      <c r="GF176" s="100"/>
      <c r="GG176" s="100"/>
      <c r="GH176" s="100"/>
      <c r="GI176" s="100"/>
      <c r="GJ176" s="100"/>
      <c r="GK176" s="100"/>
      <c r="GL176" s="100"/>
      <c r="GM176" s="100"/>
      <c r="GN176" s="100"/>
      <c r="GO176" s="100"/>
      <c r="GP176" s="100"/>
      <c r="GQ176" s="100"/>
      <c r="GR176" s="100"/>
      <c r="GS176" s="100"/>
      <c r="GT176" s="100"/>
      <c r="GU176" s="100"/>
      <c r="GV176" s="100"/>
      <c r="GW176" s="100"/>
      <c r="GX176" s="100"/>
      <c r="GY176" s="100"/>
      <c r="GZ176" s="100"/>
      <c r="HA176" s="100"/>
      <c r="HB176" s="100"/>
      <c r="HC176" s="100"/>
      <c r="HD176" s="100"/>
      <c r="HE176" s="100"/>
      <c r="HF176" s="100"/>
      <c r="HG176" s="100"/>
      <c r="HH176" s="100"/>
      <c r="HI176" s="100"/>
      <c r="HJ176" s="100"/>
      <c r="HK176" s="100"/>
      <c r="HL176" s="100"/>
      <c r="HM176" s="100"/>
      <c r="HN176" s="100"/>
      <c r="HO176" s="100"/>
      <c r="HP176" s="100"/>
      <c r="HQ176" s="100"/>
      <c r="HR176" s="100"/>
      <c r="HS176" s="100"/>
      <c r="HT176" s="100"/>
      <c r="HU176" s="100"/>
      <c r="HV176" s="100"/>
      <c r="HW176" s="100"/>
      <c r="HX176" s="100"/>
      <c r="HY176" s="100"/>
      <c r="HZ176" s="100"/>
      <c r="IA176" s="100"/>
      <c r="IB176" s="100"/>
      <c r="IC176" s="100"/>
      <c r="ID176" s="100"/>
      <c r="IE176" s="100"/>
      <c r="IF176" s="100"/>
      <c r="IG176" s="100"/>
      <c r="IH176" s="100"/>
      <c r="II176" s="100"/>
      <c r="IJ176" s="100"/>
      <c r="IK176" s="100"/>
      <c r="IL176" s="100"/>
      <c r="IM176" s="100"/>
      <c r="IN176" s="100"/>
      <c r="IO176" s="100"/>
    </row>
    <row r="177" spans="1:249" ht="18.75" hidden="1" customHeight="1" x14ac:dyDescent="0.25">
      <c r="A177" s="65">
        <f t="shared" si="26"/>
        <v>156</v>
      </c>
      <c r="B177" s="66"/>
      <c r="C177" s="130" t="s">
        <v>127</v>
      </c>
      <c r="D177" s="133">
        <v>15032</v>
      </c>
      <c r="E177" s="93" t="s">
        <v>88</v>
      </c>
      <c r="F177" s="133">
        <v>1</v>
      </c>
      <c r="G177" s="69">
        <v>13398000</v>
      </c>
      <c r="H177" s="70">
        <f>G177-W177</f>
        <v>5359200</v>
      </c>
      <c r="I177" s="65">
        <f t="shared" si="28"/>
        <v>1</v>
      </c>
      <c r="J177" s="71">
        <f t="shared" si="28"/>
        <v>13398000</v>
      </c>
      <c r="K177" s="70">
        <f t="shared" si="28"/>
        <v>5359200</v>
      </c>
      <c r="L177" s="130"/>
      <c r="M177" s="130"/>
      <c r="N177" s="130"/>
      <c r="O177" s="130"/>
      <c r="P177" s="121"/>
      <c r="Q177" s="65">
        <v>2015</v>
      </c>
      <c r="R177" s="65">
        <v>5</v>
      </c>
      <c r="S177" s="75">
        <f t="shared" si="23"/>
        <v>0.2</v>
      </c>
      <c r="T177" s="76">
        <f t="shared" si="24"/>
        <v>2679600</v>
      </c>
      <c r="U177" s="66">
        <f t="shared" si="27"/>
        <v>3</v>
      </c>
      <c r="V177" s="66"/>
      <c r="W177" s="77">
        <f t="shared" si="25"/>
        <v>8038800</v>
      </c>
      <c r="X177" s="18">
        <f t="shared" si="29"/>
        <v>5359200</v>
      </c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  <c r="FZ177" s="19"/>
      <c r="GA177" s="19"/>
      <c r="GB177" s="19"/>
      <c r="GC177" s="19"/>
      <c r="GD177" s="19"/>
      <c r="GE177" s="19"/>
      <c r="GF177" s="19"/>
      <c r="GG177" s="19"/>
      <c r="GH177" s="19"/>
      <c r="GI177" s="19"/>
      <c r="GJ177" s="19"/>
      <c r="GK177" s="19"/>
      <c r="GL177" s="19"/>
      <c r="GM177" s="19"/>
      <c r="GN177" s="19"/>
      <c r="GO177" s="19"/>
      <c r="GP177" s="19"/>
      <c r="GQ177" s="19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</row>
    <row r="178" spans="1:249" ht="27.75" hidden="1" customHeight="1" x14ac:dyDescent="0.25">
      <c r="A178" s="65">
        <f t="shared" si="26"/>
        <v>157</v>
      </c>
      <c r="B178" s="66"/>
      <c r="C178" s="83" t="s">
        <v>123</v>
      </c>
      <c r="D178" s="106" t="s">
        <v>239</v>
      </c>
      <c r="E178" s="93" t="s">
        <v>84</v>
      </c>
      <c r="F178" s="85">
        <v>1</v>
      </c>
      <c r="G178" s="128">
        <v>11697000</v>
      </c>
      <c r="H178" s="70">
        <v>0</v>
      </c>
      <c r="I178" s="65">
        <f t="shared" si="28"/>
        <v>1</v>
      </c>
      <c r="J178" s="129">
        <f t="shared" si="28"/>
        <v>11697000</v>
      </c>
      <c r="K178" s="70">
        <f t="shared" si="28"/>
        <v>0</v>
      </c>
      <c r="L178" s="96"/>
      <c r="M178" s="96"/>
      <c r="N178" s="96"/>
      <c r="O178" s="96"/>
      <c r="P178" s="90"/>
      <c r="Q178" s="92">
        <v>2009</v>
      </c>
      <c r="R178" s="92">
        <v>5</v>
      </c>
      <c r="S178" s="75">
        <f t="shared" si="23"/>
        <v>0.2</v>
      </c>
      <c r="T178" s="76">
        <f t="shared" si="24"/>
        <v>2339400</v>
      </c>
      <c r="U178" s="66">
        <f t="shared" si="27"/>
        <v>9</v>
      </c>
      <c r="V178" s="66">
        <v>0</v>
      </c>
      <c r="W178" s="77">
        <f t="shared" si="25"/>
        <v>21054600</v>
      </c>
      <c r="X178" s="18">
        <f t="shared" si="29"/>
        <v>0</v>
      </c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  <c r="AN178" s="100"/>
      <c r="AO178" s="100"/>
      <c r="AP178" s="100"/>
      <c r="AQ178" s="100"/>
      <c r="AR178" s="100"/>
      <c r="AS178" s="100"/>
      <c r="AT178" s="100"/>
      <c r="AU178" s="100"/>
      <c r="AV178" s="100"/>
      <c r="AW178" s="100"/>
      <c r="AX178" s="100"/>
      <c r="AY178" s="100"/>
      <c r="AZ178" s="100"/>
      <c r="BA178" s="100"/>
      <c r="BB178" s="100"/>
      <c r="BC178" s="100"/>
      <c r="BD178" s="100"/>
      <c r="BE178" s="100"/>
      <c r="BF178" s="100"/>
      <c r="BG178" s="100"/>
      <c r="BH178" s="100"/>
      <c r="BI178" s="100"/>
      <c r="BJ178" s="100"/>
      <c r="BK178" s="100"/>
      <c r="BL178" s="100"/>
      <c r="BM178" s="100"/>
      <c r="BN178" s="100"/>
      <c r="BO178" s="100"/>
      <c r="BP178" s="100"/>
      <c r="BQ178" s="100"/>
      <c r="BR178" s="100"/>
      <c r="BS178" s="100"/>
      <c r="BT178" s="100"/>
      <c r="BU178" s="100"/>
      <c r="BV178" s="100"/>
      <c r="BW178" s="100"/>
      <c r="BX178" s="100"/>
      <c r="BY178" s="100"/>
      <c r="BZ178" s="100"/>
      <c r="CA178" s="100"/>
      <c r="CB178" s="100"/>
      <c r="CC178" s="100"/>
      <c r="CD178" s="100"/>
      <c r="CE178" s="100"/>
      <c r="CF178" s="100"/>
      <c r="CG178" s="100"/>
      <c r="CH178" s="100"/>
      <c r="CI178" s="100"/>
      <c r="CJ178" s="100"/>
      <c r="CK178" s="100"/>
      <c r="CL178" s="100"/>
      <c r="CM178" s="100"/>
      <c r="CN178" s="100"/>
      <c r="CO178" s="100"/>
      <c r="CP178" s="100"/>
      <c r="CQ178" s="100"/>
      <c r="CR178" s="100"/>
      <c r="CS178" s="100"/>
      <c r="CT178" s="100"/>
      <c r="CU178" s="100"/>
      <c r="CV178" s="100"/>
      <c r="CW178" s="100"/>
      <c r="CX178" s="100"/>
      <c r="CY178" s="100"/>
      <c r="CZ178" s="100"/>
      <c r="DA178" s="100"/>
      <c r="DB178" s="100"/>
      <c r="DC178" s="100"/>
      <c r="DD178" s="100"/>
      <c r="DE178" s="100"/>
      <c r="DF178" s="100"/>
      <c r="DG178" s="100"/>
      <c r="DH178" s="100"/>
      <c r="DI178" s="100"/>
      <c r="DJ178" s="100"/>
      <c r="DK178" s="100"/>
      <c r="DL178" s="100"/>
      <c r="DM178" s="100"/>
      <c r="DN178" s="100"/>
      <c r="DO178" s="100"/>
      <c r="DP178" s="100"/>
      <c r="DQ178" s="100"/>
      <c r="DR178" s="100"/>
      <c r="DS178" s="100"/>
      <c r="DT178" s="100"/>
      <c r="DU178" s="100"/>
      <c r="DV178" s="100"/>
      <c r="DW178" s="100"/>
      <c r="DX178" s="100"/>
      <c r="DY178" s="100"/>
      <c r="DZ178" s="100"/>
      <c r="EA178" s="100"/>
      <c r="EB178" s="100"/>
      <c r="EC178" s="100"/>
      <c r="ED178" s="100"/>
      <c r="EE178" s="100"/>
      <c r="EF178" s="100"/>
      <c r="EG178" s="100"/>
      <c r="EH178" s="100"/>
      <c r="EI178" s="100"/>
      <c r="EJ178" s="100"/>
      <c r="EK178" s="100"/>
      <c r="EL178" s="100"/>
      <c r="EM178" s="100"/>
      <c r="EN178" s="100"/>
      <c r="EO178" s="100"/>
      <c r="EP178" s="100"/>
      <c r="EQ178" s="100"/>
      <c r="ER178" s="100"/>
      <c r="ES178" s="100"/>
      <c r="ET178" s="100"/>
      <c r="EU178" s="100"/>
      <c r="EV178" s="100"/>
      <c r="EW178" s="100"/>
      <c r="EX178" s="100"/>
      <c r="EY178" s="100"/>
      <c r="EZ178" s="100"/>
      <c r="FA178" s="100"/>
      <c r="FB178" s="100"/>
      <c r="FC178" s="100"/>
      <c r="FD178" s="100"/>
      <c r="FE178" s="100"/>
      <c r="FF178" s="100"/>
      <c r="FG178" s="100"/>
      <c r="FH178" s="100"/>
      <c r="FI178" s="100"/>
      <c r="FJ178" s="100"/>
      <c r="FK178" s="100"/>
      <c r="FL178" s="100"/>
      <c r="FM178" s="100"/>
      <c r="FN178" s="100"/>
      <c r="FO178" s="100"/>
      <c r="FP178" s="100"/>
      <c r="FQ178" s="100"/>
      <c r="FR178" s="100"/>
      <c r="FS178" s="100"/>
      <c r="FT178" s="100"/>
      <c r="FU178" s="100"/>
      <c r="FV178" s="100"/>
      <c r="FW178" s="100"/>
      <c r="FX178" s="100"/>
      <c r="FY178" s="100"/>
      <c r="FZ178" s="100"/>
      <c r="GA178" s="100"/>
      <c r="GB178" s="100"/>
      <c r="GC178" s="100"/>
      <c r="GD178" s="100"/>
      <c r="GE178" s="100"/>
      <c r="GF178" s="100"/>
      <c r="GG178" s="100"/>
      <c r="GH178" s="100"/>
      <c r="GI178" s="100"/>
      <c r="GJ178" s="100"/>
      <c r="GK178" s="100"/>
      <c r="GL178" s="100"/>
      <c r="GM178" s="100"/>
      <c r="GN178" s="100"/>
      <c r="GO178" s="100"/>
      <c r="GP178" s="100"/>
      <c r="GQ178" s="100"/>
      <c r="GR178" s="100"/>
      <c r="GS178" s="100"/>
      <c r="GT178" s="100"/>
      <c r="GU178" s="100"/>
      <c r="GV178" s="100"/>
      <c r="GW178" s="100"/>
      <c r="GX178" s="100"/>
      <c r="GY178" s="100"/>
      <c r="GZ178" s="100"/>
      <c r="HA178" s="100"/>
      <c r="HB178" s="100"/>
      <c r="HC178" s="100"/>
      <c r="HD178" s="100"/>
      <c r="HE178" s="100"/>
      <c r="HF178" s="100"/>
      <c r="HG178" s="100"/>
      <c r="HH178" s="100"/>
      <c r="HI178" s="100"/>
      <c r="HJ178" s="100"/>
      <c r="HK178" s="100"/>
      <c r="HL178" s="100"/>
      <c r="HM178" s="100"/>
      <c r="HN178" s="100"/>
      <c r="HO178" s="100"/>
      <c r="HP178" s="100"/>
      <c r="HQ178" s="100"/>
      <c r="HR178" s="100"/>
      <c r="HS178" s="100"/>
      <c r="HT178" s="100"/>
      <c r="HU178" s="100"/>
      <c r="HV178" s="100"/>
      <c r="HW178" s="100"/>
      <c r="HX178" s="100"/>
      <c r="HY178" s="100"/>
      <c r="HZ178" s="100"/>
      <c r="IA178" s="100"/>
      <c r="IB178" s="100"/>
      <c r="IC178" s="100"/>
      <c r="ID178" s="100"/>
      <c r="IE178" s="100"/>
      <c r="IF178" s="100"/>
      <c r="IG178" s="100"/>
      <c r="IH178" s="100"/>
      <c r="II178" s="100"/>
      <c r="IJ178" s="100"/>
      <c r="IK178" s="100"/>
      <c r="IL178" s="100"/>
      <c r="IM178" s="100"/>
      <c r="IN178" s="100"/>
      <c r="IO178" s="100"/>
    </row>
    <row r="179" spans="1:249" ht="15.75" hidden="1" customHeight="1" x14ac:dyDescent="0.25">
      <c r="A179" s="65">
        <f t="shared" si="26"/>
        <v>158</v>
      </c>
      <c r="B179" s="92"/>
      <c r="C179" s="83" t="s">
        <v>145</v>
      </c>
      <c r="D179" s="85" t="s">
        <v>240</v>
      </c>
      <c r="E179" s="93" t="s">
        <v>88</v>
      </c>
      <c r="F179" s="85">
        <v>1</v>
      </c>
      <c r="G179" s="151">
        <v>13398000</v>
      </c>
      <c r="H179" s="95">
        <f>G179-W179</f>
        <v>5359200</v>
      </c>
      <c r="I179" s="85">
        <f t="shared" si="28"/>
        <v>1</v>
      </c>
      <c r="J179" s="129">
        <f t="shared" si="28"/>
        <v>13398000</v>
      </c>
      <c r="K179" s="95">
        <f t="shared" si="28"/>
        <v>5359200</v>
      </c>
      <c r="L179" s="83"/>
      <c r="M179" s="83"/>
      <c r="N179" s="83"/>
      <c r="O179" s="83"/>
      <c r="P179" s="83"/>
      <c r="Q179" s="85">
        <v>2015</v>
      </c>
      <c r="R179" s="85">
        <v>5</v>
      </c>
      <c r="S179" s="97">
        <f t="shared" si="23"/>
        <v>0.2</v>
      </c>
      <c r="T179" s="98">
        <f t="shared" si="24"/>
        <v>2679600</v>
      </c>
      <c r="U179" s="66">
        <f t="shared" si="27"/>
        <v>3</v>
      </c>
      <c r="V179" s="92"/>
      <c r="W179" s="99">
        <f t="shared" si="25"/>
        <v>8038800</v>
      </c>
      <c r="X179" s="10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  <c r="EG179" s="20"/>
      <c r="EH179" s="20"/>
      <c r="EI179" s="20"/>
      <c r="EJ179" s="20"/>
      <c r="EK179" s="20"/>
      <c r="EL179" s="20"/>
      <c r="EM179" s="20"/>
      <c r="EN179" s="20"/>
      <c r="EO179" s="20"/>
      <c r="EP179" s="20"/>
      <c r="EQ179" s="20"/>
      <c r="ER179" s="20"/>
      <c r="ES179" s="20"/>
      <c r="ET179" s="20"/>
      <c r="EU179" s="20"/>
      <c r="EV179" s="20"/>
      <c r="EW179" s="20"/>
      <c r="EX179" s="20"/>
      <c r="EY179" s="20"/>
      <c r="EZ179" s="20"/>
      <c r="FA179" s="20"/>
      <c r="FB179" s="20"/>
      <c r="FC179" s="20"/>
      <c r="FD179" s="20"/>
      <c r="FE179" s="20"/>
      <c r="FF179" s="20"/>
      <c r="FG179" s="20"/>
      <c r="FH179" s="20"/>
      <c r="FI179" s="20"/>
      <c r="FJ179" s="20"/>
      <c r="FK179" s="20"/>
      <c r="FL179" s="20"/>
      <c r="FM179" s="20"/>
      <c r="FN179" s="20"/>
      <c r="FO179" s="20"/>
      <c r="FP179" s="20"/>
      <c r="FQ179" s="20"/>
      <c r="FR179" s="20"/>
      <c r="FS179" s="20"/>
      <c r="FT179" s="20"/>
      <c r="FU179" s="20"/>
      <c r="FV179" s="20"/>
      <c r="FW179" s="20"/>
      <c r="FX179" s="20"/>
      <c r="FY179" s="20"/>
      <c r="FZ179" s="20"/>
      <c r="GA179" s="20"/>
      <c r="GB179" s="20"/>
      <c r="GC179" s="20"/>
      <c r="GD179" s="20"/>
      <c r="GE179" s="20"/>
      <c r="GF179" s="20"/>
      <c r="GG179" s="20"/>
      <c r="GH179" s="20"/>
      <c r="GI179" s="20"/>
      <c r="GJ179" s="20"/>
      <c r="GK179" s="20"/>
      <c r="GL179" s="20"/>
      <c r="GM179" s="20"/>
      <c r="GN179" s="20"/>
      <c r="GO179" s="20"/>
      <c r="GP179" s="20"/>
      <c r="GQ179" s="20"/>
      <c r="GR179" s="20"/>
      <c r="GS179" s="20"/>
      <c r="GT179" s="20"/>
      <c r="GU179" s="20"/>
      <c r="GV179" s="20"/>
      <c r="GW179" s="20"/>
      <c r="GX179" s="20"/>
      <c r="GY179" s="20"/>
      <c r="GZ179" s="20"/>
      <c r="HA179" s="20"/>
      <c r="HB179" s="20"/>
      <c r="HC179" s="20"/>
      <c r="HD179" s="20"/>
      <c r="HE179" s="20"/>
      <c r="HF179" s="20"/>
      <c r="HG179" s="20"/>
      <c r="HH179" s="20"/>
      <c r="HI179" s="20"/>
      <c r="HJ179" s="20"/>
      <c r="HK179" s="20"/>
      <c r="HL179" s="20"/>
      <c r="HM179" s="20"/>
      <c r="HN179" s="20"/>
      <c r="HO179" s="20"/>
      <c r="HP179" s="20"/>
      <c r="HQ179" s="20"/>
      <c r="HR179" s="20"/>
      <c r="HS179" s="20"/>
      <c r="HT179" s="20"/>
      <c r="HU179" s="20"/>
      <c r="HV179" s="20"/>
      <c r="HW179" s="20"/>
      <c r="HX179" s="20"/>
      <c r="HY179" s="20"/>
      <c r="HZ179" s="20"/>
      <c r="IA179" s="20"/>
      <c r="IB179" s="20"/>
      <c r="IC179" s="20"/>
      <c r="ID179" s="20"/>
      <c r="IE179" s="20"/>
      <c r="IF179" s="20"/>
      <c r="IG179" s="20"/>
      <c r="IH179" s="20"/>
      <c r="II179" s="20"/>
      <c r="IJ179" s="20"/>
      <c r="IK179" s="20"/>
      <c r="IL179" s="20"/>
      <c r="IM179" s="20"/>
      <c r="IN179" s="20"/>
      <c r="IO179" s="20"/>
    </row>
    <row r="180" spans="1:249" ht="15.75" hidden="1" customHeight="1" x14ac:dyDescent="0.25">
      <c r="A180" s="65">
        <f t="shared" si="26"/>
        <v>159</v>
      </c>
      <c r="B180" s="66"/>
      <c r="C180" s="127" t="s">
        <v>145</v>
      </c>
      <c r="D180" s="80" t="s">
        <v>241</v>
      </c>
      <c r="E180" s="93" t="s">
        <v>88</v>
      </c>
      <c r="F180" s="80">
        <v>1</v>
      </c>
      <c r="G180" s="81">
        <v>13398000</v>
      </c>
      <c r="H180" s="70">
        <f>G180-W180</f>
        <v>5359200</v>
      </c>
      <c r="I180" s="65">
        <f t="shared" si="28"/>
        <v>1</v>
      </c>
      <c r="J180" s="87">
        <f t="shared" si="28"/>
        <v>13398000</v>
      </c>
      <c r="K180" s="70">
        <f t="shared" si="28"/>
        <v>5359200</v>
      </c>
      <c r="L180" s="83"/>
      <c r="M180" s="83"/>
      <c r="N180" s="83"/>
      <c r="O180" s="83"/>
      <c r="P180" s="84"/>
      <c r="Q180" s="85">
        <v>2015</v>
      </c>
      <c r="R180" s="85">
        <v>5</v>
      </c>
      <c r="S180" s="75">
        <f t="shared" si="23"/>
        <v>0.2</v>
      </c>
      <c r="T180" s="76">
        <f t="shared" si="24"/>
        <v>2679600</v>
      </c>
      <c r="U180" s="66">
        <f t="shared" si="27"/>
        <v>3</v>
      </c>
      <c r="V180" s="66"/>
      <c r="W180" s="77">
        <f t="shared" si="25"/>
        <v>8038800</v>
      </c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  <c r="EG180" s="20"/>
      <c r="EH180" s="20"/>
      <c r="EI180" s="20"/>
      <c r="EJ180" s="20"/>
      <c r="EK180" s="20"/>
      <c r="EL180" s="20"/>
      <c r="EM180" s="20"/>
      <c r="EN180" s="20"/>
      <c r="EO180" s="20"/>
      <c r="EP180" s="20"/>
      <c r="EQ180" s="20"/>
      <c r="ER180" s="20"/>
      <c r="ES180" s="20"/>
      <c r="ET180" s="20"/>
      <c r="EU180" s="20"/>
      <c r="EV180" s="20"/>
      <c r="EW180" s="20"/>
      <c r="EX180" s="20"/>
      <c r="EY180" s="20"/>
      <c r="EZ180" s="20"/>
      <c r="FA180" s="20"/>
      <c r="FB180" s="20"/>
      <c r="FC180" s="20"/>
      <c r="FD180" s="20"/>
      <c r="FE180" s="20"/>
      <c r="FF180" s="20"/>
      <c r="FG180" s="20"/>
      <c r="FH180" s="20"/>
      <c r="FI180" s="20"/>
      <c r="FJ180" s="20"/>
      <c r="FK180" s="20"/>
      <c r="FL180" s="20"/>
      <c r="FM180" s="20"/>
      <c r="FN180" s="20"/>
      <c r="FO180" s="20"/>
      <c r="FP180" s="20"/>
      <c r="FQ180" s="20"/>
      <c r="FR180" s="20"/>
      <c r="FS180" s="20"/>
      <c r="FT180" s="20"/>
      <c r="FU180" s="20"/>
      <c r="FV180" s="20"/>
      <c r="FW180" s="20"/>
      <c r="FX180" s="20"/>
      <c r="FY180" s="20"/>
      <c r="FZ180" s="20"/>
      <c r="GA180" s="20"/>
      <c r="GB180" s="20"/>
      <c r="GC180" s="20"/>
      <c r="GD180" s="20"/>
      <c r="GE180" s="20"/>
      <c r="GF180" s="20"/>
      <c r="GG180" s="20"/>
      <c r="GH180" s="20"/>
      <c r="GI180" s="20"/>
      <c r="GJ180" s="20"/>
      <c r="GK180" s="20"/>
      <c r="GL180" s="20"/>
      <c r="GM180" s="20"/>
      <c r="GN180" s="20"/>
      <c r="GO180" s="20"/>
      <c r="GP180" s="20"/>
      <c r="GQ180" s="20"/>
      <c r="GR180" s="20"/>
      <c r="GS180" s="20"/>
      <c r="GT180" s="20"/>
      <c r="GU180" s="20"/>
      <c r="GV180" s="20"/>
      <c r="GW180" s="20"/>
      <c r="GX180" s="20"/>
      <c r="GY180" s="20"/>
      <c r="GZ180" s="20"/>
      <c r="HA180" s="20"/>
      <c r="HB180" s="20"/>
      <c r="HC180" s="20"/>
      <c r="HD180" s="20"/>
      <c r="HE180" s="20"/>
      <c r="HF180" s="20"/>
      <c r="HG180" s="20"/>
      <c r="HH180" s="20"/>
      <c r="HI180" s="20"/>
      <c r="HJ180" s="20"/>
      <c r="HK180" s="20"/>
      <c r="HL180" s="20"/>
      <c r="HM180" s="20"/>
      <c r="HN180" s="20"/>
      <c r="HO180" s="20"/>
      <c r="HP180" s="20"/>
      <c r="HQ180" s="20"/>
      <c r="HR180" s="20"/>
      <c r="HS180" s="20"/>
      <c r="HT180" s="20"/>
      <c r="HU180" s="20"/>
      <c r="HV180" s="20"/>
      <c r="HW180" s="20"/>
      <c r="HX180" s="20"/>
      <c r="HY180" s="20"/>
      <c r="HZ180" s="20"/>
      <c r="IA180" s="20"/>
      <c r="IB180" s="20"/>
      <c r="IC180" s="20"/>
      <c r="ID180" s="20"/>
      <c r="IE180" s="20"/>
      <c r="IF180" s="20"/>
      <c r="IG180" s="20"/>
      <c r="IH180" s="20"/>
      <c r="II180" s="20"/>
      <c r="IJ180" s="20"/>
      <c r="IK180" s="20"/>
      <c r="IL180" s="20"/>
      <c r="IM180" s="20"/>
      <c r="IN180" s="20"/>
      <c r="IO180" s="20"/>
    </row>
    <row r="181" spans="1:249" ht="15.75" hidden="1" customHeight="1" x14ac:dyDescent="0.25">
      <c r="A181" s="65">
        <f t="shared" si="26"/>
        <v>160</v>
      </c>
      <c r="B181" s="66"/>
      <c r="C181" s="127" t="s">
        <v>145</v>
      </c>
      <c r="D181" s="80" t="s">
        <v>242</v>
      </c>
      <c r="E181" s="93" t="s">
        <v>88</v>
      </c>
      <c r="F181" s="80">
        <v>1</v>
      </c>
      <c r="G181" s="81">
        <v>13398000</v>
      </c>
      <c r="H181" s="70">
        <f>G181-W181</f>
        <v>5359200</v>
      </c>
      <c r="I181" s="65">
        <f t="shared" si="28"/>
        <v>1</v>
      </c>
      <c r="J181" s="87">
        <f t="shared" si="28"/>
        <v>13398000</v>
      </c>
      <c r="K181" s="70">
        <f t="shared" si="28"/>
        <v>5359200</v>
      </c>
      <c r="L181" s="83"/>
      <c r="M181" s="83"/>
      <c r="N181" s="83"/>
      <c r="O181" s="83"/>
      <c r="P181" s="84"/>
      <c r="Q181" s="85">
        <v>2015</v>
      </c>
      <c r="R181" s="85">
        <v>5</v>
      </c>
      <c r="S181" s="75">
        <f t="shared" si="23"/>
        <v>0.2</v>
      </c>
      <c r="T181" s="76">
        <f t="shared" si="24"/>
        <v>2679600</v>
      </c>
      <c r="U181" s="66">
        <f t="shared" si="27"/>
        <v>3</v>
      </c>
      <c r="V181" s="66"/>
      <c r="W181" s="77">
        <f t="shared" si="25"/>
        <v>8038800</v>
      </c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  <c r="FN181" s="20"/>
      <c r="FO181" s="20"/>
      <c r="FP181" s="20"/>
      <c r="FQ181" s="20"/>
      <c r="FR181" s="20"/>
      <c r="FS181" s="20"/>
      <c r="FT181" s="20"/>
      <c r="FU181" s="20"/>
      <c r="FV181" s="20"/>
      <c r="FW181" s="20"/>
      <c r="FX181" s="20"/>
      <c r="FY181" s="20"/>
      <c r="FZ181" s="20"/>
      <c r="GA181" s="20"/>
      <c r="GB181" s="20"/>
      <c r="GC181" s="20"/>
      <c r="GD181" s="20"/>
      <c r="GE181" s="20"/>
      <c r="GF181" s="20"/>
      <c r="GG181" s="20"/>
      <c r="GH181" s="20"/>
      <c r="GI181" s="20"/>
      <c r="GJ181" s="20"/>
      <c r="GK181" s="20"/>
      <c r="GL181" s="20"/>
      <c r="GM181" s="20"/>
      <c r="GN181" s="20"/>
      <c r="GO181" s="20"/>
      <c r="GP181" s="20"/>
      <c r="GQ181" s="20"/>
      <c r="GR181" s="20"/>
      <c r="GS181" s="20"/>
      <c r="GT181" s="20"/>
      <c r="GU181" s="20"/>
      <c r="GV181" s="20"/>
      <c r="GW181" s="20"/>
      <c r="GX181" s="20"/>
      <c r="GY181" s="20"/>
      <c r="GZ181" s="20"/>
      <c r="HA181" s="20"/>
      <c r="HB181" s="20"/>
      <c r="HC181" s="20"/>
      <c r="HD181" s="20"/>
      <c r="HE181" s="20"/>
      <c r="HF181" s="20"/>
      <c r="HG181" s="20"/>
      <c r="HH181" s="20"/>
      <c r="HI181" s="20"/>
      <c r="HJ181" s="20"/>
      <c r="HK181" s="20"/>
      <c r="HL181" s="20"/>
      <c r="HM181" s="20"/>
      <c r="HN181" s="20"/>
      <c r="HO181" s="20"/>
      <c r="HP181" s="20"/>
      <c r="HQ181" s="20"/>
      <c r="HR181" s="20"/>
      <c r="HS181" s="20"/>
      <c r="HT181" s="20"/>
      <c r="HU181" s="20"/>
      <c r="HV181" s="20"/>
      <c r="HW181" s="20"/>
      <c r="HX181" s="20"/>
      <c r="HY181" s="20"/>
      <c r="HZ181" s="20"/>
      <c r="IA181" s="20"/>
      <c r="IB181" s="20"/>
      <c r="IC181" s="20"/>
      <c r="ID181" s="20"/>
      <c r="IE181" s="20"/>
      <c r="IF181" s="20"/>
      <c r="IG181" s="20"/>
      <c r="IH181" s="20"/>
      <c r="II181" s="20"/>
      <c r="IJ181" s="20"/>
      <c r="IK181" s="20"/>
      <c r="IL181" s="20"/>
      <c r="IM181" s="20"/>
      <c r="IN181" s="20"/>
      <c r="IO181" s="20"/>
    </row>
    <row r="182" spans="1:249" ht="15.75" hidden="1" customHeight="1" x14ac:dyDescent="0.25">
      <c r="A182" s="65">
        <f t="shared" si="26"/>
        <v>161</v>
      </c>
      <c r="B182" s="66"/>
      <c r="C182" s="127" t="s">
        <v>145</v>
      </c>
      <c r="D182" s="80" t="s">
        <v>243</v>
      </c>
      <c r="E182" s="93" t="s">
        <v>88</v>
      </c>
      <c r="F182" s="80">
        <v>1</v>
      </c>
      <c r="G182" s="81">
        <v>13398000</v>
      </c>
      <c r="H182" s="70">
        <f>G182-W182</f>
        <v>5359200</v>
      </c>
      <c r="I182" s="65">
        <f t="shared" si="28"/>
        <v>1</v>
      </c>
      <c r="J182" s="87">
        <f t="shared" si="28"/>
        <v>13398000</v>
      </c>
      <c r="K182" s="70">
        <f t="shared" si="28"/>
        <v>5359200</v>
      </c>
      <c r="L182" s="83"/>
      <c r="M182" s="83"/>
      <c r="N182" s="83"/>
      <c r="O182" s="83"/>
      <c r="P182" s="84"/>
      <c r="Q182" s="85">
        <v>2015</v>
      </c>
      <c r="R182" s="85">
        <v>5</v>
      </c>
      <c r="S182" s="75">
        <f t="shared" si="23"/>
        <v>0.2</v>
      </c>
      <c r="T182" s="76">
        <f t="shared" si="24"/>
        <v>2679600</v>
      </c>
      <c r="U182" s="66">
        <f t="shared" si="27"/>
        <v>3</v>
      </c>
      <c r="V182" s="66"/>
      <c r="W182" s="77">
        <f t="shared" si="25"/>
        <v>8038800</v>
      </c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  <c r="EG182" s="20"/>
      <c r="EH182" s="20"/>
      <c r="EI182" s="20"/>
      <c r="EJ182" s="20"/>
      <c r="EK182" s="20"/>
      <c r="EL182" s="20"/>
      <c r="EM182" s="20"/>
      <c r="EN182" s="20"/>
      <c r="EO182" s="20"/>
      <c r="EP182" s="20"/>
      <c r="EQ182" s="20"/>
      <c r="ER182" s="20"/>
      <c r="ES182" s="20"/>
      <c r="ET182" s="20"/>
      <c r="EU182" s="20"/>
      <c r="EV182" s="20"/>
      <c r="EW182" s="20"/>
      <c r="EX182" s="20"/>
      <c r="EY182" s="20"/>
      <c r="EZ182" s="20"/>
      <c r="FA182" s="20"/>
      <c r="FB182" s="20"/>
      <c r="FC182" s="20"/>
      <c r="FD182" s="20"/>
      <c r="FE182" s="20"/>
      <c r="FF182" s="20"/>
      <c r="FG182" s="20"/>
      <c r="FH182" s="20"/>
      <c r="FI182" s="20"/>
      <c r="FJ182" s="20"/>
      <c r="FK182" s="20"/>
      <c r="FL182" s="20"/>
      <c r="FM182" s="20"/>
      <c r="FN182" s="20"/>
      <c r="FO182" s="20"/>
      <c r="FP182" s="20"/>
      <c r="FQ182" s="20"/>
      <c r="FR182" s="20"/>
      <c r="FS182" s="20"/>
      <c r="FT182" s="20"/>
      <c r="FU182" s="20"/>
      <c r="FV182" s="20"/>
      <c r="FW182" s="20"/>
      <c r="FX182" s="20"/>
      <c r="FY182" s="20"/>
      <c r="FZ182" s="20"/>
      <c r="GA182" s="20"/>
      <c r="GB182" s="20"/>
      <c r="GC182" s="20"/>
      <c r="GD182" s="20"/>
      <c r="GE182" s="20"/>
      <c r="GF182" s="20"/>
      <c r="GG182" s="20"/>
      <c r="GH182" s="20"/>
      <c r="GI182" s="20"/>
      <c r="GJ182" s="20"/>
      <c r="GK182" s="20"/>
      <c r="GL182" s="20"/>
      <c r="GM182" s="20"/>
      <c r="GN182" s="20"/>
      <c r="GO182" s="20"/>
      <c r="GP182" s="20"/>
      <c r="GQ182" s="20"/>
      <c r="GR182" s="20"/>
      <c r="GS182" s="20"/>
      <c r="GT182" s="20"/>
      <c r="GU182" s="20"/>
      <c r="GV182" s="20"/>
      <c r="GW182" s="20"/>
      <c r="GX182" s="20"/>
      <c r="GY182" s="20"/>
      <c r="GZ182" s="20"/>
      <c r="HA182" s="20"/>
      <c r="HB182" s="20"/>
      <c r="HC182" s="20"/>
      <c r="HD182" s="20"/>
      <c r="HE182" s="20"/>
      <c r="HF182" s="20"/>
      <c r="HG182" s="20"/>
      <c r="HH182" s="20"/>
      <c r="HI182" s="20"/>
      <c r="HJ182" s="20"/>
      <c r="HK182" s="20"/>
      <c r="HL182" s="20"/>
      <c r="HM182" s="20"/>
      <c r="HN182" s="20"/>
      <c r="HO182" s="20"/>
      <c r="HP182" s="20"/>
      <c r="HQ182" s="20"/>
      <c r="HR182" s="20"/>
      <c r="HS182" s="20"/>
      <c r="HT182" s="20"/>
      <c r="HU182" s="20"/>
      <c r="HV182" s="20"/>
      <c r="HW182" s="20"/>
      <c r="HX182" s="20"/>
      <c r="HY182" s="20"/>
      <c r="HZ182" s="20"/>
      <c r="IA182" s="20"/>
      <c r="IB182" s="20"/>
      <c r="IC182" s="20"/>
      <c r="ID182" s="20"/>
      <c r="IE182" s="20"/>
      <c r="IF182" s="20"/>
      <c r="IG182" s="20"/>
      <c r="IH182" s="20"/>
      <c r="II182" s="20"/>
      <c r="IJ182" s="20"/>
      <c r="IK182" s="20"/>
      <c r="IL182" s="20"/>
      <c r="IM182" s="20"/>
      <c r="IN182" s="20"/>
      <c r="IO182" s="20"/>
    </row>
    <row r="183" spans="1:249" ht="15.75" hidden="1" customHeight="1" x14ac:dyDescent="0.25">
      <c r="A183" s="65">
        <f t="shared" si="26"/>
        <v>162</v>
      </c>
      <c r="B183" s="66"/>
      <c r="C183" s="127" t="s">
        <v>145</v>
      </c>
      <c r="D183" s="80" t="s">
        <v>244</v>
      </c>
      <c r="E183" s="93" t="s">
        <v>88</v>
      </c>
      <c r="F183" s="80">
        <v>1</v>
      </c>
      <c r="G183" s="81">
        <v>13398000</v>
      </c>
      <c r="H183" s="70">
        <f>G183-W183</f>
        <v>5359200</v>
      </c>
      <c r="I183" s="65">
        <f t="shared" si="28"/>
        <v>1</v>
      </c>
      <c r="J183" s="87">
        <f t="shared" si="28"/>
        <v>13398000</v>
      </c>
      <c r="K183" s="70">
        <f t="shared" si="28"/>
        <v>5359200</v>
      </c>
      <c r="L183" s="83"/>
      <c r="M183" s="83"/>
      <c r="N183" s="83"/>
      <c r="O183" s="83"/>
      <c r="P183" s="84"/>
      <c r="Q183" s="85">
        <v>2015</v>
      </c>
      <c r="R183" s="85">
        <v>5</v>
      </c>
      <c r="S183" s="75">
        <f t="shared" si="23"/>
        <v>0.2</v>
      </c>
      <c r="T183" s="76">
        <f t="shared" si="24"/>
        <v>2679600</v>
      </c>
      <c r="U183" s="66">
        <f t="shared" si="27"/>
        <v>3</v>
      </c>
      <c r="V183" s="66"/>
      <c r="W183" s="77">
        <f t="shared" si="25"/>
        <v>8038800</v>
      </c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</row>
    <row r="184" spans="1:249" s="100" customFormat="1" ht="15.75" hidden="1" customHeight="1" x14ac:dyDescent="0.2">
      <c r="A184" s="65">
        <f t="shared" si="26"/>
        <v>163</v>
      </c>
      <c r="B184" s="92"/>
      <c r="C184" s="83" t="s">
        <v>61</v>
      </c>
      <c r="D184" s="92" t="s">
        <v>245</v>
      </c>
      <c r="E184" s="93" t="s">
        <v>84</v>
      </c>
      <c r="F184" s="85">
        <v>1</v>
      </c>
      <c r="G184" s="101">
        <v>7350000</v>
      </c>
      <c r="H184" s="95">
        <v>0</v>
      </c>
      <c r="I184" s="85">
        <f t="shared" si="28"/>
        <v>1</v>
      </c>
      <c r="J184" s="101">
        <f t="shared" si="28"/>
        <v>7350000</v>
      </c>
      <c r="K184" s="95">
        <f t="shared" si="28"/>
        <v>0</v>
      </c>
      <c r="L184" s="92"/>
      <c r="M184" s="92"/>
      <c r="N184" s="149" t="s">
        <v>75</v>
      </c>
      <c r="O184" s="92"/>
      <c r="P184" s="93"/>
      <c r="Q184" s="85">
        <v>2006</v>
      </c>
      <c r="R184" s="92">
        <v>5</v>
      </c>
      <c r="S184" s="97">
        <f t="shared" si="23"/>
        <v>0.2</v>
      </c>
      <c r="T184" s="98">
        <f t="shared" si="24"/>
        <v>1470000</v>
      </c>
      <c r="U184" s="66">
        <f t="shared" si="27"/>
        <v>12</v>
      </c>
      <c r="V184" s="92">
        <v>0</v>
      </c>
      <c r="W184" s="99">
        <f t="shared" si="25"/>
        <v>17640000</v>
      </c>
      <c r="X184" s="100">
        <f>IF(H184&lt;0,0,H184)</f>
        <v>0</v>
      </c>
    </row>
    <row r="185" spans="1:249" s="100" customFormat="1" ht="15.75" hidden="1" customHeight="1" x14ac:dyDescent="0.2">
      <c r="A185" s="65">
        <f t="shared" si="26"/>
        <v>164</v>
      </c>
      <c r="B185" s="92"/>
      <c r="C185" s="83" t="s">
        <v>61</v>
      </c>
      <c r="D185" s="92" t="s">
        <v>246</v>
      </c>
      <c r="E185" s="93" t="s">
        <v>84</v>
      </c>
      <c r="F185" s="85">
        <v>1</v>
      </c>
      <c r="G185" s="101">
        <v>7350000</v>
      </c>
      <c r="H185" s="95">
        <v>0</v>
      </c>
      <c r="I185" s="85">
        <f t="shared" si="28"/>
        <v>1</v>
      </c>
      <c r="J185" s="101">
        <f t="shared" si="28"/>
        <v>7350000</v>
      </c>
      <c r="K185" s="95">
        <f t="shared" si="28"/>
        <v>0</v>
      </c>
      <c r="L185" s="92"/>
      <c r="M185" s="92"/>
      <c r="N185" s="149" t="s">
        <v>75</v>
      </c>
      <c r="O185" s="92"/>
      <c r="P185" s="93"/>
      <c r="Q185" s="85">
        <v>2006</v>
      </c>
      <c r="R185" s="92">
        <v>5</v>
      </c>
      <c r="S185" s="97">
        <f t="shared" si="23"/>
        <v>0.2</v>
      </c>
      <c r="T185" s="98">
        <f t="shared" si="24"/>
        <v>1470000</v>
      </c>
      <c r="U185" s="66">
        <f t="shared" si="27"/>
        <v>12</v>
      </c>
      <c r="V185" s="92">
        <v>0</v>
      </c>
      <c r="W185" s="99">
        <f t="shared" si="25"/>
        <v>17640000</v>
      </c>
      <c r="X185" s="100">
        <f>IF(H185&lt;0,0,H185)</f>
        <v>0</v>
      </c>
    </row>
    <row r="186" spans="1:249" ht="15.75" hidden="1" customHeight="1" x14ac:dyDescent="0.25">
      <c r="A186" s="65">
        <f t="shared" si="26"/>
        <v>165</v>
      </c>
      <c r="B186" s="66" t="s">
        <v>91</v>
      </c>
      <c r="C186" s="105" t="s">
        <v>247</v>
      </c>
      <c r="D186" s="66" t="s">
        <v>248</v>
      </c>
      <c r="E186" s="68" t="s">
        <v>88</v>
      </c>
      <c r="F186" s="65">
        <v>1</v>
      </c>
      <c r="G186" s="86">
        <v>13700000</v>
      </c>
      <c r="H186" s="70">
        <f t="shared" ref="H186:H191" si="30">G186-W186</f>
        <v>2740000</v>
      </c>
      <c r="I186" s="65">
        <f t="shared" si="28"/>
        <v>1</v>
      </c>
      <c r="J186" s="87">
        <f t="shared" si="28"/>
        <v>13700000</v>
      </c>
      <c r="K186" s="70">
        <f t="shared" si="28"/>
        <v>2740000</v>
      </c>
      <c r="L186" s="72"/>
      <c r="M186" s="72"/>
      <c r="N186" s="72"/>
      <c r="O186" s="72"/>
      <c r="P186" s="90"/>
      <c r="Q186" s="65">
        <v>2014</v>
      </c>
      <c r="R186" s="66">
        <v>5</v>
      </c>
      <c r="S186" s="75">
        <f t="shared" si="23"/>
        <v>0.2</v>
      </c>
      <c r="T186" s="76">
        <f t="shared" si="24"/>
        <v>2740000</v>
      </c>
      <c r="U186" s="66">
        <f t="shared" si="27"/>
        <v>4</v>
      </c>
      <c r="V186" s="66"/>
      <c r="W186" s="77">
        <f t="shared" si="25"/>
        <v>10960000</v>
      </c>
    </row>
    <row r="187" spans="1:249" ht="15.75" hidden="1" customHeight="1" x14ac:dyDescent="0.25">
      <c r="A187" s="65">
        <f t="shared" si="26"/>
        <v>166</v>
      </c>
      <c r="B187" s="66" t="s">
        <v>91</v>
      </c>
      <c r="C187" s="105" t="s">
        <v>247</v>
      </c>
      <c r="D187" s="66" t="s">
        <v>249</v>
      </c>
      <c r="E187" s="68" t="s">
        <v>88</v>
      </c>
      <c r="F187" s="65">
        <v>1</v>
      </c>
      <c r="G187" s="86">
        <v>13700000</v>
      </c>
      <c r="H187" s="70">
        <f t="shared" si="30"/>
        <v>2740000</v>
      </c>
      <c r="I187" s="65">
        <f t="shared" si="28"/>
        <v>1</v>
      </c>
      <c r="J187" s="87">
        <f t="shared" si="28"/>
        <v>13700000</v>
      </c>
      <c r="K187" s="70">
        <f t="shared" si="28"/>
        <v>2740000</v>
      </c>
      <c r="L187" s="72"/>
      <c r="M187" s="72"/>
      <c r="N187" s="72"/>
      <c r="O187" s="72"/>
      <c r="P187" s="90"/>
      <c r="Q187" s="65">
        <v>2014</v>
      </c>
      <c r="R187" s="66">
        <v>5</v>
      </c>
      <c r="S187" s="75">
        <f t="shared" si="23"/>
        <v>0.2</v>
      </c>
      <c r="T187" s="76">
        <f t="shared" si="24"/>
        <v>2740000</v>
      </c>
      <c r="U187" s="66">
        <f t="shared" si="27"/>
        <v>4</v>
      </c>
      <c r="V187" s="66"/>
      <c r="W187" s="77">
        <f t="shared" si="25"/>
        <v>10960000</v>
      </c>
    </row>
    <row r="188" spans="1:249" s="20" customFormat="1" ht="30" hidden="1" x14ac:dyDescent="0.25">
      <c r="A188" s="65">
        <f t="shared" si="26"/>
        <v>167</v>
      </c>
      <c r="B188" s="66"/>
      <c r="C188" s="127" t="s">
        <v>120</v>
      </c>
      <c r="D188" s="80" t="s">
        <v>250</v>
      </c>
      <c r="E188" s="68" t="s">
        <v>88</v>
      </c>
      <c r="F188" s="80">
        <v>1</v>
      </c>
      <c r="G188" s="81">
        <v>11295240</v>
      </c>
      <c r="H188" s="70">
        <f t="shared" si="30"/>
        <v>0</v>
      </c>
      <c r="I188" s="65">
        <f t="shared" si="28"/>
        <v>1</v>
      </c>
      <c r="J188" s="87">
        <f t="shared" si="28"/>
        <v>11295240</v>
      </c>
      <c r="K188" s="70">
        <f t="shared" si="28"/>
        <v>0</v>
      </c>
      <c r="L188" s="83"/>
      <c r="M188" s="83"/>
      <c r="N188" s="83"/>
      <c r="O188" s="83"/>
      <c r="P188" s="84"/>
      <c r="Q188" s="85">
        <v>2013</v>
      </c>
      <c r="R188" s="85">
        <v>5</v>
      </c>
      <c r="S188" s="75">
        <f t="shared" si="23"/>
        <v>0.2</v>
      </c>
      <c r="T188" s="76">
        <f t="shared" si="24"/>
        <v>2259048</v>
      </c>
      <c r="U188" s="66">
        <f t="shared" si="27"/>
        <v>5</v>
      </c>
      <c r="V188" s="66"/>
      <c r="W188" s="77">
        <f t="shared" si="25"/>
        <v>11295240</v>
      </c>
      <c r="X188" s="18">
        <f>IF(H188&lt;0,0,H188)</f>
        <v>0</v>
      </c>
    </row>
    <row r="189" spans="1:249" s="20" customFormat="1" ht="30" hidden="1" x14ac:dyDescent="0.25">
      <c r="A189" s="65">
        <f t="shared" si="26"/>
        <v>168</v>
      </c>
      <c r="B189" s="66"/>
      <c r="C189" s="127" t="s">
        <v>120</v>
      </c>
      <c r="D189" s="80" t="s">
        <v>251</v>
      </c>
      <c r="E189" s="68" t="s">
        <v>88</v>
      </c>
      <c r="F189" s="80">
        <v>1</v>
      </c>
      <c r="G189" s="81">
        <v>11295240</v>
      </c>
      <c r="H189" s="70">
        <f t="shared" si="30"/>
        <v>0</v>
      </c>
      <c r="I189" s="65">
        <f t="shared" si="28"/>
        <v>1</v>
      </c>
      <c r="J189" s="87">
        <f t="shared" si="28"/>
        <v>11295240</v>
      </c>
      <c r="K189" s="70">
        <f t="shared" si="28"/>
        <v>0</v>
      </c>
      <c r="L189" s="83"/>
      <c r="M189" s="83"/>
      <c r="N189" s="83"/>
      <c r="O189" s="83"/>
      <c r="P189" s="84"/>
      <c r="Q189" s="85">
        <v>2013</v>
      </c>
      <c r="R189" s="85">
        <v>5</v>
      </c>
      <c r="S189" s="75">
        <f t="shared" si="23"/>
        <v>0.2</v>
      </c>
      <c r="T189" s="76">
        <f t="shared" si="24"/>
        <v>2259048</v>
      </c>
      <c r="U189" s="66">
        <f t="shared" si="27"/>
        <v>5</v>
      </c>
      <c r="V189" s="66"/>
      <c r="W189" s="77">
        <f t="shared" si="25"/>
        <v>11295240</v>
      </c>
      <c r="X189" s="18"/>
    </row>
    <row r="190" spans="1:249" s="20" customFormat="1" ht="30" hidden="1" x14ac:dyDescent="0.25">
      <c r="A190" s="65">
        <f t="shared" si="26"/>
        <v>169</v>
      </c>
      <c r="B190" s="66"/>
      <c r="C190" s="127" t="s">
        <v>120</v>
      </c>
      <c r="D190" s="80" t="s">
        <v>252</v>
      </c>
      <c r="E190" s="68" t="s">
        <v>88</v>
      </c>
      <c r="F190" s="80">
        <v>1</v>
      </c>
      <c r="G190" s="81">
        <v>11295240</v>
      </c>
      <c r="H190" s="70">
        <f t="shared" si="30"/>
        <v>0</v>
      </c>
      <c r="I190" s="65">
        <f t="shared" si="28"/>
        <v>1</v>
      </c>
      <c r="J190" s="87">
        <f t="shared" si="28"/>
        <v>11295240</v>
      </c>
      <c r="K190" s="70">
        <f t="shared" si="28"/>
        <v>0</v>
      </c>
      <c r="L190" s="83"/>
      <c r="M190" s="83"/>
      <c r="N190" s="83"/>
      <c r="O190" s="83"/>
      <c r="P190" s="84"/>
      <c r="Q190" s="85">
        <v>2013</v>
      </c>
      <c r="R190" s="85">
        <v>5</v>
      </c>
      <c r="S190" s="75">
        <f t="shared" si="23"/>
        <v>0.2</v>
      </c>
      <c r="T190" s="76">
        <f t="shared" si="24"/>
        <v>2259048</v>
      </c>
      <c r="U190" s="66">
        <f t="shared" si="27"/>
        <v>5</v>
      </c>
      <c r="V190" s="66"/>
      <c r="W190" s="77">
        <f t="shared" si="25"/>
        <v>11295240</v>
      </c>
      <c r="X190" s="18"/>
    </row>
    <row r="191" spans="1:249" s="20" customFormat="1" ht="30" hidden="1" x14ac:dyDescent="0.25">
      <c r="A191" s="65">
        <f t="shared" si="26"/>
        <v>170</v>
      </c>
      <c r="B191" s="66"/>
      <c r="C191" s="127" t="s">
        <v>120</v>
      </c>
      <c r="D191" s="80" t="s">
        <v>253</v>
      </c>
      <c r="E191" s="68" t="s">
        <v>88</v>
      </c>
      <c r="F191" s="80">
        <v>1</v>
      </c>
      <c r="G191" s="81">
        <v>11295240</v>
      </c>
      <c r="H191" s="70">
        <f t="shared" si="30"/>
        <v>0</v>
      </c>
      <c r="I191" s="65">
        <f t="shared" si="28"/>
        <v>1</v>
      </c>
      <c r="J191" s="87">
        <f t="shared" si="28"/>
        <v>11295240</v>
      </c>
      <c r="K191" s="70">
        <f t="shared" si="28"/>
        <v>0</v>
      </c>
      <c r="L191" s="83"/>
      <c r="M191" s="83"/>
      <c r="N191" s="83"/>
      <c r="O191" s="83"/>
      <c r="P191" s="84"/>
      <c r="Q191" s="85">
        <v>2013</v>
      </c>
      <c r="R191" s="85">
        <v>5</v>
      </c>
      <c r="S191" s="75">
        <f t="shared" si="23"/>
        <v>0.2</v>
      </c>
      <c r="T191" s="76">
        <f t="shared" si="24"/>
        <v>2259048</v>
      </c>
      <c r="U191" s="66">
        <f t="shared" si="27"/>
        <v>5</v>
      </c>
      <c r="V191" s="66"/>
      <c r="W191" s="77">
        <f t="shared" si="25"/>
        <v>11295240</v>
      </c>
      <c r="X191" s="18"/>
    </row>
    <row r="192" spans="1:249" s="78" customFormat="1" hidden="1" x14ac:dyDescent="0.2">
      <c r="A192" s="65">
        <f t="shared" si="26"/>
        <v>171</v>
      </c>
      <c r="B192" s="66"/>
      <c r="C192" s="67" t="s">
        <v>76</v>
      </c>
      <c r="D192" s="66" t="s">
        <v>254</v>
      </c>
      <c r="E192" s="68" t="s">
        <v>88</v>
      </c>
      <c r="F192" s="65">
        <v>1</v>
      </c>
      <c r="G192" s="86">
        <v>8300000</v>
      </c>
      <c r="H192" s="70">
        <v>0</v>
      </c>
      <c r="I192" s="65">
        <f t="shared" si="28"/>
        <v>1</v>
      </c>
      <c r="J192" s="87">
        <f t="shared" si="28"/>
        <v>8300000</v>
      </c>
      <c r="K192" s="70">
        <f t="shared" si="28"/>
        <v>0</v>
      </c>
      <c r="L192" s="68"/>
      <c r="M192" s="68"/>
      <c r="N192" s="68"/>
      <c r="O192" s="72"/>
      <c r="P192" s="73"/>
      <c r="Q192" s="74">
        <v>2008</v>
      </c>
      <c r="R192" s="74">
        <v>5</v>
      </c>
      <c r="S192" s="75">
        <f t="shared" si="23"/>
        <v>0.2</v>
      </c>
      <c r="T192" s="76">
        <f t="shared" si="24"/>
        <v>1660000</v>
      </c>
      <c r="U192" s="66">
        <f>2018-Q192</f>
        <v>10</v>
      </c>
      <c r="V192" s="66">
        <v>0</v>
      </c>
      <c r="W192" s="77">
        <f t="shared" si="25"/>
        <v>16600000</v>
      </c>
      <c r="X192" s="18">
        <f t="shared" ref="X192:X202" si="31">IF(H192&lt;0,0,H192)</f>
        <v>0</v>
      </c>
    </row>
    <row r="193" spans="1:249" s="144" customFormat="1" ht="16.5" hidden="1" customHeight="1" x14ac:dyDescent="0.2">
      <c r="A193" s="65">
        <f t="shared" si="26"/>
        <v>172</v>
      </c>
      <c r="B193" s="135"/>
      <c r="C193" s="136" t="s">
        <v>76</v>
      </c>
      <c r="D193" s="152" t="s">
        <v>255</v>
      </c>
      <c r="E193" s="68" t="s">
        <v>88</v>
      </c>
      <c r="F193" s="137">
        <v>1</v>
      </c>
      <c r="G193" s="147">
        <v>8300000</v>
      </c>
      <c r="H193" s="139">
        <v>0</v>
      </c>
      <c r="I193" s="137">
        <f t="shared" si="28"/>
        <v>1</v>
      </c>
      <c r="J193" s="140">
        <f t="shared" si="28"/>
        <v>8300000</v>
      </c>
      <c r="K193" s="139">
        <f t="shared" si="28"/>
        <v>0</v>
      </c>
      <c r="L193" s="135"/>
      <c r="M193" s="135"/>
      <c r="N193" s="135"/>
      <c r="O193" s="135"/>
      <c r="P193" s="148"/>
      <c r="Q193" s="137">
        <v>2008</v>
      </c>
      <c r="R193" s="135">
        <v>5</v>
      </c>
      <c r="S193" s="141">
        <f t="shared" si="23"/>
        <v>0.2</v>
      </c>
      <c r="T193" s="142">
        <f t="shared" si="24"/>
        <v>1660000</v>
      </c>
      <c r="U193" s="66">
        <f>2018-Q193</f>
        <v>10</v>
      </c>
      <c r="V193" s="135">
        <v>0</v>
      </c>
      <c r="W193" s="143">
        <f t="shared" si="25"/>
        <v>16600000</v>
      </c>
      <c r="X193" s="144">
        <f t="shared" si="31"/>
        <v>0</v>
      </c>
    </row>
    <row r="194" spans="1:249" ht="27" hidden="1" customHeight="1" x14ac:dyDescent="0.25">
      <c r="A194" s="65">
        <f t="shared" si="26"/>
        <v>173</v>
      </c>
      <c r="B194" s="66"/>
      <c r="C194" s="67" t="s">
        <v>103</v>
      </c>
      <c r="D194" s="66" t="s">
        <v>256</v>
      </c>
      <c r="E194" s="68" t="s">
        <v>220</v>
      </c>
      <c r="F194" s="65">
        <v>1</v>
      </c>
      <c r="G194" s="86">
        <v>11697000</v>
      </c>
      <c r="H194" s="70">
        <v>0</v>
      </c>
      <c r="I194" s="65">
        <f t="shared" si="28"/>
        <v>1</v>
      </c>
      <c r="J194" s="87">
        <f t="shared" si="28"/>
        <v>11697000</v>
      </c>
      <c r="K194" s="70">
        <f t="shared" si="28"/>
        <v>0</v>
      </c>
      <c r="L194" s="72"/>
      <c r="M194" s="72"/>
      <c r="N194" s="72"/>
      <c r="O194" s="66"/>
      <c r="P194" s="90"/>
      <c r="Q194" s="65">
        <v>2009</v>
      </c>
      <c r="R194" s="66">
        <v>5</v>
      </c>
      <c r="S194" s="75">
        <f t="shared" si="23"/>
        <v>0.2</v>
      </c>
      <c r="T194" s="76">
        <f t="shared" si="24"/>
        <v>2339400</v>
      </c>
      <c r="U194" s="66">
        <f t="shared" si="27"/>
        <v>9</v>
      </c>
      <c r="V194" s="66">
        <v>0</v>
      </c>
      <c r="W194" s="77">
        <f t="shared" si="25"/>
        <v>21054600</v>
      </c>
      <c r="X194" s="18">
        <f t="shared" si="31"/>
        <v>0</v>
      </c>
    </row>
    <row r="195" spans="1:249" ht="27" hidden="1" customHeight="1" x14ac:dyDescent="0.25">
      <c r="A195" s="65">
        <f t="shared" si="26"/>
        <v>174</v>
      </c>
      <c r="B195" s="66"/>
      <c r="C195" s="67" t="s">
        <v>103</v>
      </c>
      <c r="D195" s="66" t="s">
        <v>257</v>
      </c>
      <c r="E195" s="93" t="s">
        <v>84</v>
      </c>
      <c r="F195" s="65">
        <v>1</v>
      </c>
      <c r="G195" s="86">
        <v>11697000</v>
      </c>
      <c r="H195" s="70">
        <v>0</v>
      </c>
      <c r="I195" s="65">
        <f t="shared" si="28"/>
        <v>1</v>
      </c>
      <c r="J195" s="87">
        <f t="shared" si="28"/>
        <v>11697000</v>
      </c>
      <c r="K195" s="70">
        <f t="shared" si="28"/>
        <v>0</v>
      </c>
      <c r="L195" s="72"/>
      <c r="M195" s="72"/>
      <c r="N195" s="72"/>
      <c r="O195" s="66"/>
      <c r="P195" s="90"/>
      <c r="Q195" s="65">
        <v>2009</v>
      </c>
      <c r="R195" s="66">
        <v>5</v>
      </c>
      <c r="S195" s="75">
        <f t="shared" si="23"/>
        <v>0.2</v>
      </c>
      <c r="T195" s="76">
        <f t="shared" si="24"/>
        <v>2339400</v>
      </c>
      <c r="U195" s="66">
        <f t="shared" si="27"/>
        <v>9</v>
      </c>
      <c r="V195" s="66">
        <v>0</v>
      </c>
      <c r="W195" s="77">
        <f t="shared" si="25"/>
        <v>21054600</v>
      </c>
      <c r="X195" s="18">
        <f t="shared" si="31"/>
        <v>0</v>
      </c>
    </row>
    <row r="196" spans="1:249" ht="27" hidden="1" customHeight="1" x14ac:dyDescent="0.25">
      <c r="A196" s="65">
        <f t="shared" si="26"/>
        <v>175</v>
      </c>
      <c r="B196" s="66"/>
      <c r="C196" s="67" t="s">
        <v>103</v>
      </c>
      <c r="D196" s="66" t="s">
        <v>258</v>
      </c>
      <c r="E196" s="93" t="s">
        <v>84</v>
      </c>
      <c r="F196" s="65">
        <v>1</v>
      </c>
      <c r="G196" s="86">
        <v>11697000</v>
      </c>
      <c r="H196" s="70">
        <v>0</v>
      </c>
      <c r="I196" s="65">
        <f t="shared" si="28"/>
        <v>1</v>
      </c>
      <c r="J196" s="87">
        <f t="shared" si="28"/>
        <v>11697000</v>
      </c>
      <c r="K196" s="70">
        <f t="shared" si="28"/>
        <v>0</v>
      </c>
      <c r="L196" s="72"/>
      <c r="M196" s="72"/>
      <c r="N196" s="72"/>
      <c r="O196" s="66"/>
      <c r="P196" s="90"/>
      <c r="Q196" s="65">
        <v>2009</v>
      </c>
      <c r="R196" s="66">
        <v>5</v>
      </c>
      <c r="S196" s="75">
        <f t="shared" si="23"/>
        <v>0.2</v>
      </c>
      <c r="T196" s="76">
        <f t="shared" si="24"/>
        <v>2339400</v>
      </c>
      <c r="U196" s="66">
        <f t="shared" si="27"/>
        <v>9</v>
      </c>
      <c r="V196" s="66">
        <v>0</v>
      </c>
      <c r="W196" s="77">
        <f t="shared" si="25"/>
        <v>21054600</v>
      </c>
      <c r="X196" s="18">
        <f t="shared" si="31"/>
        <v>0</v>
      </c>
    </row>
    <row r="197" spans="1:249" ht="27" hidden="1" customHeight="1" x14ac:dyDescent="0.25">
      <c r="A197" s="65">
        <f t="shared" si="26"/>
        <v>176</v>
      </c>
      <c r="B197" s="66"/>
      <c r="C197" s="67" t="s">
        <v>259</v>
      </c>
      <c r="D197" s="66">
        <v>5001251</v>
      </c>
      <c r="E197" s="68" t="s">
        <v>220</v>
      </c>
      <c r="F197" s="65">
        <v>1</v>
      </c>
      <c r="G197" s="86">
        <v>19908000</v>
      </c>
      <c r="H197" s="70">
        <v>0</v>
      </c>
      <c r="I197" s="65">
        <f t="shared" si="28"/>
        <v>1</v>
      </c>
      <c r="J197" s="87">
        <f t="shared" si="28"/>
        <v>19908000</v>
      </c>
      <c r="K197" s="70">
        <f t="shared" si="28"/>
        <v>0</v>
      </c>
      <c r="L197" s="72"/>
      <c r="M197" s="72"/>
      <c r="N197" s="72"/>
      <c r="O197" s="66"/>
      <c r="P197" s="90"/>
      <c r="Q197" s="65">
        <v>2006</v>
      </c>
      <c r="R197" s="66">
        <v>5</v>
      </c>
      <c r="S197" s="75">
        <f t="shared" si="23"/>
        <v>0.2</v>
      </c>
      <c r="T197" s="76">
        <f t="shared" si="24"/>
        <v>3981600</v>
      </c>
      <c r="U197" s="66">
        <f t="shared" si="27"/>
        <v>12</v>
      </c>
      <c r="V197" s="66">
        <v>0</v>
      </c>
      <c r="W197" s="77">
        <f t="shared" si="25"/>
        <v>47779200</v>
      </c>
      <c r="X197" s="18">
        <f t="shared" si="31"/>
        <v>0</v>
      </c>
    </row>
    <row r="198" spans="1:249" ht="27" hidden="1" customHeight="1" x14ac:dyDescent="0.25">
      <c r="A198" s="65">
        <f t="shared" si="26"/>
        <v>177</v>
      </c>
      <c r="B198" s="66"/>
      <c r="C198" s="67" t="s">
        <v>153</v>
      </c>
      <c r="D198" s="66" t="s">
        <v>260</v>
      </c>
      <c r="E198" s="153" t="s">
        <v>261</v>
      </c>
      <c r="F198" s="65">
        <v>1</v>
      </c>
      <c r="G198" s="86">
        <v>14500000</v>
      </c>
      <c r="H198" s="70">
        <v>0</v>
      </c>
      <c r="I198" s="65">
        <f t="shared" si="28"/>
        <v>1</v>
      </c>
      <c r="J198" s="87">
        <f t="shared" si="28"/>
        <v>14500000</v>
      </c>
      <c r="K198" s="70">
        <f t="shared" si="28"/>
        <v>0</v>
      </c>
      <c r="L198" s="72"/>
      <c r="M198" s="72"/>
      <c r="N198" s="72"/>
      <c r="O198" s="72"/>
      <c r="P198" s="90"/>
      <c r="Q198" s="65">
        <v>2007</v>
      </c>
      <c r="R198" s="66">
        <v>5</v>
      </c>
      <c r="S198" s="75">
        <f t="shared" si="23"/>
        <v>0.2</v>
      </c>
      <c r="T198" s="76">
        <f t="shared" si="24"/>
        <v>2900000</v>
      </c>
      <c r="U198" s="66">
        <f t="shared" si="27"/>
        <v>11</v>
      </c>
      <c r="V198" s="66">
        <v>0</v>
      </c>
      <c r="W198" s="77">
        <f t="shared" si="25"/>
        <v>31900000</v>
      </c>
      <c r="X198" s="18">
        <f t="shared" si="31"/>
        <v>0</v>
      </c>
    </row>
    <row r="199" spans="1:249" ht="27" hidden="1" customHeight="1" x14ac:dyDescent="0.25">
      <c r="A199" s="65">
        <f t="shared" si="26"/>
        <v>178</v>
      </c>
      <c r="B199" s="66"/>
      <c r="C199" s="67" t="s">
        <v>153</v>
      </c>
      <c r="D199" s="66" t="s">
        <v>262</v>
      </c>
      <c r="E199" s="153" t="s">
        <v>261</v>
      </c>
      <c r="F199" s="65">
        <v>1</v>
      </c>
      <c r="G199" s="86">
        <v>14500000</v>
      </c>
      <c r="H199" s="70">
        <v>0</v>
      </c>
      <c r="I199" s="65">
        <f t="shared" si="28"/>
        <v>1</v>
      </c>
      <c r="J199" s="87">
        <f t="shared" si="28"/>
        <v>14500000</v>
      </c>
      <c r="K199" s="70">
        <f t="shared" si="28"/>
        <v>0</v>
      </c>
      <c r="L199" s="72"/>
      <c r="M199" s="72"/>
      <c r="N199" s="72"/>
      <c r="O199" s="72"/>
      <c r="P199" s="90"/>
      <c r="Q199" s="65">
        <v>2007</v>
      </c>
      <c r="R199" s="66">
        <v>5</v>
      </c>
      <c r="S199" s="75">
        <f t="shared" si="23"/>
        <v>0.2</v>
      </c>
      <c r="T199" s="76">
        <f t="shared" si="24"/>
        <v>2900000</v>
      </c>
      <c r="U199" s="66">
        <f t="shared" si="27"/>
        <v>11</v>
      </c>
      <c r="V199" s="66">
        <v>0</v>
      </c>
      <c r="W199" s="77">
        <f t="shared" si="25"/>
        <v>31900000</v>
      </c>
      <c r="X199" s="18">
        <f t="shared" si="31"/>
        <v>0</v>
      </c>
    </row>
    <row r="200" spans="1:249" ht="27" hidden="1" customHeight="1" x14ac:dyDescent="0.25">
      <c r="A200" s="65">
        <f t="shared" si="26"/>
        <v>179</v>
      </c>
      <c r="B200" s="66"/>
      <c r="C200" s="67" t="s">
        <v>69</v>
      </c>
      <c r="D200" s="66" t="s">
        <v>263</v>
      </c>
      <c r="E200" s="153" t="s">
        <v>261</v>
      </c>
      <c r="F200" s="65">
        <v>1</v>
      </c>
      <c r="G200" s="86">
        <v>11697000</v>
      </c>
      <c r="H200" s="70">
        <v>0</v>
      </c>
      <c r="I200" s="65">
        <f t="shared" si="28"/>
        <v>1</v>
      </c>
      <c r="J200" s="87">
        <f t="shared" si="28"/>
        <v>11697000</v>
      </c>
      <c r="K200" s="70">
        <f t="shared" si="28"/>
        <v>0</v>
      </c>
      <c r="L200" s="72"/>
      <c r="M200" s="72"/>
      <c r="N200" s="72"/>
      <c r="O200" s="72"/>
      <c r="P200" s="90"/>
      <c r="Q200" s="65">
        <v>2009</v>
      </c>
      <c r="R200" s="66">
        <v>5</v>
      </c>
      <c r="S200" s="75">
        <f t="shared" si="23"/>
        <v>0.2</v>
      </c>
      <c r="T200" s="76">
        <f t="shared" si="24"/>
        <v>2339400</v>
      </c>
      <c r="U200" s="66">
        <f t="shared" si="27"/>
        <v>9</v>
      </c>
      <c r="V200" s="66">
        <v>0</v>
      </c>
      <c r="W200" s="77">
        <f t="shared" si="25"/>
        <v>21054600</v>
      </c>
      <c r="X200" s="18">
        <f t="shared" si="31"/>
        <v>0</v>
      </c>
    </row>
    <row r="201" spans="1:249" ht="31.5" hidden="1" customHeight="1" x14ac:dyDescent="0.25">
      <c r="A201" s="65">
        <f t="shared" si="26"/>
        <v>180</v>
      </c>
      <c r="B201" s="66"/>
      <c r="C201" s="67" t="s">
        <v>264</v>
      </c>
      <c r="D201" s="66">
        <v>5001696</v>
      </c>
      <c r="E201" s="68" t="s">
        <v>226</v>
      </c>
      <c r="F201" s="65">
        <v>1</v>
      </c>
      <c r="G201" s="86">
        <v>22500000</v>
      </c>
      <c r="H201" s="70">
        <v>0</v>
      </c>
      <c r="I201" s="65">
        <f t="shared" si="28"/>
        <v>1</v>
      </c>
      <c r="J201" s="87">
        <f t="shared" si="28"/>
        <v>22500000</v>
      </c>
      <c r="K201" s="70">
        <f t="shared" si="28"/>
        <v>0</v>
      </c>
      <c r="L201" s="72"/>
      <c r="M201" s="72"/>
      <c r="N201" s="72"/>
      <c r="O201" s="72"/>
      <c r="P201" s="90"/>
      <c r="Q201" s="65">
        <v>2008</v>
      </c>
      <c r="R201" s="66">
        <v>5</v>
      </c>
      <c r="S201" s="75">
        <f t="shared" si="23"/>
        <v>0.2</v>
      </c>
      <c r="T201" s="76">
        <f t="shared" si="24"/>
        <v>4500000</v>
      </c>
      <c r="U201" s="66">
        <f t="shared" si="27"/>
        <v>10</v>
      </c>
      <c r="V201" s="66">
        <v>0</v>
      </c>
      <c r="W201" s="77">
        <f t="shared" si="25"/>
        <v>45000000</v>
      </c>
      <c r="X201" s="18">
        <f t="shared" si="31"/>
        <v>0</v>
      </c>
    </row>
    <row r="202" spans="1:249" ht="45" hidden="1" x14ac:dyDescent="0.25">
      <c r="A202" s="65">
        <f t="shared" si="26"/>
        <v>181</v>
      </c>
      <c r="B202" s="66"/>
      <c r="C202" s="79" t="s">
        <v>63</v>
      </c>
      <c r="D202" s="66">
        <v>12032</v>
      </c>
      <c r="E202" s="153" t="s">
        <v>261</v>
      </c>
      <c r="F202" s="125">
        <v>1</v>
      </c>
      <c r="G202" s="81">
        <v>13335000</v>
      </c>
      <c r="H202" s="70">
        <v>0</v>
      </c>
      <c r="I202" s="65">
        <f t="shared" si="28"/>
        <v>1</v>
      </c>
      <c r="J202" s="82">
        <f t="shared" si="28"/>
        <v>13335000</v>
      </c>
      <c r="K202" s="70">
        <f t="shared" si="28"/>
        <v>0</v>
      </c>
      <c r="L202" s="120"/>
      <c r="M202" s="120"/>
      <c r="N202" s="120"/>
      <c r="O202" s="120"/>
      <c r="P202" s="121"/>
      <c r="Q202" s="85">
        <v>2012</v>
      </c>
      <c r="R202" s="85">
        <v>5</v>
      </c>
      <c r="S202" s="75">
        <f t="shared" si="23"/>
        <v>0.2</v>
      </c>
      <c r="T202" s="76">
        <f t="shared" si="24"/>
        <v>2667000</v>
      </c>
      <c r="U202" s="66">
        <f t="shared" si="27"/>
        <v>6</v>
      </c>
      <c r="V202" s="66"/>
      <c r="W202" s="77">
        <f t="shared" si="25"/>
        <v>16002000</v>
      </c>
      <c r="X202" s="18">
        <f t="shared" si="31"/>
        <v>0</v>
      </c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  <c r="CT202" s="20"/>
      <c r="CU202" s="20"/>
      <c r="CV202" s="20"/>
      <c r="CW202" s="20"/>
      <c r="CX202" s="20"/>
      <c r="CY202" s="20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0"/>
      <c r="DP202" s="20"/>
      <c r="DQ202" s="20"/>
      <c r="DR202" s="20"/>
      <c r="DS202" s="20"/>
      <c r="DT202" s="20"/>
      <c r="DU202" s="20"/>
      <c r="DV202" s="20"/>
      <c r="DW202" s="20"/>
      <c r="DX202" s="20"/>
      <c r="DY202" s="20"/>
      <c r="DZ202" s="20"/>
      <c r="EA202" s="20"/>
      <c r="EB202" s="20"/>
      <c r="EC202" s="20"/>
      <c r="ED202" s="20"/>
      <c r="EE202" s="20"/>
      <c r="EF202" s="20"/>
      <c r="EG202" s="20"/>
      <c r="EH202" s="20"/>
      <c r="EI202" s="20"/>
      <c r="EJ202" s="20"/>
      <c r="EK202" s="20"/>
      <c r="EL202" s="20"/>
      <c r="EM202" s="20"/>
      <c r="EN202" s="20"/>
      <c r="EO202" s="20"/>
      <c r="EP202" s="20"/>
      <c r="EQ202" s="20"/>
      <c r="ER202" s="20"/>
      <c r="ES202" s="20"/>
      <c r="ET202" s="20"/>
      <c r="EU202" s="20"/>
      <c r="EV202" s="20"/>
      <c r="EW202" s="20"/>
      <c r="EX202" s="20"/>
      <c r="EY202" s="20"/>
      <c r="EZ202" s="20"/>
      <c r="FA202" s="20"/>
      <c r="FB202" s="20"/>
      <c r="FC202" s="20"/>
      <c r="FD202" s="20"/>
      <c r="FE202" s="20"/>
      <c r="FF202" s="20"/>
      <c r="FG202" s="20"/>
      <c r="FH202" s="20"/>
      <c r="FI202" s="20"/>
      <c r="FJ202" s="20"/>
      <c r="FK202" s="20"/>
      <c r="FL202" s="20"/>
      <c r="FM202" s="20"/>
      <c r="FN202" s="20"/>
      <c r="FO202" s="20"/>
      <c r="FP202" s="20"/>
      <c r="FQ202" s="20"/>
      <c r="FR202" s="20"/>
      <c r="FS202" s="20"/>
      <c r="FT202" s="20"/>
      <c r="FU202" s="20"/>
      <c r="FV202" s="20"/>
      <c r="FW202" s="20"/>
      <c r="FX202" s="20"/>
      <c r="FY202" s="20"/>
      <c r="FZ202" s="20"/>
      <c r="GA202" s="20"/>
      <c r="GB202" s="20"/>
      <c r="GC202" s="20"/>
      <c r="GD202" s="20"/>
      <c r="GE202" s="20"/>
      <c r="GF202" s="20"/>
      <c r="GG202" s="20"/>
      <c r="GH202" s="20"/>
      <c r="GI202" s="20"/>
      <c r="GJ202" s="20"/>
      <c r="GK202" s="20"/>
      <c r="GL202" s="20"/>
      <c r="GM202" s="20"/>
      <c r="GN202" s="20"/>
      <c r="GO202" s="20"/>
      <c r="GP202" s="20"/>
      <c r="GQ202" s="20"/>
      <c r="GR202" s="20"/>
      <c r="GS202" s="20"/>
      <c r="GT202" s="20"/>
      <c r="GU202" s="20"/>
      <c r="GV202" s="20"/>
      <c r="GW202" s="20"/>
      <c r="GX202" s="20"/>
      <c r="GY202" s="20"/>
      <c r="GZ202" s="20"/>
      <c r="HA202" s="20"/>
      <c r="HB202" s="20"/>
      <c r="HC202" s="20"/>
      <c r="HD202" s="20"/>
      <c r="HE202" s="20"/>
      <c r="HF202" s="20"/>
      <c r="HG202" s="20"/>
      <c r="HH202" s="20"/>
      <c r="HI202" s="20"/>
      <c r="HJ202" s="20"/>
      <c r="HK202" s="20"/>
      <c r="HL202" s="20"/>
      <c r="HM202" s="20"/>
      <c r="HN202" s="20"/>
      <c r="HO202" s="20"/>
      <c r="HP202" s="20"/>
      <c r="HQ202" s="20"/>
      <c r="HR202" s="20"/>
      <c r="HS202" s="20"/>
      <c r="HT202" s="20"/>
      <c r="HU202" s="20"/>
      <c r="HV202" s="20"/>
      <c r="HW202" s="20"/>
      <c r="HX202" s="20"/>
      <c r="HY202" s="20"/>
      <c r="HZ202" s="20"/>
      <c r="IA202" s="20"/>
      <c r="IB202" s="20"/>
      <c r="IC202" s="20"/>
      <c r="ID202" s="20"/>
      <c r="IE202" s="20"/>
      <c r="IF202" s="20"/>
      <c r="IG202" s="20"/>
      <c r="IH202" s="20"/>
      <c r="II202" s="20"/>
      <c r="IJ202" s="20"/>
      <c r="IK202" s="20"/>
      <c r="IL202" s="20"/>
      <c r="IM202" s="20"/>
      <c r="IN202" s="20"/>
      <c r="IO202" s="20"/>
    </row>
    <row r="203" spans="1:249" ht="18.75" hidden="1" customHeight="1" x14ac:dyDescent="0.25">
      <c r="A203" s="65">
        <f t="shared" si="26"/>
        <v>182</v>
      </c>
      <c r="B203" s="66"/>
      <c r="C203" s="79" t="s">
        <v>66</v>
      </c>
      <c r="D203" s="66" t="s">
        <v>265</v>
      </c>
      <c r="E203" s="153" t="s">
        <v>261</v>
      </c>
      <c r="F203" s="125">
        <v>1</v>
      </c>
      <c r="G203" s="81">
        <v>13398000</v>
      </c>
      <c r="H203" s="70">
        <f>G203-W203</f>
        <v>5359200</v>
      </c>
      <c r="I203" s="65">
        <f t="shared" si="28"/>
        <v>1</v>
      </c>
      <c r="J203" s="82">
        <f t="shared" si="28"/>
        <v>13398000</v>
      </c>
      <c r="K203" s="70">
        <f t="shared" si="28"/>
        <v>5359200</v>
      </c>
      <c r="L203" s="120"/>
      <c r="M203" s="120"/>
      <c r="N203" s="120"/>
      <c r="O203" s="120"/>
      <c r="P203" s="121"/>
      <c r="Q203" s="85">
        <v>2015</v>
      </c>
      <c r="R203" s="85">
        <v>5</v>
      </c>
      <c r="S203" s="75">
        <f t="shared" si="23"/>
        <v>0.2</v>
      </c>
      <c r="T203" s="76">
        <f t="shared" si="24"/>
        <v>2679600</v>
      </c>
      <c r="U203" s="66">
        <f t="shared" si="27"/>
        <v>3</v>
      </c>
      <c r="V203" s="66"/>
      <c r="W203" s="77">
        <f t="shared" si="25"/>
        <v>8038800</v>
      </c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  <c r="EG203" s="20"/>
      <c r="EH203" s="20"/>
      <c r="EI203" s="20"/>
      <c r="EJ203" s="20"/>
      <c r="EK203" s="20"/>
      <c r="EL203" s="20"/>
      <c r="EM203" s="20"/>
      <c r="EN203" s="20"/>
      <c r="EO203" s="20"/>
      <c r="EP203" s="20"/>
      <c r="EQ203" s="20"/>
      <c r="ER203" s="20"/>
      <c r="ES203" s="20"/>
      <c r="ET203" s="20"/>
      <c r="EU203" s="20"/>
      <c r="EV203" s="20"/>
      <c r="EW203" s="20"/>
      <c r="EX203" s="20"/>
      <c r="EY203" s="20"/>
      <c r="EZ203" s="20"/>
      <c r="FA203" s="20"/>
      <c r="FB203" s="20"/>
      <c r="FC203" s="20"/>
      <c r="FD203" s="20"/>
      <c r="FE203" s="20"/>
      <c r="FF203" s="20"/>
      <c r="FG203" s="20"/>
      <c r="FH203" s="20"/>
      <c r="FI203" s="20"/>
      <c r="FJ203" s="20"/>
      <c r="FK203" s="20"/>
      <c r="FL203" s="20"/>
      <c r="FM203" s="20"/>
      <c r="FN203" s="20"/>
      <c r="FO203" s="20"/>
      <c r="FP203" s="20"/>
      <c r="FQ203" s="20"/>
      <c r="FR203" s="20"/>
      <c r="FS203" s="20"/>
      <c r="FT203" s="20"/>
      <c r="FU203" s="20"/>
      <c r="FV203" s="20"/>
      <c r="FW203" s="20"/>
      <c r="FX203" s="20"/>
      <c r="FY203" s="20"/>
      <c r="FZ203" s="20"/>
      <c r="GA203" s="20"/>
      <c r="GB203" s="20"/>
      <c r="GC203" s="20"/>
      <c r="GD203" s="20"/>
      <c r="GE203" s="20"/>
      <c r="GF203" s="20"/>
      <c r="GG203" s="20"/>
      <c r="GH203" s="20"/>
      <c r="GI203" s="20"/>
      <c r="GJ203" s="20"/>
      <c r="GK203" s="20"/>
      <c r="GL203" s="20"/>
      <c r="GM203" s="20"/>
      <c r="GN203" s="20"/>
      <c r="GO203" s="20"/>
      <c r="GP203" s="20"/>
      <c r="GQ203" s="20"/>
      <c r="GR203" s="20"/>
      <c r="GS203" s="20"/>
      <c r="GT203" s="20"/>
      <c r="GU203" s="20"/>
      <c r="GV203" s="20"/>
      <c r="GW203" s="20"/>
      <c r="GX203" s="20"/>
      <c r="GY203" s="20"/>
      <c r="GZ203" s="20"/>
      <c r="HA203" s="20"/>
      <c r="HB203" s="20"/>
      <c r="HC203" s="20"/>
      <c r="HD203" s="20"/>
      <c r="HE203" s="20"/>
      <c r="HF203" s="20"/>
      <c r="HG203" s="20"/>
      <c r="HH203" s="20"/>
      <c r="HI203" s="20"/>
      <c r="HJ203" s="20"/>
      <c r="HK203" s="20"/>
      <c r="HL203" s="20"/>
      <c r="HM203" s="20"/>
      <c r="HN203" s="20"/>
      <c r="HO203" s="20"/>
      <c r="HP203" s="20"/>
      <c r="HQ203" s="20"/>
      <c r="HR203" s="20"/>
      <c r="HS203" s="20"/>
      <c r="HT203" s="20"/>
      <c r="HU203" s="20"/>
      <c r="HV203" s="20"/>
      <c r="HW203" s="20"/>
      <c r="HX203" s="20"/>
      <c r="HY203" s="20"/>
      <c r="HZ203" s="20"/>
      <c r="IA203" s="20"/>
      <c r="IB203" s="20"/>
      <c r="IC203" s="20"/>
      <c r="ID203" s="20"/>
      <c r="IE203" s="20"/>
      <c r="IF203" s="20"/>
      <c r="IG203" s="20"/>
      <c r="IH203" s="20"/>
      <c r="II203" s="20"/>
      <c r="IJ203" s="20"/>
      <c r="IK203" s="20"/>
      <c r="IL203" s="20"/>
      <c r="IM203" s="20"/>
      <c r="IN203" s="20"/>
      <c r="IO203" s="20"/>
    </row>
    <row r="204" spans="1:249" ht="18.75" hidden="1" customHeight="1" x14ac:dyDescent="0.25">
      <c r="A204" s="65">
        <f t="shared" si="26"/>
        <v>183</v>
      </c>
      <c r="B204" s="66"/>
      <c r="C204" s="79" t="s">
        <v>66</v>
      </c>
      <c r="D204" s="66" t="s">
        <v>266</v>
      </c>
      <c r="E204" s="153" t="s">
        <v>261</v>
      </c>
      <c r="F204" s="125">
        <v>1</v>
      </c>
      <c r="G204" s="81">
        <v>13398000</v>
      </c>
      <c r="H204" s="70">
        <f>G204-W204</f>
        <v>5359200</v>
      </c>
      <c r="I204" s="65">
        <f t="shared" si="28"/>
        <v>1</v>
      </c>
      <c r="J204" s="82">
        <f t="shared" si="28"/>
        <v>13398000</v>
      </c>
      <c r="K204" s="70">
        <f t="shared" si="28"/>
        <v>5359200</v>
      </c>
      <c r="L204" s="120"/>
      <c r="M204" s="120"/>
      <c r="N204" s="120"/>
      <c r="O204" s="120"/>
      <c r="P204" s="121"/>
      <c r="Q204" s="85">
        <v>2015</v>
      </c>
      <c r="R204" s="85">
        <v>5</v>
      </c>
      <c r="S204" s="75">
        <f t="shared" si="23"/>
        <v>0.2</v>
      </c>
      <c r="T204" s="76">
        <f t="shared" si="24"/>
        <v>2679600</v>
      </c>
      <c r="U204" s="66">
        <f t="shared" si="27"/>
        <v>3</v>
      </c>
      <c r="V204" s="66"/>
      <c r="W204" s="77">
        <f t="shared" si="25"/>
        <v>8038800</v>
      </c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  <c r="FO204" s="20"/>
      <c r="FP204" s="20"/>
      <c r="FQ204" s="20"/>
      <c r="FR204" s="20"/>
      <c r="FS204" s="20"/>
      <c r="FT204" s="20"/>
      <c r="FU204" s="20"/>
      <c r="FV204" s="20"/>
      <c r="FW204" s="20"/>
      <c r="FX204" s="20"/>
      <c r="FY204" s="20"/>
      <c r="FZ204" s="20"/>
      <c r="GA204" s="20"/>
      <c r="GB204" s="20"/>
      <c r="GC204" s="20"/>
      <c r="GD204" s="20"/>
      <c r="GE204" s="20"/>
      <c r="GF204" s="20"/>
      <c r="GG204" s="20"/>
      <c r="GH204" s="20"/>
      <c r="GI204" s="20"/>
      <c r="GJ204" s="20"/>
      <c r="GK204" s="20"/>
      <c r="GL204" s="20"/>
      <c r="GM204" s="20"/>
      <c r="GN204" s="20"/>
      <c r="GO204" s="20"/>
      <c r="GP204" s="20"/>
      <c r="GQ204" s="20"/>
      <c r="GR204" s="20"/>
      <c r="GS204" s="20"/>
      <c r="GT204" s="20"/>
      <c r="GU204" s="20"/>
      <c r="GV204" s="20"/>
      <c r="GW204" s="20"/>
      <c r="GX204" s="20"/>
      <c r="GY204" s="20"/>
      <c r="GZ204" s="20"/>
      <c r="HA204" s="20"/>
      <c r="HB204" s="20"/>
      <c r="HC204" s="20"/>
      <c r="HD204" s="20"/>
      <c r="HE204" s="20"/>
      <c r="HF204" s="20"/>
      <c r="HG204" s="20"/>
      <c r="HH204" s="20"/>
      <c r="HI204" s="20"/>
      <c r="HJ204" s="20"/>
      <c r="HK204" s="20"/>
      <c r="HL204" s="20"/>
      <c r="HM204" s="20"/>
      <c r="HN204" s="20"/>
      <c r="HO204" s="20"/>
      <c r="HP204" s="20"/>
      <c r="HQ204" s="20"/>
      <c r="HR204" s="20"/>
      <c r="HS204" s="20"/>
      <c r="HT204" s="20"/>
      <c r="HU204" s="20"/>
      <c r="HV204" s="20"/>
      <c r="HW204" s="20"/>
      <c r="HX204" s="20"/>
      <c r="HY204" s="20"/>
      <c r="HZ204" s="20"/>
      <c r="IA204" s="20"/>
      <c r="IB204" s="20"/>
      <c r="IC204" s="20"/>
      <c r="ID204" s="20"/>
      <c r="IE204" s="20"/>
      <c r="IF204" s="20"/>
      <c r="IG204" s="20"/>
      <c r="IH204" s="20"/>
      <c r="II204" s="20"/>
      <c r="IJ204" s="20"/>
      <c r="IK204" s="20"/>
      <c r="IL204" s="20"/>
      <c r="IM204" s="20"/>
      <c r="IN204" s="20"/>
      <c r="IO204" s="20"/>
    </row>
    <row r="205" spans="1:249" ht="18.75" hidden="1" customHeight="1" x14ac:dyDescent="0.25">
      <c r="A205" s="65">
        <f t="shared" si="26"/>
        <v>184</v>
      </c>
      <c r="B205" s="66"/>
      <c r="C205" s="103" t="s">
        <v>65</v>
      </c>
      <c r="D205" s="104">
        <v>14037</v>
      </c>
      <c r="E205" s="68" t="s">
        <v>226</v>
      </c>
      <c r="F205" s="65">
        <v>1</v>
      </c>
      <c r="G205" s="81">
        <v>12353000</v>
      </c>
      <c r="H205" s="70">
        <f>G205-W205</f>
        <v>2470600</v>
      </c>
      <c r="I205" s="65">
        <f t="shared" si="28"/>
        <v>1</v>
      </c>
      <c r="J205" s="82">
        <v>12353000</v>
      </c>
      <c r="K205" s="70">
        <f t="shared" si="28"/>
        <v>2470600</v>
      </c>
      <c r="L205" s="72"/>
      <c r="M205" s="72"/>
      <c r="N205" s="72"/>
      <c r="O205" s="66"/>
      <c r="P205" s="90"/>
      <c r="Q205" s="65">
        <v>2014</v>
      </c>
      <c r="R205" s="66">
        <v>5</v>
      </c>
      <c r="S205" s="75">
        <f t="shared" si="23"/>
        <v>0.2</v>
      </c>
      <c r="T205" s="76">
        <f t="shared" si="24"/>
        <v>2470600</v>
      </c>
      <c r="U205" s="66">
        <f t="shared" si="27"/>
        <v>4</v>
      </c>
      <c r="V205" s="66"/>
      <c r="W205" s="77">
        <f t="shared" si="25"/>
        <v>9882400</v>
      </c>
    </row>
    <row r="206" spans="1:249" ht="27.75" hidden="1" customHeight="1" x14ac:dyDescent="0.25">
      <c r="A206" s="65">
        <f t="shared" si="26"/>
        <v>185</v>
      </c>
      <c r="B206" s="66"/>
      <c r="C206" s="67" t="s">
        <v>103</v>
      </c>
      <c r="D206" s="66" t="s">
        <v>267</v>
      </c>
      <c r="E206" s="68" t="s">
        <v>226</v>
      </c>
      <c r="F206" s="65">
        <v>1</v>
      </c>
      <c r="G206" s="86">
        <v>11697000</v>
      </c>
      <c r="H206" s="70">
        <v>0</v>
      </c>
      <c r="I206" s="65">
        <f t="shared" si="28"/>
        <v>1</v>
      </c>
      <c r="J206" s="87">
        <f t="shared" si="28"/>
        <v>11697000</v>
      </c>
      <c r="K206" s="70">
        <f t="shared" si="28"/>
        <v>0</v>
      </c>
      <c r="L206" s="72"/>
      <c r="M206" s="72"/>
      <c r="N206" s="72"/>
      <c r="O206" s="72"/>
      <c r="P206" s="90"/>
      <c r="Q206" s="65">
        <v>2009</v>
      </c>
      <c r="R206" s="66">
        <v>5</v>
      </c>
      <c r="S206" s="75">
        <f t="shared" si="23"/>
        <v>0.2</v>
      </c>
      <c r="T206" s="76">
        <f t="shared" si="24"/>
        <v>2339400</v>
      </c>
      <c r="U206" s="66">
        <f t="shared" si="27"/>
        <v>9</v>
      </c>
      <c r="V206" s="66">
        <v>0</v>
      </c>
      <c r="W206" s="77">
        <f t="shared" si="25"/>
        <v>21054600</v>
      </c>
      <c r="X206" s="18">
        <f>IF(H206&lt;0,0,H206)</f>
        <v>0</v>
      </c>
    </row>
    <row r="207" spans="1:249" ht="27.75" hidden="1" customHeight="1" x14ac:dyDescent="0.25">
      <c r="A207" s="65">
        <f t="shared" si="26"/>
        <v>186</v>
      </c>
      <c r="B207" s="66"/>
      <c r="C207" s="67" t="s">
        <v>76</v>
      </c>
      <c r="D207" s="66" t="s">
        <v>268</v>
      </c>
      <c r="E207" s="68" t="s">
        <v>226</v>
      </c>
      <c r="F207" s="65">
        <v>1</v>
      </c>
      <c r="G207" s="88">
        <v>8300000</v>
      </c>
      <c r="H207" s="70">
        <v>0</v>
      </c>
      <c r="I207" s="65">
        <f t="shared" si="28"/>
        <v>1</v>
      </c>
      <c r="J207" s="87">
        <f t="shared" si="28"/>
        <v>8300000</v>
      </c>
      <c r="K207" s="70">
        <f t="shared" si="28"/>
        <v>0</v>
      </c>
      <c r="L207" s="66"/>
      <c r="M207" s="66"/>
      <c r="N207" s="66"/>
      <c r="O207" s="66"/>
      <c r="P207" s="73"/>
      <c r="Q207" s="65">
        <v>2008</v>
      </c>
      <c r="R207" s="66">
        <v>5</v>
      </c>
      <c r="S207" s="75">
        <f t="shared" si="23"/>
        <v>0.2</v>
      </c>
      <c r="T207" s="76">
        <f t="shared" si="24"/>
        <v>1660000</v>
      </c>
      <c r="U207" s="66">
        <f t="shared" si="27"/>
        <v>10</v>
      </c>
      <c r="V207" s="66">
        <v>0</v>
      </c>
      <c r="W207" s="77">
        <f t="shared" si="25"/>
        <v>16600000</v>
      </c>
      <c r="X207" s="18">
        <f>IF(H207&lt;0,0,H207)</f>
        <v>0</v>
      </c>
    </row>
    <row r="208" spans="1:249" ht="27.75" hidden="1" customHeight="1" x14ac:dyDescent="0.25">
      <c r="A208" s="65">
        <f t="shared" si="26"/>
        <v>187</v>
      </c>
      <c r="B208" s="66"/>
      <c r="C208" s="79" t="s">
        <v>66</v>
      </c>
      <c r="D208" s="66" t="s">
        <v>269</v>
      </c>
      <c r="E208" s="153" t="s">
        <v>84</v>
      </c>
      <c r="F208" s="125">
        <v>1</v>
      </c>
      <c r="G208" s="81">
        <v>13398000</v>
      </c>
      <c r="H208" s="70">
        <f>G208-W208</f>
        <v>5359200</v>
      </c>
      <c r="I208" s="65">
        <f t="shared" si="28"/>
        <v>1</v>
      </c>
      <c r="J208" s="82">
        <f t="shared" si="28"/>
        <v>13398000</v>
      </c>
      <c r="K208" s="70">
        <f t="shared" si="28"/>
        <v>5359200</v>
      </c>
      <c r="L208" s="120"/>
      <c r="M208" s="120"/>
      <c r="N208" s="120"/>
      <c r="O208" s="120"/>
      <c r="P208" s="121"/>
      <c r="Q208" s="85">
        <v>2015</v>
      </c>
      <c r="R208" s="85">
        <v>5</v>
      </c>
      <c r="S208" s="75">
        <f t="shared" si="23"/>
        <v>0.2</v>
      </c>
      <c r="T208" s="76">
        <f t="shared" si="24"/>
        <v>2679600</v>
      </c>
      <c r="U208" s="66">
        <f t="shared" si="27"/>
        <v>3</v>
      </c>
      <c r="V208" s="66"/>
      <c r="W208" s="77">
        <f t="shared" si="25"/>
        <v>8038800</v>
      </c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  <c r="FX208" s="20"/>
      <c r="FY208" s="20"/>
      <c r="FZ208" s="20"/>
      <c r="GA208" s="20"/>
      <c r="GB208" s="20"/>
      <c r="GC208" s="20"/>
      <c r="GD208" s="20"/>
      <c r="GE208" s="20"/>
      <c r="GF208" s="20"/>
      <c r="GG208" s="20"/>
      <c r="GH208" s="20"/>
      <c r="GI208" s="20"/>
      <c r="GJ208" s="20"/>
      <c r="GK208" s="20"/>
      <c r="GL208" s="20"/>
      <c r="GM208" s="20"/>
      <c r="GN208" s="20"/>
      <c r="GO208" s="20"/>
      <c r="GP208" s="20"/>
      <c r="GQ208" s="20"/>
      <c r="GR208" s="20"/>
      <c r="GS208" s="20"/>
      <c r="GT208" s="20"/>
      <c r="GU208" s="20"/>
      <c r="GV208" s="20"/>
      <c r="GW208" s="20"/>
      <c r="GX208" s="20"/>
      <c r="GY208" s="20"/>
      <c r="GZ208" s="20"/>
      <c r="HA208" s="20"/>
      <c r="HB208" s="20"/>
      <c r="HC208" s="20"/>
      <c r="HD208" s="20"/>
      <c r="HE208" s="20"/>
      <c r="HF208" s="20"/>
      <c r="HG208" s="20"/>
      <c r="HH208" s="20"/>
      <c r="HI208" s="20"/>
      <c r="HJ208" s="20"/>
      <c r="HK208" s="20"/>
      <c r="HL208" s="20"/>
      <c r="HM208" s="20"/>
      <c r="HN208" s="20"/>
      <c r="HO208" s="20"/>
      <c r="HP208" s="20"/>
      <c r="HQ208" s="20"/>
      <c r="HR208" s="20"/>
      <c r="HS208" s="20"/>
      <c r="HT208" s="20"/>
      <c r="HU208" s="20"/>
      <c r="HV208" s="20"/>
      <c r="HW208" s="20"/>
      <c r="HX208" s="20"/>
      <c r="HY208" s="20"/>
      <c r="HZ208" s="20"/>
      <c r="IA208" s="20"/>
      <c r="IB208" s="20"/>
      <c r="IC208" s="20"/>
      <c r="ID208" s="20"/>
      <c r="IE208" s="20"/>
      <c r="IF208" s="20"/>
      <c r="IG208" s="20"/>
      <c r="IH208" s="20"/>
      <c r="II208" s="20"/>
      <c r="IJ208" s="20"/>
      <c r="IK208" s="20"/>
      <c r="IL208" s="20"/>
      <c r="IM208" s="20"/>
      <c r="IN208" s="20"/>
      <c r="IO208" s="20"/>
    </row>
    <row r="209" spans="1:249" ht="27.75" hidden="1" customHeight="1" x14ac:dyDescent="0.25">
      <c r="A209" s="65">
        <f t="shared" si="26"/>
        <v>188</v>
      </c>
      <c r="B209" s="66"/>
      <c r="C209" s="79" t="s">
        <v>66</v>
      </c>
      <c r="D209" s="66" t="s">
        <v>270</v>
      </c>
      <c r="E209" s="68" t="s">
        <v>109</v>
      </c>
      <c r="F209" s="125">
        <v>1</v>
      </c>
      <c r="G209" s="81">
        <v>13398000</v>
      </c>
      <c r="H209" s="70">
        <f>G209-W209</f>
        <v>5359200</v>
      </c>
      <c r="I209" s="65">
        <f t="shared" si="28"/>
        <v>1</v>
      </c>
      <c r="J209" s="82">
        <f t="shared" si="28"/>
        <v>13398000</v>
      </c>
      <c r="K209" s="70">
        <f t="shared" si="28"/>
        <v>5359200</v>
      </c>
      <c r="L209" s="120"/>
      <c r="M209" s="120"/>
      <c r="N209" s="120"/>
      <c r="O209" s="120"/>
      <c r="P209" s="121"/>
      <c r="Q209" s="85">
        <v>2015</v>
      </c>
      <c r="R209" s="85">
        <v>5</v>
      </c>
      <c r="S209" s="75">
        <f t="shared" si="23"/>
        <v>0.2</v>
      </c>
      <c r="T209" s="76">
        <f t="shared" si="24"/>
        <v>2679600</v>
      </c>
      <c r="U209" s="66">
        <f t="shared" si="27"/>
        <v>3</v>
      </c>
      <c r="V209" s="66"/>
      <c r="W209" s="77">
        <f t="shared" si="25"/>
        <v>8038800</v>
      </c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  <c r="FX209" s="20"/>
      <c r="FY209" s="20"/>
      <c r="FZ209" s="20"/>
      <c r="GA209" s="20"/>
      <c r="GB209" s="20"/>
      <c r="GC209" s="20"/>
      <c r="GD209" s="20"/>
      <c r="GE209" s="20"/>
      <c r="GF209" s="20"/>
      <c r="GG209" s="20"/>
      <c r="GH209" s="20"/>
      <c r="GI209" s="20"/>
      <c r="GJ209" s="20"/>
      <c r="GK209" s="20"/>
      <c r="GL209" s="20"/>
      <c r="GM209" s="20"/>
      <c r="GN209" s="20"/>
      <c r="GO209" s="20"/>
      <c r="GP209" s="20"/>
      <c r="GQ209" s="20"/>
      <c r="GR209" s="20"/>
      <c r="GS209" s="20"/>
      <c r="GT209" s="20"/>
      <c r="GU209" s="20"/>
      <c r="GV209" s="20"/>
      <c r="GW209" s="20"/>
      <c r="GX209" s="20"/>
      <c r="GY209" s="20"/>
      <c r="GZ209" s="20"/>
      <c r="HA209" s="20"/>
      <c r="HB209" s="20"/>
      <c r="HC209" s="20"/>
      <c r="HD209" s="20"/>
      <c r="HE209" s="20"/>
      <c r="HF209" s="20"/>
      <c r="HG209" s="20"/>
      <c r="HH209" s="20"/>
      <c r="HI209" s="20"/>
      <c r="HJ209" s="20"/>
      <c r="HK209" s="20"/>
      <c r="HL209" s="20"/>
      <c r="HM209" s="20"/>
      <c r="HN209" s="20"/>
      <c r="HO209" s="20"/>
      <c r="HP209" s="20"/>
      <c r="HQ209" s="20"/>
      <c r="HR209" s="20"/>
      <c r="HS209" s="20"/>
      <c r="HT209" s="20"/>
      <c r="HU209" s="20"/>
      <c r="HV209" s="20"/>
      <c r="HW209" s="20"/>
      <c r="HX209" s="20"/>
      <c r="HY209" s="20"/>
      <c r="HZ209" s="20"/>
      <c r="IA209" s="20"/>
      <c r="IB209" s="20"/>
      <c r="IC209" s="20"/>
      <c r="ID209" s="20"/>
      <c r="IE209" s="20"/>
      <c r="IF209" s="20"/>
      <c r="IG209" s="20"/>
      <c r="IH209" s="20"/>
      <c r="II209" s="20"/>
      <c r="IJ209" s="20"/>
      <c r="IK209" s="20"/>
      <c r="IL209" s="20"/>
      <c r="IM209" s="20"/>
      <c r="IN209" s="20"/>
      <c r="IO209" s="20"/>
    </row>
    <row r="210" spans="1:249" ht="27.75" hidden="1" customHeight="1" x14ac:dyDescent="0.25">
      <c r="A210" s="65">
        <f t="shared" si="26"/>
        <v>189</v>
      </c>
      <c r="B210" s="66"/>
      <c r="C210" s="67" t="s">
        <v>69</v>
      </c>
      <c r="D210" s="66" t="s">
        <v>271</v>
      </c>
      <c r="E210" s="68" t="s">
        <v>226</v>
      </c>
      <c r="F210" s="65">
        <v>1</v>
      </c>
      <c r="G210" s="88">
        <v>11697000</v>
      </c>
      <c r="H210" s="70">
        <v>0</v>
      </c>
      <c r="I210" s="65">
        <f t="shared" si="28"/>
        <v>1</v>
      </c>
      <c r="J210" s="89">
        <f t="shared" si="28"/>
        <v>11697000</v>
      </c>
      <c r="K210" s="70">
        <f t="shared" si="28"/>
        <v>0</v>
      </c>
      <c r="L210" s="72"/>
      <c r="M210" s="72"/>
      <c r="N210" s="72"/>
      <c r="O210" s="72"/>
      <c r="P210" s="90"/>
      <c r="Q210" s="65">
        <v>2009</v>
      </c>
      <c r="R210" s="66">
        <v>5</v>
      </c>
      <c r="S210" s="75">
        <f t="shared" si="23"/>
        <v>0.2</v>
      </c>
      <c r="T210" s="76">
        <f t="shared" si="24"/>
        <v>2339400</v>
      </c>
      <c r="U210" s="66">
        <f t="shared" si="27"/>
        <v>9</v>
      </c>
      <c r="V210" s="66">
        <v>0</v>
      </c>
      <c r="W210" s="77">
        <f t="shared" si="25"/>
        <v>21054600</v>
      </c>
      <c r="X210" s="18">
        <f>IF(H210&lt;0,0,H210)</f>
        <v>0</v>
      </c>
    </row>
    <row r="211" spans="1:249" ht="27.75" hidden="1" customHeight="1" x14ac:dyDescent="0.25">
      <c r="A211" s="65">
        <f t="shared" si="26"/>
        <v>190</v>
      </c>
      <c r="B211" s="66"/>
      <c r="C211" s="67" t="s">
        <v>69</v>
      </c>
      <c r="D211" s="66" t="s">
        <v>272</v>
      </c>
      <c r="E211" s="68" t="s">
        <v>226</v>
      </c>
      <c r="F211" s="65">
        <v>1</v>
      </c>
      <c r="G211" s="88">
        <v>11697000</v>
      </c>
      <c r="H211" s="70">
        <v>0</v>
      </c>
      <c r="I211" s="65">
        <f t="shared" si="28"/>
        <v>1</v>
      </c>
      <c r="J211" s="89">
        <f t="shared" si="28"/>
        <v>11697000</v>
      </c>
      <c r="K211" s="70">
        <f t="shared" si="28"/>
        <v>0</v>
      </c>
      <c r="L211" s="72"/>
      <c r="M211" s="72"/>
      <c r="N211" s="72"/>
      <c r="O211" s="72"/>
      <c r="P211" s="90"/>
      <c r="Q211" s="65">
        <v>2009</v>
      </c>
      <c r="R211" s="66">
        <v>5</v>
      </c>
      <c r="S211" s="75">
        <f t="shared" si="23"/>
        <v>0.2</v>
      </c>
      <c r="T211" s="76">
        <f t="shared" si="24"/>
        <v>2339400</v>
      </c>
      <c r="U211" s="66">
        <f t="shared" si="27"/>
        <v>9</v>
      </c>
      <c r="V211" s="66">
        <v>0</v>
      </c>
      <c r="W211" s="77">
        <f t="shared" si="25"/>
        <v>21054600</v>
      </c>
      <c r="X211" s="18">
        <f>IF(H211&lt;0,0,H211)</f>
        <v>0</v>
      </c>
    </row>
    <row r="212" spans="1:249" ht="27.75" hidden="1" customHeight="1" x14ac:dyDescent="0.25">
      <c r="A212" s="65">
        <f t="shared" si="26"/>
        <v>191</v>
      </c>
      <c r="B212" s="66"/>
      <c r="C212" s="67" t="s">
        <v>69</v>
      </c>
      <c r="D212" s="66" t="s">
        <v>273</v>
      </c>
      <c r="E212" s="68" t="s">
        <v>226</v>
      </c>
      <c r="F212" s="65">
        <v>1</v>
      </c>
      <c r="G212" s="88">
        <v>11697000</v>
      </c>
      <c r="H212" s="70">
        <v>0</v>
      </c>
      <c r="I212" s="65">
        <f t="shared" si="28"/>
        <v>1</v>
      </c>
      <c r="J212" s="89">
        <f t="shared" si="28"/>
        <v>11697000</v>
      </c>
      <c r="K212" s="70">
        <f t="shared" si="28"/>
        <v>0</v>
      </c>
      <c r="L212" s="72"/>
      <c r="M212" s="72"/>
      <c r="N212" s="72"/>
      <c r="O212" s="72"/>
      <c r="P212" s="90"/>
      <c r="Q212" s="65">
        <v>2009</v>
      </c>
      <c r="R212" s="66">
        <v>5</v>
      </c>
      <c r="S212" s="75">
        <f t="shared" si="23"/>
        <v>0.2</v>
      </c>
      <c r="T212" s="76">
        <f t="shared" si="24"/>
        <v>2339400</v>
      </c>
      <c r="U212" s="66">
        <f t="shared" si="27"/>
        <v>9</v>
      </c>
      <c r="V212" s="66">
        <v>0</v>
      </c>
      <c r="W212" s="77">
        <f t="shared" si="25"/>
        <v>21054600</v>
      </c>
      <c r="X212" s="18">
        <f>IF(H212&lt;0,0,H212)</f>
        <v>0</v>
      </c>
    </row>
    <row r="213" spans="1:249" ht="27.75" hidden="1" customHeight="1" x14ac:dyDescent="0.25">
      <c r="A213" s="65">
        <f t="shared" si="26"/>
        <v>192</v>
      </c>
      <c r="B213" s="66"/>
      <c r="C213" s="154" t="s">
        <v>274</v>
      </c>
      <c r="D213" s="66">
        <v>12032</v>
      </c>
      <c r="E213" s="68" t="s">
        <v>226</v>
      </c>
      <c r="F213" s="125">
        <v>3</v>
      </c>
      <c r="G213" s="81">
        <v>40005000</v>
      </c>
      <c r="H213" s="70">
        <v>0</v>
      </c>
      <c r="I213" s="65">
        <f t="shared" si="28"/>
        <v>3</v>
      </c>
      <c r="J213" s="82">
        <f t="shared" si="28"/>
        <v>40005000</v>
      </c>
      <c r="K213" s="70">
        <f t="shared" si="28"/>
        <v>0</v>
      </c>
      <c r="L213" s="120"/>
      <c r="M213" s="120"/>
      <c r="N213" s="120"/>
      <c r="O213" s="120"/>
      <c r="P213" s="121"/>
      <c r="Q213" s="85">
        <v>2012</v>
      </c>
      <c r="R213" s="85">
        <v>5</v>
      </c>
      <c r="S213" s="75">
        <f t="shared" si="23"/>
        <v>0.2</v>
      </c>
      <c r="T213" s="76">
        <f t="shared" si="24"/>
        <v>8001000</v>
      </c>
      <c r="U213" s="66">
        <f t="shared" si="27"/>
        <v>6</v>
      </c>
      <c r="V213" s="66"/>
      <c r="W213" s="77">
        <f t="shared" si="25"/>
        <v>48006000</v>
      </c>
      <c r="X213" s="18">
        <f>IF(H213&lt;0,0,H213)</f>
        <v>0</v>
      </c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  <c r="IO213" s="20"/>
    </row>
    <row r="214" spans="1:249" ht="30" hidden="1" x14ac:dyDescent="0.25">
      <c r="A214" s="65">
        <f t="shared" si="26"/>
        <v>193</v>
      </c>
      <c r="B214" s="66"/>
      <c r="C214" s="67" t="s">
        <v>275</v>
      </c>
      <c r="D214" s="66" t="s">
        <v>276</v>
      </c>
      <c r="E214" s="68" t="s">
        <v>84</v>
      </c>
      <c r="F214" s="65">
        <v>1</v>
      </c>
      <c r="G214" s="69">
        <v>11697000</v>
      </c>
      <c r="H214" s="70">
        <v>0</v>
      </c>
      <c r="I214" s="65">
        <f t="shared" si="28"/>
        <v>1</v>
      </c>
      <c r="J214" s="71">
        <f t="shared" si="28"/>
        <v>11697000</v>
      </c>
      <c r="K214" s="70">
        <f t="shared" si="28"/>
        <v>0</v>
      </c>
      <c r="L214" s="72"/>
      <c r="M214" s="72"/>
      <c r="N214" s="72"/>
      <c r="O214" s="72"/>
      <c r="P214" s="73"/>
      <c r="Q214" s="65">
        <v>2009</v>
      </c>
      <c r="R214" s="66">
        <v>5</v>
      </c>
      <c r="S214" s="75">
        <f t="shared" ref="S214:S251" si="32">100%/R214</f>
        <v>0.2</v>
      </c>
      <c r="T214" s="76">
        <f t="shared" ref="T214:T277" si="33">G214/R214</f>
        <v>2339400</v>
      </c>
      <c r="U214" s="66">
        <f t="shared" si="27"/>
        <v>9</v>
      </c>
      <c r="V214" s="66">
        <v>0</v>
      </c>
      <c r="W214" s="77">
        <f t="shared" ref="W214:W277" si="34">T214*U214</f>
        <v>21054600</v>
      </c>
      <c r="X214" s="18">
        <f>IF(H214&lt;0,0,H214)</f>
        <v>0</v>
      </c>
    </row>
    <row r="215" spans="1:249" ht="30" hidden="1" customHeight="1" x14ac:dyDescent="0.25">
      <c r="A215" s="65">
        <f t="shared" si="26"/>
        <v>194</v>
      </c>
      <c r="B215" s="66"/>
      <c r="C215" s="103" t="s">
        <v>65</v>
      </c>
      <c r="D215" s="104" t="s">
        <v>277</v>
      </c>
      <c r="E215" s="68" t="s">
        <v>226</v>
      </c>
      <c r="F215" s="65">
        <v>1</v>
      </c>
      <c r="G215" s="81">
        <v>12353000</v>
      </c>
      <c r="H215" s="70">
        <f>G215-W215</f>
        <v>2470600</v>
      </c>
      <c r="I215" s="65">
        <f t="shared" si="28"/>
        <v>1</v>
      </c>
      <c r="J215" s="82">
        <v>12353000</v>
      </c>
      <c r="K215" s="70">
        <f t="shared" si="28"/>
        <v>2470600</v>
      </c>
      <c r="L215" s="72"/>
      <c r="M215" s="72"/>
      <c r="N215" s="72"/>
      <c r="O215" s="66"/>
      <c r="P215" s="90"/>
      <c r="Q215" s="65">
        <v>2014</v>
      </c>
      <c r="R215" s="66">
        <v>5</v>
      </c>
      <c r="S215" s="75">
        <f t="shared" si="32"/>
        <v>0.2</v>
      </c>
      <c r="T215" s="76">
        <f t="shared" si="33"/>
        <v>2470600</v>
      </c>
      <c r="U215" s="66">
        <f t="shared" si="27"/>
        <v>4</v>
      </c>
      <c r="V215" s="66"/>
      <c r="W215" s="77">
        <f t="shared" si="34"/>
        <v>9882400</v>
      </c>
    </row>
    <row r="216" spans="1:249" ht="30" hidden="1" customHeight="1" x14ac:dyDescent="0.25">
      <c r="A216" s="65">
        <f t="shared" ref="A216:A251" si="35">+A215+1</f>
        <v>195</v>
      </c>
      <c r="B216" s="66"/>
      <c r="C216" s="103" t="s">
        <v>65</v>
      </c>
      <c r="D216" s="104" t="s">
        <v>278</v>
      </c>
      <c r="E216" s="68" t="s">
        <v>226</v>
      </c>
      <c r="F216" s="65">
        <v>1</v>
      </c>
      <c r="G216" s="81">
        <v>12353000</v>
      </c>
      <c r="H216" s="70">
        <f>G216-W216</f>
        <v>2470600</v>
      </c>
      <c r="I216" s="65">
        <f t="shared" si="28"/>
        <v>1</v>
      </c>
      <c r="J216" s="82">
        <v>12353000</v>
      </c>
      <c r="K216" s="70">
        <f t="shared" si="28"/>
        <v>2470600</v>
      </c>
      <c r="L216" s="72"/>
      <c r="M216" s="72"/>
      <c r="N216" s="72"/>
      <c r="O216" s="66"/>
      <c r="P216" s="90"/>
      <c r="Q216" s="65">
        <v>2014</v>
      </c>
      <c r="R216" s="66">
        <v>5</v>
      </c>
      <c r="S216" s="75">
        <f t="shared" si="32"/>
        <v>0.2</v>
      </c>
      <c r="T216" s="76">
        <f t="shared" si="33"/>
        <v>2470600</v>
      </c>
      <c r="U216" s="66">
        <f t="shared" si="27"/>
        <v>4</v>
      </c>
      <c r="V216" s="66"/>
      <c r="W216" s="77">
        <f t="shared" si="34"/>
        <v>9882400</v>
      </c>
    </row>
    <row r="217" spans="1:249" s="145" customFormat="1" hidden="1" x14ac:dyDescent="0.25">
      <c r="A217" s="65">
        <f t="shared" si="35"/>
        <v>196</v>
      </c>
      <c r="B217" s="135"/>
      <c r="C217" s="136" t="s">
        <v>145</v>
      </c>
      <c r="D217" s="137" t="s">
        <v>279</v>
      </c>
      <c r="E217" s="68" t="s">
        <v>226</v>
      </c>
      <c r="F217" s="137">
        <v>1</v>
      </c>
      <c r="G217" s="138">
        <v>13398000</v>
      </c>
      <c r="H217" s="139">
        <f>G217-W217</f>
        <v>5359200</v>
      </c>
      <c r="I217" s="137">
        <f t="shared" si="28"/>
        <v>1</v>
      </c>
      <c r="J217" s="140">
        <f t="shared" si="28"/>
        <v>13398000</v>
      </c>
      <c r="K217" s="139">
        <f t="shared" si="28"/>
        <v>5359200</v>
      </c>
      <c r="L217" s="136"/>
      <c r="M217" s="136"/>
      <c r="N217" s="136"/>
      <c r="O217" s="136"/>
      <c r="P217" s="136"/>
      <c r="Q217" s="137">
        <v>2015</v>
      </c>
      <c r="R217" s="137">
        <v>5</v>
      </c>
      <c r="S217" s="141">
        <f t="shared" si="32"/>
        <v>0.2</v>
      </c>
      <c r="T217" s="142">
        <f t="shared" si="33"/>
        <v>2679600</v>
      </c>
      <c r="U217" s="66">
        <f>2018-Q217</f>
        <v>3</v>
      </c>
      <c r="V217" s="135"/>
      <c r="W217" s="143">
        <f t="shared" si="34"/>
        <v>8038800</v>
      </c>
      <c r="X217" s="144"/>
    </row>
    <row r="218" spans="1:249" s="100" customFormat="1" hidden="1" x14ac:dyDescent="0.2">
      <c r="A218" s="65">
        <f t="shared" si="35"/>
        <v>197</v>
      </c>
      <c r="B218" s="92"/>
      <c r="C218" s="83" t="s">
        <v>166</v>
      </c>
      <c r="D218" s="92">
        <v>5001348</v>
      </c>
      <c r="E218" s="68" t="s">
        <v>84</v>
      </c>
      <c r="F218" s="85">
        <v>1</v>
      </c>
      <c r="G218" s="128">
        <v>10500000</v>
      </c>
      <c r="H218" s="95">
        <v>0</v>
      </c>
      <c r="I218" s="85">
        <f t="shared" si="28"/>
        <v>1</v>
      </c>
      <c r="J218" s="128">
        <f t="shared" si="28"/>
        <v>10500000</v>
      </c>
      <c r="K218" s="95">
        <f t="shared" si="28"/>
        <v>0</v>
      </c>
      <c r="L218" s="96"/>
      <c r="M218" s="96"/>
      <c r="N218" s="149" t="s">
        <v>75</v>
      </c>
      <c r="O218" s="96"/>
      <c r="P218" s="132"/>
      <c r="Q218" s="85">
        <v>2006</v>
      </c>
      <c r="R218" s="92">
        <v>5</v>
      </c>
      <c r="S218" s="97">
        <f t="shared" si="32"/>
        <v>0.2</v>
      </c>
      <c r="T218" s="98">
        <f t="shared" si="33"/>
        <v>2100000</v>
      </c>
      <c r="U218" s="66">
        <f t="shared" si="27"/>
        <v>12</v>
      </c>
      <c r="V218" s="92">
        <v>0</v>
      </c>
      <c r="W218" s="99">
        <f t="shared" si="34"/>
        <v>25200000</v>
      </c>
      <c r="X218" s="100">
        <f t="shared" ref="X218:X223" si="36">IF(H218&lt;0,0,H218)</f>
        <v>0</v>
      </c>
    </row>
    <row r="219" spans="1:249" s="144" customFormat="1" hidden="1" x14ac:dyDescent="0.2">
      <c r="A219" s="65">
        <f t="shared" si="35"/>
        <v>198</v>
      </c>
      <c r="B219" s="135"/>
      <c r="C219" s="136" t="s">
        <v>166</v>
      </c>
      <c r="D219" s="135" t="s">
        <v>280</v>
      </c>
      <c r="E219" s="153" t="s">
        <v>261</v>
      </c>
      <c r="F219" s="137">
        <v>1</v>
      </c>
      <c r="G219" s="155">
        <v>10232000</v>
      </c>
      <c r="H219" s="139">
        <v>0</v>
      </c>
      <c r="I219" s="137">
        <f t="shared" si="28"/>
        <v>1</v>
      </c>
      <c r="J219" s="155">
        <f t="shared" si="28"/>
        <v>10232000</v>
      </c>
      <c r="K219" s="139">
        <f t="shared" si="28"/>
        <v>0</v>
      </c>
      <c r="L219" s="156"/>
      <c r="M219" s="156"/>
      <c r="N219" s="157"/>
      <c r="O219" s="156"/>
      <c r="P219" s="158"/>
      <c r="Q219" s="137">
        <v>2006</v>
      </c>
      <c r="R219" s="135">
        <v>5</v>
      </c>
      <c r="S219" s="141">
        <f t="shared" si="32"/>
        <v>0.2</v>
      </c>
      <c r="T219" s="142">
        <f t="shared" si="33"/>
        <v>2046400</v>
      </c>
      <c r="U219" s="66">
        <f t="shared" si="27"/>
        <v>12</v>
      </c>
      <c r="V219" s="135">
        <v>0</v>
      </c>
      <c r="W219" s="143">
        <f t="shared" si="34"/>
        <v>24556800</v>
      </c>
      <c r="X219" s="144">
        <f t="shared" si="36"/>
        <v>0</v>
      </c>
    </row>
    <row r="220" spans="1:249" s="144" customFormat="1" ht="15" hidden="1" customHeight="1" x14ac:dyDescent="0.2">
      <c r="A220" s="65">
        <f t="shared" si="35"/>
        <v>199</v>
      </c>
      <c r="B220" s="135"/>
      <c r="C220" s="136" t="s">
        <v>166</v>
      </c>
      <c r="D220" s="135" t="s">
        <v>281</v>
      </c>
      <c r="E220" s="153" t="s">
        <v>261</v>
      </c>
      <c r="F220" s="137">
        <v>1</v>
      </c>
      <c r="G220" s="155">
        <v>10232000</v>
      </c>
      <c r="H220" s="139">
        <v>0</v>
      </c>
      <c r="I220" s="137">
        <f t="shared" si="28"/>
        <v>1</v>
      </c>
      <c r="J220" s="155">
        <f t="shared" si="28"/>
        <v>10232000</v>
      </c>
      <c r="K220" s="139">
        <f t="shared" si="28"/>
        <v>0</v>
      </c>
      <c r="L220" s="156"/>
      <c r="M220" s="156"/>
      <c r="N220" s="157"/>
      <c r="O220" s="156"/>
      <c r="P220" s="158"/>
      <c r="Q220" s="137">
        <v>2006</v>
      </c>
      <c r="R220" s="135">
        <v>5</v>
      </c>
      <c r="S220" s="141">
        <f t="shared" si="32"/>
        <v>0.2</v>
      </c>
      <c r="T220" s="142">
        <f t="shared" si="33"/>
        <v>2046400</v>
      </c>
      <c r="U220" s="66">
        <f t="shared" si="27"/>
        <v>12</v>
      </c>
      <c r="V220" s="135">
        <v>0</v>
      </c>
      <c r="W220" s="143">
        <f t="shared" si="34"/>
        <v>24556800</v>
      </c>
      <c r="X220" s="144">
        <f t="shared" si="36"/>
        <v>0</v>
      </c>
    </row>
    <row r="221" spans="1:249" ht="30" hidden="1" x14ac:dyDescent="0.25">
      <c r="A221" s="65">
        <f t="shared" si="35"/>
        <v>200</v>
      </c>
      <c r="B221" s="66"/>
      <c r="C221" s="67" t="s">
        <v>282</v>
      </c>
      <c r="D221" s="66">
        <v>5001209</v>
      </c>
      <c r="E221" s="153" t="s">
        <v>261</v>
      </c>
      <c r="F221" s="65">
        <v>1</v>
      </c>
      <c r="G221" s="86">
        <v>24499650</v>
      </c>
      <c r="H221" s="70">
        <v>0</v>
      </c>
      <c r="I221" s="65">
        <f t="shared" si="28"/>
        <v>1</v>
      </c>
      <c r="J221" s="87">
        <f t="shared" si="28"/>
        <v>24499650</v>
      </c>
      <c r="K221" s="70">
        <f t="shared" si="28"/>
        <v>0</v>
      </c>
      <c r="L221" s="72"/>
      <c r="M221" s="72"/>
      <c r="N221" s="72"/>
      <c r="O221" s="72"/>
      <c r="P221" s="90"/>
      <c r="Q221" s="65">
        <v>2005</v>
      </c>
      <c r="R221" s="66">
        <v>5</v>
      </c>
      <c r="S221" s="75">
        <f t="shared" si="32"/>
        <v>0.2</v>
      </c>
      <c r="T221" s="76">
        <f t="shared" si="33"/>
        <v>4899930</v>
      </c>
      <c r="U221" s="66">
        <f t="shared" si="27"/>
        <v>13</v>
      </c>
      <c r="V221" s="66">
        <v>0</v>
      </c>
      <c r="W221" s="77">
        <f t="shared" si="34"/>
        <v>63699090</v>
      </c>
      <c r="X221" s="18">
        <f t="shared" si="36"/>
        <v>0</v>
      </c>
    </row>
    <row r="222" spans="1:249" hidden="1" x14ac:dyDescent="0.25">
      <c r="A222" s="65">
        <f t="shared" si="35"/>
        <v>201</v>
      </c>
      <c r="B222" s="66"/>
      <c r="C222" s="105" t="s">
        <v>156</v>
      </c>
      <c r="D222" s="66" t="s">
        <v>283</v>
      </c>
      <c r="E222" s="68" t="s">
        <v>88</v>
      </c>
      <c r="F222" s="65">
        <v>1</v>
      </c>
      <c r="G222" s="86">
        <v>13750000</v>
      </c>
      <c r="H222" s="70">
        <v>0</v>
      </c>
      <c r="I222" s="65">
        <f t="shared" si="28"/>
        <v>1</v>
      </c>
      <c r="J222" s="87">
        <f t="shared" si="28"/>
        <v>13750000</v>
      </c>
      <c r="K222" s="70">
        <f t="shared" si="28"/>
        <v>0</v>
      </c>
      <c r="L222" s="72"/>
      <c r="M222" s="72"/>
      <c r="N222" s="72"/>
      <c r="O222" s="72"/>
      <c r="P222" s="90"/>
      <c r="Q222" s="65">
        <v>2011</v>
      </c>
      <c r="R222" s="66">
        <v>5</v>
      </c>
      <c r="S222" s="75">
        <f t="shared" si="32"/>
        <v>0.2</v>
      </c>
      <c r="T222" s="76">
        <f t="shared" si="33"/>
        <v>2750000</v>
      </c>
      <c r="U222" s="66">
        <f t="shared" si="27"/>
        <v>7</v>
      </c>
      <c r="V222" s="66"/>
      <c r="W222" s="77">
        <f t="shared" si="34"/>
        <v>19250000</v>
      </c>
      <c r="X222" s="18">
        <f t="shared" si="36"/>
        <v>0</v>
      </c>
    </row>
    <row r="223" spans="1:249" hidden="1" x14ac:dyDescent="0.25">
      <c r="A223" s="65">
        <f t="shared" si="35"/>
        <v>202</v>
      </c>
      <c r="B223" s="66"/>
      <c r="C223" s="105" t="s">
        <v>156</v>
      </c>
      <c r="D223" s="66" t="s">
        <v>284</v>
      </c>
      <c r="E223" s="153" t="s">
        <v>261</v>
      </c>
      <c r="F223" s="65">
        <v>1</v>
      </c>
      <c r="G223" s="86">
        <v>13750000</v>
      </c>
      <c r="H223" s="70">
        <v>0</v>
      </c>
      <c r="I223" s="65">
        <f t="shared" si="28"/>
        <v>1</v>
      </c>
      <c r="J223" s="87">
        <f t="shared" si="28"/>
        <v>13750000</v>
      </c>
      <c r="K223" s="70">
        <f t="shared" si="28"/>
        <v>0</v>
      </c>
      <c r="L223" s="72"/>
      <c r="M223" s="72"/>
      <c r="N223" s="72"/>
      <c r="O223" s="72"/>
      <c r="P223" s="90"/>
      <c r="Q223" s="65">
        <v>2011</v>
      </c>
      <c r="R223" s="66">
        <v>5</v>
      </c>
      <c r="S223" s="75">
        <f t="shared" si="32"/>
        <v>0.2</v>
      </c>
      <c r="T223" s="76">
        <f t="shared" si="33"/>
        <v>2750000</v>
      </c>
      <c r="U223" s="66">
        <f t="shared" ref="U223:U287" si="37">2018-Q223</f>
        <v>7</v>
      </c>
      <c r="V223" s="66"/>
      <c r="W223" s="77">
        <f t="shared" si="34"/>
        <v>19250000</v>
      </c>
      <c r="X223" s="18">
        <f t="shared" si="36"/>
        <v>0</v>
      </c>
    </row>
    <row r="224" spans="1:249" s="19" customFormat="1" ht="21.75" hidden="1" customHeight="1" x14ac:dyDescent="0.25">
      <c r="A224" s="65">
        <f t="shared" si="35"/>
        <v>203</v>
      </c>
      <c r="B224" s="66" t="s">
        <v>91</v>
      </c>
      <c r="C224" s="105" t="s">
        <v>285</v>
      </c>
      <c r="D224" s="66" t="s">
        <v>286</v>
      </c>
      <c r="E224" s="153" t="s">
        <v>261</v>
      </c>
      <c r="F224" s="65">
        <v>2</v>
      </c>
      <c r="G224" s="86">
        <v>30000000</v>
      </c>
      <c r="H224" s="70">
        <f>G224-W224</f>
        <v>6000000</v>
      </c>
      <c r="I224" s="65">
        <f t="shared" si="28"/>
        <v>2</v>
      </c>
      <c r="J224" s="87">
        <f t="shared" si="28"/>
        <v>30000000</v>
      </c>
      <c r="K224" s="70">
        <f t="shared" si="28"/>
        <v>6000000</v>
      </c>
      <c r="L224" s="72"/>
      <c r="M224" s="72"/>
      <c r="N224" s="72"/>
      <c r="O224" s="72"/>
      <c r="P224" s="90"/>
      <c r="Q224" s="65">
        <v>2014</v>
      </c>
      <c r="R224" s="66">
        <v>5</v>
      </c>
      <c r="S224" s="75">
        <f t="shared" si="32"/>
        <v>0.2</v>
      </c>
      <c r="T224" s="76">
        <f t="shared" si="33"/>
        <v>6000000</v>
      </c>
      <c r="U224" s="66">
        <f t="shared" si="37"/>
        <v>4</v>
      </c>
      <c r="V224" s="66"/>
      <c r="W224" s="77">
        <f t="shared" si="34"/>
        <v>24000000</v>
      </c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</row>
    <row r="225" spans="1:24" ht="27.75" hidden="1" customHeight="1" x14ac:dyDescent="0.25">
      <c r="A225" s="65">
        <f t="shared" si="35"/>
        <v>204</v>
      </c>
      <c r="B225" s="66"/>
      <c r="C225" s="67" t="s">
        <v>118</v>
      </c>
      <c r="D225" s="66" t="s">
        <v>287</v>
      </c>
      <c r="E225" s="72" t="s">
        <v>288</v>
      </c>
      <c r="F225" s="65">
        <v>1</v>
      </c>
      <c r="G225" s="86">
        <v>7350000</v>
      </c>
      <c r="H225" s="70">
        <v>0</v>
      </c>
      <c r="I225" s="65">
        <f t="shared" si="28"/>
        <v>1</v>
      </c>
      <c r="J225" s="87">
        <f t="shared" si="28"/>
        <v>7350000</v>
      </c>
      <c r="K225" s="70">
        <f t="shared" si="28"/>
        <v>0</v>
      </c>
      <c r="L225" s="72"/>
      <c r="M225" s="72"/>
      <c r="N225" s="72"/>
      <c r="O225" s="72"/>
      <c r="P225" s="90"/>
      <c r="Q225" s="65">
        <v>2006</v>
      </c>
      <c r="R225" s="66">
        <v>5</v>
      </c>
      <c r="S225" s="75">
        <f t="shared" si="32"/>
        <v>0.2</v>
      </c>
      <c r="T225" s="76">
        <f t="shared" si="33"/>
        <v>1470000</v>
      </c>
      <c r="U225" s="66">
        <f t="shared" si="37"/>
        <v>12</v>
      </c>
      <c r="V225" s="66">
        <v>0</v>
      </c>
      <c r="W225" s="77">
        <f t="shared" si="34"/>
        <v>17640000</v>
      </c>
      <c r="X225" s="18">
        <f t="shared" ref="X225:X240" si="38">IF(H225&lt;0,0,H225)</f>
        <v>0</v>
      </c>
    </row>
    <row r="226" spans="1:24" ht="30" hidden="1" x14ac:dyDescent="0.25">
      <c r="A226" s="65">
        <f t="shared" si="35"/>
        <v>205</v>
      </c>
      <c r="B226" s="66"/>
      <c r="C226" s="67" t="s">
        <v>57</v>
      </c>
      <c r="D226" s="66">
        <v>5001945</v>
      </c>
      <c r="E226" s="68" t="s">
        <v>288</v>
      </c>
      <c r="F226" s="65">
        <v>1</v>
      </c>
      <c r="G226" s="69">
        <v>20783400</v>
      </c>
      <c r="H226" s="70">
        <v>0</v>
      </c>
      <c r="I226" s="65">
        <f t="shared" si="28"/>
        <v>1</v>
      </c>
      <c r="J226" s="71">
        <f t="shared" si="28"/>
        <v>20783400</v>
      </c>
      <c r="K226" s="70">
        <f t="shared" si="28"/>
        <v>0</v>
      </c>
      <c r="L226" s="72"/>
      <c r="M226" s="72"/>
      <c r="N226" s="72"/>
      <c r="O226" s="66"/>
      <c r="P226" s="90"/>
      <c r="Q226" s="65">
        <v>2010</v>
      </c>
      <c r="R226" s="66">
        <v>5</v>
      </c>
      <c r="S226" s="75">
        <f t="shared" si="32"/>
        <v>0.2</v>
      </c>
      <c r="T226" s="76">
        <f t="shared" si="33"/>
        <v>4156680</v>
      </c>
      <c r="U226" s="66">
        <f t="shared" si="37"/>
        <v>8</v>
      </c>
      <c r="V226" s="66">
        <v>0</v>
      </c>
      <c r="W226" s="77">
        <f t="shared" si="34"/>
        <v>33253440</v>
      </c>
      <c r="X226" s="18">
        <f t="shared" si="38"/>
        <v>0</v>
      </c>
    </row>
    <row r="227" spans="1:24" ht="30" hidden="1" x14ac:dyDescent="0.25">
      <c r="A227" s="65">
        <f t="shared" si="35"/>
        <v>206</v>
      </c>
      <c r="B227" s="66"/>
      <c r="C227" s="67" t="s">
        <v>289</v>
      </c>
      <c r="D227" s="66">
        <v>5001877</v>
      </c>
      <c r="E227" s="68" t="s">
        <v>288</v>
      </c>
      <c r="F227" s="65">
        <v>1</v>
      </c>
      <c r="G227" s="88">
        <v>25000000</v>
      </c>
      <c r="H227" s="70">
        <v>0</v>
      </c>
      <c r="I227" s="65">
        <f t="shared" si="28"/>
        <v>1</v>
      </c>
      <c r="J227" s="89">
        <f t="shared" si="28"/>
        <v>25000000</v>
      </c>
      <c r="K227" s="70">
        <f t="shared" si="28"/>
        <v>0</v>
      </c>
      <c r="L227" s="72"/>
      <c r="M227" s="72"/>
      <c r="N227" s="72"/>
      <c r="O227" s="72"/>
      <c r="P227" s="73"/>
      <c r="Q227" s="65">
        <v>2010</v>
      </c>
      <c r="R227" s="66">
        <v>5</v>
      </c>
      <c r="S227" s="75">
        <f t="shared" si="32"/>
        <v>0.2</v>
      </c>
      <c r="T227" s="76">
        <f t="shared" si="33"/>
        <v>5000000</v>
      </c>
      <c r="U227" s="66">
        <f t="shared" si="37"/>
        <v>8</v>
      </c>
      <c r="V227" s="66">
        <v>0</v>
      </c>
      <c r="W227" s="77">
        <f t="shared" si="34"/>
        <v>40000000</v>
      </c>
      <c r="X227" s="18">
        <f t="shared" si="38"/>
        <v>0</v>
      </c>
    </row>
    <row r="228" spans="1:24" ht="30" hidden="1" x14ac:dyDescent="0.25">
      <c r="A228" s="65">
        <f t="shared" si="35"/>
        <v>207</v>
      </c>
      <c r="B228" s="66"/>
      <c r="C228" s="67" t="s">
        <v>69</v>
      </c>
      <c r="D228" s="66" t="s">
        <v>290</v>
      </c>
      <c r="E228" s="72" t="s">
        <v>288</v>
      </c>
      <c r="F228" s="65">
        <v>1</v>
      </c>
      <c r="G228" s="86">
        <v>11697000</v>
      </c>
      <c r="H228" s="70">
        <v>0</v>
      </c>
      <c r="I228" s="65">
        <f t="shared" si="28"/>
        <v>1</v>
      </c>
      <c r="J228" s="87">
        <f t="shared" si="28"/>
        <v>11697000</v>
      </c>
      <c r="K228" s="70">
        <f t="shared" si="28"/>
        <v>0</v>
      </c>
      <c r="L228" s="72"/>
      <c r="M228" s="72"/>
      <c r="N228" s="72"/>
      <c r="O228" s="72"/>
      <c r="P228" s="90"/>
      <c r="Q228" s="65">
        <v>2009</v>
      </c>
      <c r="R228" s="66">
        <v>5</v>
      </c>
      <c r="S228" s="75">
        <f t="shared" si="32"/>
        <v>0.2</v>
      </c>
      <c r="T228" s="76">
        <f t="shared" si="33"/>
        <v>2339400</v>
      </c>
      <c r="U228" s="66">
        <f t="shared" si="37"/>
        <v>9</v>
      </c>
      <c r="V228" s="66">
        <v>0</v>
      </c>
      <c r="W228" s="77">
        <f t="shared" si="34"/>
        <v>21054600</v>
      </c>
      <c r="X228" s="18">
        <f t="shared" si="38"/>
        <v>0</v>
      </c>
    </row>
    <row r="229" spans="1:24" ht="30" hidden="1" x14ac:dyDescent="0.25">
      <c r="A229" s="65">
        <f t="shared" si="35"/>
        <v>208</v>
      </c>
      <c r="B229" s="66"/>
      <c r="C229" s="67" t="s">
        <v>69</v>
      </c>
      <c r="D229" s="66" t="s">
        <v>291</v>
      </c>
      <c r="E229" s="72" t="s">
        <v>288</v>
      </c>
      <c r="F229" s="65">
        <v>1</v>
      </c>
      <c r="G229" s="86">
        <v>11697000</v>
      </c>
      <c r="H229" s="70">
        <v>0</v>
      </c>
      <c r="I229" s="65">
        <f t="shared" si="28"/>
        <v>1</v>
      </c>
      <c r="J229" s="87">
        <f t="shared" si="28"/>
        <v>11697000</v>
      </c>
      <c r="K229" s="70">
        <f t="shared" si="28"/>
        <v>0</v>
      </c>
      <c r="L229" s="72"/>
      <c r="M229" s="72"/>
      <c r="N229" s="72"/>
      <c r="O229" s="72"/>
      <c r="P229" s="90"/>
      <c r="Q229" s="65">
        <v>2009</v>
      </c>
      <c r="R229" s="66">
        <v>5</v>
      </c>
      <c r="S229" s="75">
        <f t="shared" si="32"/>
        <v>0.2</v>
      </c>
      <c r="T229" s="76">
        <f t="shared" si="33"/>
        <v>2339400</v>
      </c>
      <c r="U229" s="66">
        <f t="shared" si="37"/>
        <v>9</v>
      </c>
      <c r="V229" s="66">
        <v>0</v>
      </c>
      <c r="W229" s="77">
        <f t="shared" si="34"/>
        <v>21054600</v>
      </c>
      <c r="X229" s="18">
        <f t="shared" si="38"/>
        <v>0</v>
      </c>
    </row>
    <row r="230" spans="1:24" ht="30" hidden="1" x14ac:dyDescent="0.25">
      <c r="A230" s="65">
        <f t="shared" si="35"/>
        <v>209</v>
      </c>
      <c r="B230" s="66"/>
      <c r="C230" s="67" t="s">
        <v>69</v>
      </c>
      <c r="D230" s="66" t="s">
        <v>292</v>
      </c>
      <c r="E230" s="72" t="s">
        <v>288</v>
      </c>
      <c r="F230" s="65">
        <v>1</v>
      </c>
      <c r="G230" s="86">
        <v>11697000</v>
      </c>
      <c r="H230" s="70">
        <v>0</v>
      </c>
      <c r="I230" s="65">
        <f t="shared" ref="I230:K263" si="39">F230</f>
        <v>1</v>
      </c>
      <c r="J230" s="87">
        <f t="shared" si="39"/>
        <v>11697000</v>
      </c>
      <c r="K230" s="70">
        <f t="shared" si="39"/>
        <v>0</v>
      </c>
      <c r="L230" s="72"/>
      <c r="M230" s="72"/>
      <c r="N230" s="72"/>
      <c r="O230" s="72"/>
      <c r="P230" s="90"/>
      <c r="Q230" s="65">
        <v>2009</v>
      </c>
      <c r="R230" s="66">
        <v>5</v>
      </c>
      <c r="S230" s="75">
        <f t="shared" si="32"/>
        <v>0.2</v>
      </c>
      <c r="T230" s="76">
        <f t="shared" si="33"/>
        <v>2339400</v>
      </c>
      <c r="U230" s="66">
        <f t="shared" si="37"/>
        <v>9</v>
      </c>
      <c r="V230" s="66">
        <v>0</v>
      </c>
      <c r="W230" s="77">
        <f t="shared" si="34"/>
        <v>21054600</v>
      </c>
      <c r="X230" s="18">
        <f t="shared" si="38"/>
        <v>0</v>
      </c>
    </row>
    <row r="231" spans="1:24" ht="30" hidden="1" x14ac:dyDescent="0.25">
      <c r="A231" s="65">
        <f t="shared" si="35"/>
        <v>210</v>
      </c>
      <c r="B231" s="66"/>
      <c r="C231" s="67" t="s">
        <v>69</v>
      </c>
      <c r="D231" s="66" t="s">
        <v>293</v>
      </c>
      <c r="E231" s="72" t="s">
        <v>288</v>
      </c>
      <c r="F231" s="65">
        <v>1</v>
      </c>
      <c r="G231" s="86">
        <v>11697000</v>
      </c>
      <c r="H231" s="70">
        <v>0</v>
      </c>
      <c r="I231" s="65">
        <f t="shared" si="39"/>
        <v>1</v>
      </c>
      <c r="J231" s="87">
        <f t="shared" si="39"/>
        <v>11697000</v>
      </c>
      <c r="K231" s="70">
        <f t="shared" si="39"/>
        <v>0</v>
      </c>
      <c r="L231" s="72"/>
      <c r="M231" s="72"/>
      <c r="N231" s="72"/>
      <c r="O231" s="72"/>
      <c r="P231" s="90"/>
      <c r="Q231" s="65">
        <v>2009</v>
      </c>
      <c r="R231" s="66">
        <v>5</v>
      </c>
      <c r="S231" s="75">
        <f t="shared" si="32"/>
        <v>0.2</v>
      </c>
      <c r="T231" s="76">
        <f t="shared" si="33"/>
        <v>2339400</v>
      </c>
      <c r="U231" s="66">
        <f t="shared" si="37"/>
        <v>9</v>
      </c>
      <c r="V231" s="66">
        <v>0</v>
      </c>
      <c r="W231" s="77">
        <f t="shared" si="34"/>
        <v>21054600</v>
      </c>
      <c r="X231" s="18">
        <f t="shared" si="38"/>
        <v>0</v>
      </c>
    </row>
    <row r="232" spans="1:24" ht="15" hidden="1" customHeight="1" x14ac:dyDescent="0.25">
      <c r="A232" s="65">
        <f t="shared" si="35"/>
        <v>211</v>
      </c>
      <c r="B232" s="66"/>
      <c r="C232" s="67" t="s">
        <v>69</v>
      </c>
      <c r="D232" s="66" t="s">
        <v>294</v>
      </c>
      <c r="E232" s="72" t="s">
        <v>288</v>
      </c>
      <c r="F232" s="65">
        <v>1</v>
      </c>
      <c r="G232" s="86">
        <v>11697000</v>
      </c>
      <c r="H232" s="70">
        <v>0</v>
      </c>
      <c r="I232" s="65">
        <f t="shared" si="39"/>
        <v>1</v>
      </c>
      <c r="J232" s="87">
        <f t="shared" si="39"/>
        <v>11697000</v>
      </c>
      <c r="K232" s="70">
        <f t="shared" si="39"/>
        <v>0</v>
      </c>
      <c r="L232" s="72"/>
      <c r="M232" s="72"/>
      <c r="N232" s="72"/>
      <c r="O232" s="72"/>
      <c r="P232" s="90"/>
      <c r="Q232" s="65">
        <v>2009</v>
      </c>
      <c r="R232" s="66">
        <v>5</v>
      </c>
      <c r="S232" s="75">
        <f t="shared" si="32"/>
        <v>0.2</v>
      </c>
      <c r="T232" s="76">
        <f t="shared" si="33"/>
        <v>2339400</v>
      </c>
      <c r="U232" s="66">
        <f t="shared" si="37"/>
        <v>9</v>
      </c>
      <c r="V232" s="66">
        <v>0</v>
      </c>
      <c r="W232" s="77">
        <f t="shared" si="34"/>
        <v>21054600</v>
      </c>
      <c r="X232" s="18">
        <f t="shared" si="38"/>
        <v>0</v>
      </c>
    </row>
    <row r="233" spans="1:24" ht="15" hidden="1" customHeight="1" x14ac:dyDescent="0.25">
      <c r="A233" s="65">
        <f t="shared" si="35"/>
        <v>212</v>
      </c>
      <c r="B233" s="66"/>
      <c r="C233" s="67" t="s">
        <v>69</v>
      </c>
      <c r="D233" s="66" t="s">
        <v>295</v>
      </c>
      <c r="E233" s="72" t="s">
        <v>288</v>
      </c>
      <c r="F233" s="65">
        <v>1</v>
      </c>
      <c r="G233" s="86">
        <v>11697000</v>
      </c>
      <c r="H233" s="70">
        <v>0</v>
      </c>
      <c r="I233" s="65">
        <f t="shared" si="39"/>
        <v>1</v>
      </c>
      <c r="J233" s="87">
        <f t="shared" si="39"/>
        <v>11697000</v>
      </c>
      <c r="K233" s="70">
        <f t="shared" si="39"/>
        <v>0</v>
      </c>
      <c r="L233" s="72"/>
      <c r="M233" s="72"/>
      <c r="N233" s="72"/>
      <c r="O233" s="72"/>
      <c r="P233" s="90"/>
      <c r="Q233" s="65">
        <v>2009</v>
      </c>
      <c r="R233" s="66">
        <v>5</v>
      </c>
      <c r="S233" s="75">
        <f t="shared" si="32"/>
        <v>0.2</v>
      </c>
      <c r="T233" s="76">
        <f t="shared" si="33"/>
        <v>2339400</v>
      </c>
      <c r="U233" s="66">
        <f t="shared" si="37"/>
        <v>9</v>
      </c>
      <c r="V233" s="66">
        <v>0</v>
      </c>
      <c r="W233" s="77">
        <f t="shared" si="34"/>
        <v>21054600</v>
      </c>
      <c r="X233" s="18">
        <f t="shared" si="38"/>
        <v>0</v>
      </c>
    </row>
    <row r="234" spans="1:24" ht="15" hidden="1" customHeight="1" x14ac:dyDescent="0.25">
      <c r="A234" s="65">
        <f t="shared" si="35"/>
        <v>213</v>
      </c>
      <c r="B234" s="66"/>
      <c r="C234" s="67" t="s">
        <v>69</v>
      </c>
      <c r="D234" s="66" t="s">
        <v>296</v>
      </c>
      <c r="E234" s="72" t="s">
        <v>288</v>
      </c>
      <c r="F234" s="65">
        <v>1</v>
      </c>
      <c r="G234" s="86">
        <v>11697000</v>
      </c>
      <c r="H234" s="70">
        <v>0</v>
      </c>
      <c r="I234" s="65">
        <f t="shared" si="39"/>
        <v>1</v>
      </c>
      <c r="J234" s="87">
        <f t="shared" si="39"/>
        <v>11697000</v>
      </c>
      <c r="K234" s="70">
        <f t="shared" si="39"/>
        <v>0</v>
      </c>
      <c r="L234" s="72"/>
      <c r="M234" s="72"/>
      <c r="N234" s="72"/>
      <c r="O234" s="72"/>
      <c r="P234" s="90"/>
      <c r="Q234" s="65">
        <v>2009</v>
      </c>
      <c r="R234" s="66">
        <v>5</v>
      </c>
      <c r="S234" s="75">
        <f t="shared" si="32"/>
        <v>0.2</v>
      </c>
      <c r="T234" s="76">
        <f t="shared" si="33"/>
        <v>2339400</v>
      </c>
      <c r="U234" s="66">
        <f t="shared" si="37"/>
        <v>9</v>
      </c>
      <c r="V234" s="66">
        <v>0</v>
      </c>
      <c r="W234" s="77">
        <f t="shared" si="34"/>
        <v>21054600</v>
      </c>
      <c r="X234" s="18">
        <f t="shared" si="38"/>
        <v>0</v>
      </c>
    </row>
    <row r="235" spans="1:24" ht="15" hidden="1" customHeight="1" x14ac:dyDescent="0.25">
      <c r="A235" s="65">
        <f t="shared" si="35"/>
        <v>214</v>
      </c>
      <c r="B235" s="66"/>
      <c r="C235" s="67" t="s">
        <v>69</v>
      </c>
      <c r="D235" s="66" t="s">
        <v>297</v>
      </c>
      <c r="E235" s="72" t="s">
        <v>288</v>
      </c>
      <c r="F235" s="65">
        <v>1</v>
      </c>
      <c r="G235" s="86">
        <v>11697000</v>
      </c>
      <c r="H235" s="70">
        <v>0</v>
      </c>
      <c r="I235" s="65">
        <f t="shared" si="39"/>
        <v>1</v>
      </c>
      <c r="J235" s="87">
        <f t="shared" si="39"/>
        <v>11697000</v>
      </c>
      <c r="K235" s="70">
        <f t="shared" si="39"/>
        <v>0</v>
      </c>
      <c r="L235" s="72"/>
      <c r="M235" s="72"/>
      <c r="N235" s="72"/>
      <c r="O235" s="72"/>
      <c r="P235" s="90"/>
      <c r="Q235" s="65">
        <v>2009</v>
      </c>
      <c r="R235" s="66">
        <v>5</v>
      </c>
      <c r="S235" s="75">
        <f t="shared" si="32"/>
        <v>0.2</v>
      </c>
      <c r="T235" s="76">
        <f t="shared" si="33"/>
        <v>2339400</v>
      </c>
      <c r="U235" s="66">
        <f t="shared" si="37"/>
        <v>9</v>
      </c>
      <c r="V235" s="66">
        <v>0</v>
      </c>
      <c r="W235" s="77">
        <f t="shared" si="34"/>
        <v>21054600</v>
      </c>
      <c r="X235" s="18">
        <f t="shared" si="38"/>
        <v>0</v>
      </c>
    </row>
    <row r="236" spans="1:24" ht="15" hidden="1" customHeight="1" x14ac:dyDescent="0.25">
      <c r="A236" s="65">
        <f t="shared" si="35"/>
        <v>215</v>
      </c>
      <c r="B236" s="66"/>
      <c r="C236" s="67" t="s">
        <v>69</v>
      </c>
      <c r="D236" s="66" t="s">
        <v>298</v>
      </c>
      <c r="E236" s="72" t="s">
        <v>288</v>
      </c>
      <c r="F236" s="65">
        <v>1</v>
      </c>
      <c r="G236" s="86">
        <v>11697000</v>
      </c>
      <c r="H236" s="70">
        <v>0</v>
      </c>
      <c r="I236" s="65">
        <f t="shared" si="39"/>
        <v>1</v>
      </c>
      <c r="J236" s="87">
        <f t="shared" si="39"/>
        <v>11697000</v>
      </c>
      <c r="K236" s="70">
        <f t="shared" si="39"/>
        <v>0</v>
      </c>
      <c r="L236" s="72"/>
      <c r="M236" s="72"/>
      <c r="N236" s="72"/>
      <c r="O236" s="72"/>
      <c r="P236" s="90"/>
      <c r="Q236" s="65">
        <v>2009</v>
      </c>
      <c r="R236" s="66">
        <v>5</v>
      </c>
      <c r="S236" s="75">
        <f t="shared" si="32"/>
        <v>0.2</v>
      </c>
      <c r="T236" s="76">
        <f t="shared" si="33"/>
        <v>2339400</v>
      </c>
      <c r="U236" s="66">
        <f t="shared" si="37"/>
        <v>9</v>
      </c>
      <c r="V236" s="66">
        <v>0</v>
      </c>
      <c r="W236" s="77">
        <f t="shared" si="34"/>
        <v>21054600</v>
      </c>
      <c r="X236" s="18">
        <f t="shared" si="38"/>
        <v>0</v>
      </c>
    </row>
    <row r="237" spans="1:24" ht="15" hidden="1" customHeight="1" x14ac:dyDescent="0.25">
      <c r="A237" s="65">
        <f t="shared" si="35"/>
        <v>216</v>
      </c>
      <c r="B237" s="66"/>
      <c r="C237" s="67" t="s">
        <v>69</v>
      </c>
      <c r="D237" s="66" t="s">
        <v>299</v>
      </c>
      <c r="E237" s="72" t="s">
        <v>288</v>
      </c>
      <c r="F237" s="65">
        <v>1</v>
      </c>
      <c r="G237" s="86">
        <v>11697000</v>
      </c>
      <c r="H237" s="70">
        <v>0</v>
      </c>
      <c r="I237" s="65">
        <f t="shared" si="39"/>
        <v>1</v>
      </c>
      <c r="J237" s="87">
        <f t="shared" si="39"/>
        <v>11697000</v>
      </c>
      <c r="K237" s="70">
        <f t="shared" si="39"/>
        <v>0</v>
      </c>
      <c r="L237" s="72"/>
      <c r="M237" s="72"/>
      <c r="N237" s="72"/>
      <c r="O237" s="72"/>
      <c r="P237" s="90"/>
      <c r="Q237" s="65">
        <v>2009</v>
      </c>
      <c r="R237" s="66">
        <v>5</v>
      </c>
      <c r="S237" s="75">
        <f t="shared" si="32"/>
        <v>0.2</v>
      </c>
      <c r="T237" s="76">
        <f t="shared" si="33"/>
        <v>2339400</v>
      </c>
      <c r="U237" s="66">
        <f t="shared" si="37"/>
        <v>9</v>
      </c>
      <c r="V237" s="66">
        <v>0</v>
      </c>
      <c r="W237" s="77">
        <f t="shared" si="34"/>
        <v>21054600</v>
      </c>
      <c r="X237" s="18">
        <f t="shared" si="38"/>
        <v>0</v>
      </c>
    </row>
    <row r="238" spans="1:24" ht="15" hidden="1" customHeight="1" x14ac:dyDescent="0.25">
      <c r="A238" s="65">
        <f t="shared" si="35"/>
        <v>217</v>
      </c>
      <c r="B238" s="66"/>
      <c r="C238" s="67" t="s">
        <v>69</v>
      </c>
      <c r="D238" s="66" t="s">
        <v>300</v>
      </c>
      <c r="E238" s="72" t="s">
        <v>288</v>
      </c>
      <c r="F238" s="65">
        <v>1</v>
      </c>
      <c r="G238" s="86">
        <v>11697000</v>
      </c>
      <c r="H238" s="70">
        <v>0</v>
      </c>
      <c r="I238" s="65">
        <f t="shared" si="39"/>
        <v>1</v>
      </c>
      <c r="J238" s="87">
        <f t="shared" si="39"/>
        <v>11697000</v>
      </c>
      <c r="K238" s="70">
        <f t="shared" si="39"/>
        <v>0</v>
      </c>
      <c r="L238" s="72"/>
      <c r="M238" s="72"/>
      <c r="N238" s="72"/>
      <c r="O238" s="72"/>
      <c r="P238" s="90"/>
      <c r="Q238" s="65">
        <v>2009</v>
      </c>
      <c r="R238" s="66">
        <v>5</v>
      </c>
      <c r="S238" s="75">
        <f t="shared" si="32"/>
        <v>0.2</v>
      </c>
      <c r="T238" s="76">
        <f t="shared" si="33"/>
        <v>2339400</v>
      </c>
      <c r="U238" s="66">
        <f t="shared" si="37"/>
        <v>9</v>
      </c>
      <c r="V238" s="66">
        <v>0</v>
      </c>
      <c r="W238" s="77">
        <f t="shared" si="34"/>
        <v>21054600</v>
      </c>
      <c r="X238" s="18">
        <f t="shared" si="38"/>
        <v>0</v>
      </c>
    </row>
    <row r="239" spans="1:24" ht="15" hidden="1" customHeight="1" x14ac:dyDescent="0.25">
      <c r="A239" s="65">
        <f t="shared" si="35"/>
        <v>218</v>
      </c>
      <c r="B239" s="66"/>
      <c r="C239" s="67" t="s">
        <v>69</v>
      </c>
      <c r="D239" s="66" t="s">
        <v>301</v>
      </c>
      <c r="E239" s="72" t="s">
        <v>288</v>
      </c>
      <c r="F239" s="65">
        <v>1</v>
      </c>
      <c r="G239" s="86">
        <v>11697000</v>
      </c>
      <c r="H239" s="70">
        <v>0</v>
      </c>
      <c r="I239" s="65">
        <f t="shared" si="39"/>
        <v>1</v>
      </c>
      <c r="J239" s="87">
        <f t="shared" si="39"/>
        <v>11697000</v>
      </c>
      <c r="K239" s="70">
        <f t="shared" si="39"/>
        <v>0</v>
      </c>
      <c r="L239" s="72"/>
      <c r="M239" s="72"/>
      <c r="N239" s="72"/>
      <c r="O239" s="72"/>
      <c r="P239" s="90"/>
      <c r="Q239" s="65">
        <v>2009</v>
      </c>
      <c r="R239" s="66">
        <v>5</v>
      </c>
      <c r="S239" s="75">
        <f t="shared" si="32"/>
        <v>0.2</v>
      </c>
      <c r="T239" s="76">
        <f t="shared" si="33"/>
        <v>2339400</v>
      </c>
      <c r="U239" s="66">
        <f t="shared" si="37"/>
        <v>9</v>
      </c>
      <c r="V239" s="66">
        <v>0</v>
      </c>
      <c r="W239" s="77">
        <f t="shared" si="34"/>
        <v>21054600</v>
      </c>
      <c r="X239" s="18">
        <f t="shared" si="38"/>
        <v>0</v>
      </c>
    </row>
    <row r="240" spans="1:24" ht="15" hidden="1" customHeight="1" x14ac:dyDescent="0.25">
      <c r="A240" s="65">
        <f t="shared" si="35"/>
        <v>219</v>
      </c>
      <c r="B240" s="66"/>
      <c r="C240" s="67" t="s">
        <v>118</v>
      </c>
      <c r="D240" s="66" t="s">
        <v>302</v>
      </c>
      <c r="E240" s="72" t="s">
        <v>288</v>
      </c>
      <c r="F240" s="65">
        <v>1</v>
      </c>
      <c r="G240" s="86">
        <f>14700000/2</f>
        <v>7350000</v>
      </c>
      <c r="H240" s="70">
        <v>0</v>
      </c>
      <c r="I240" s="65">
        <f t="shared" si="39"/>
        <v>1</v>
      </c>
      <c r="J240" s="87">
        <f t="shared" si="39"/>
        <v>7350000</v>
      </c>
      <c r="K240" s="70">
        <f t="shared" si="39"/>
        <v>0</v>
      </c>
      <c r="L240" s="72"/>
      <c r="M240" s="72"/>
      <c r="N240" s="72"/>
      <c r="O240" s="72"/>
      <c r="P240" s="90"/>
      <c r="Q240" s="65">
        <v>2006</v>
      </c>
      <c r="R240" s="66">
        <v>5</v>
      </c>
      <c r="S240" s="75">
        <f t="shared" si="32"/>
        <v>0.2</v>
      </c>
      <c r="T240" s="76">
        <f t="shared" si="33"/>
        <v>1470000</v>
      </c>
      <c r="U240" s="66">
        <f t="shared" si="37"/>
        <v>12</v>
      </c>
      <c r="V240" s="66">
        <v>0</v>
      </c>
      <c r="W240" s="77">
        <f t="shared" si="34"/>
        <v>17640000</v>
      </c>
      <c r="X240" s="18">
        <f t="shared" si="38"/>
        <v>0</v>
      </c>
    </row>
    <row r="241" spans="1:249" hidden="1" x14ac:dyDescent="0.25">
      <c r="A241" s="65">
        <f t="shared" si="35"/>
        <v>220</v>
      </c>
      <c r="B241" s="66"/>
      <c r="C241" s="103" t="s">
        <v>65</v>
      </c>
      <c r="D241" s="104">
        <v>14040</v>
      </c>
      <c r="E241" s="72" t="s">
        <v>288</v>
      </c>
      <c r="F241" s="65">
        <v>10</v>
      </c>
      <c r="G241" s="81">
        <v>123530000</v>
      </c>
      <c r="H241" s="70">
        <f>G241-W241</f>
        <v>24706000</v>
      </c>
      <c r="I241" s="65">
        <f t="shared" si="39"/>
        <v>10</v>
      </c>
      <c r="J241" s="82">
        <v>123530000</v>
      </c>
      <c r="K241" s="70">
        <f t="shared" si="39"/>
        <v>24706000</v>
      </c>
      <c r="L241" s="72"/>
      <c r="M241" s="72"/>
      <c r="N241" s="72"/>
      <c r="O241" s="66"/>
      <c r="P241" s="90"/>
      <c r="Q241" s="65">
        <v>2014</v>
      </c>
      <c r="R241" s="66">
        <v>5</v>
      </c>
      <c r="S241" s="75">
        <f t="shared" si="32"/>
        <v>0.2</v>
      </c>
      <c r="T241" s="76">
        <f t="shared" si="33"/>
        <v>24706000</v>
      </c>
      <c r="U241" s="66">
        <f t="shared" si="37"/>
        <v>4</v>
      </c>
      <c r="V241" s="66"/>
      <c r="W241" s="77">
        <f t="shared" si="34"/>
        <v>98824000</v>
      </c>
    </row>
    <row r="242" spans="1:249" s="20" customFormat="1" ht="30" hidden="1" x14ac:dyDescent="0.25">
      <c r="A242" s="65">
        <f t="shared" si="35"/>
        <v>221</v>
      </c>
      <c r="B242" s="66"/>
      <c r="C242" s="67" t="s">
        <v>69</v>
      </c>
      <c r="D242" s="66" t="s">
        <v>303</v>
      </c>
      <c r="E242" s="72" t="s">
        <v>288</v>
      </c>
      <c r="F242" s="65">
        <v>1</v>
      </c>
      <c r="G242" s="86">
        <v>11697000</v>
      </c>
      <c r="H242" s="70">
        <v>0</v>
      </c>
      <c r="I242" s="65">
        <f t="shared" si="39"/>
        <v>1</v>
      </c>
      <c r="J242" s="87">
        <f t="shared" si="39"/>
        <v>11697000</v>
      </c>
      <c r="K242" s="70">
        <f t="shared" si="39"/>
        <v>0</v>
      </c>
      <c r="L242" s="72"/>
      <c r="M242" s="72"/>
      <c r="N242" s="72"/>
      <c r="O242" s="72"/>
      <c r="P242" s="90"/>
      <c r="Q242" s="65">
        <v>2009</v>
      </c>
      <c r="R242" s="66">
        <v>5</v>
      </c>
      <c r="S242" s="75">
        <f t="shared" si="32"/>
        <v>0.2</v>
      </c>
      <c r="T242" s="76">
        <f t="shared" si="33"/>
        <v>2339400</v>
      </c>
      <c r="U242" s="66">
        <f t="shared" si="37"/>
        <v>9</v>
      </c>
      <c r="V242" s="66">
        <v>0</v>
      </c>
      <c r="W242" s="77">
        <f t="shared" si="34"/>
        <v>21054600</v>
      </c>
      <c r="X242" s="18">
        <f>IF(H242&lt;0,0,H242)</f>
        <v>0</v>
      </c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</row>
    <row r="243" spans="1:249" s="20" customFormat="1" ht="22.5" hidden="1" x14ac:dyDescent="0.25">
      <c r="A243" s="65">
        <f t="shared" si="35"/>
        <v>222</v>
      </c>
      <c r="B243" s="66"/>
      <c r="C243" s="67" t="s">
        <v>304</v>
      </c>
      <c r="D243" s="66" t="s">
        <v>305</v>
      </c>
      <c r="E243" s="68" t="s">
        <v>306</v>
      </c>
      <c r="F243" s="65">
        <v>1</v>
      </c>
      <c r="G243" s="86">
        <v>11491000</v>
      </c>
      <c r="H243" s="70">
        <v>0</v>
      </c>
      <c r="I243" s="65">
        <f t="shared" si="39"/>
        <v>1</v>
      </c>
      <c r="J243" s="87">
        <f t="shared" si="39"/>
        <v>11491000</v>
      </c>
      <c r="K243" s="70">
        <f t="shared" si="39"/>
        <v>0</v>
      </c>
      <c r="L243" s="72"/>
      <c r="M243" s="72"/>
      <c r="N243" s="72"/>
      <c r="O243" s="72"/>
      <c r="P243" s="90"/>
      <c r="Q243" s="65">
        <v>2006</v>
      </c>
      <c r="R243" s="66">
        <v>5</v>
      </c>
      <c r="S243" s="75">
        <f t="shared" si="32"/>
        <v>0.2</v>
      </c>
      <c r="T243" s="76">
        <f t="shared" si="33"/>
        <v>2298200</v>
      </c>
      <c r="U243" s="66">
        <f t="shared" si="37"/>
        <v>12</v>
      </c>
      <c r="V243" s="66"/>
      <c r="W243" s="77">
        <f t="shared" si="34"/>
        <v>27578400</v>
      </c>
      <c r="X243" s="18">
        <f>IF(H243&lt;0,0,H243)</f>
        <v>0</v>
      </c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</row>
    <row r="244" spans="1:249" s="20" customFormat="1" ht="22.5" hidden="1" x14ac:dyDescent="0.25">
      <c r="A244" s="65">
        <f t="shared" si="35"/>
        <v>223</v>
      </c>
      <c r="B244" s="66"/>
      <c r="C244" s="67" t="s">
        <v>66</v>
      </c>
      <c r="D244" s="66">
        <v>15004</v>
      </c>
      <c r="E244" s="68" t="s">
        <v>306</v>
      </c>
      <c r="F244" s="65">
        <v>1</v>
      </c>
      <c r="G244" s="86">
        <v>29000000</v>
      </c>
      <c r="H244" s="70">
        <f>G244-W244</f>
        <v>11600000</v>
      </c>
      <c r="I244" s="65">
        <f t="shared" si="39"/>
        <v>1</v>
      </c>
      <c r="J244" s="87">
        <f t="shared" si="39"/>
        <v>29000000</v>
      </c>
      <c r="K244" s="70">
        <f t="shared" si="39"/>
        <v>11600000</v>
      </c>
      <c r="L244" s="72"/>
      <c r="M244" s="72"/>
      <c r="N244" s="72"/>
      <c r="O244" s="72"/>
      <c r="P244" s="90"/>
      <c r="Q244" s="65">
        <v>2015</v>
      </c>
      <c r="R244" s="66">
        <v>5</v>
      </c>
      <c r="S244" s="75">
        <f t="shared" si="32"/>
        <v>0.2</v>
      </c>
      <c r="T244" s="76">
        <f t="shared" si="33"/>
        <v>5800000</v>
      </c>
      <c r="U244" s="66">
        <f t="shared" si="37"/>
        <v>3</v>
      </c>
      <c r="V244" s="66"/>
      <c r="W244" s="77">
        <f t="shared" si="34"/>
        <v>17400000</v>
      </c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</row>
    <row r="245" spans="1:249" s="20" customFormat="1" ht="22.5" hidden="1" x14ac:dyDescent="0.25">
      <c r="A245" s="65">
        <f t="shared" si="35"/>
        <v>224</v>
      </c>
      <c r="B245" s="66"/>
      <c r="C245" s="67" t="s">
        <v>307</v>
      </c>
      <c r="D245" s="66">
        <v>16001</v>
      </c>
      <c r="E245" s="68" t="s">
        <v>306</v>
      </c>
      <c r="F245" s="65">
        <v>1</v>
      </c>
      <c r="G245" s="86">
        <v>14200000</v>
      </c>
      <c r="H245" s="70">
        <f>G245-W245</f>
        <v>8520000</v>
      </c>
      <c r="I245" s="65">
        <f t="shared" si="39"/>
        <v>1</v>
      </c>
      <c r="J245" s="87">
        <f t="shared" si="39"/>
        <v>14200000</v>
      </c>
      <c r="K245" s="70">
        <f t="shared" si="39"/>
        <v>8520000</v>
      </c>
      <c r="L245" s="72"/>
      <c r="M245" s="72"/>
      <c r="N245" s="72"/>
      <c r="O245" s="72"/>
      <c r="P245" s="90"/>
      <c r="Q245" s="65">
        <v>2016</v>
      </c>
      <c r="R245" s="66">
        <v>5</v>
      </c>
      <c r="S245" s="75">
        <f t="shared" si="32"/>
        <v>0.2</v>
      </c>
      <c r="T245" s="76">
        <f t="shared" si="33"/>
        <v>2840000</v>
      </c>
      <c r="U245" s="66">
        <f t="shared" si="37"/>
        <v>2</v>
      </c>
      <c r="V245" s="66"/>
      <c r="W245" s="77">
        <f t="shared" si="34"/>
        <v>5680000</v>
      </c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</row>
    <row r="246" spans="1:249" s="118" customFormat="1" ht="22.5" hidden="1" x14ac:dyDescent="0.25">
      <c r="A246" s="65">
        <f t="shared" si="35"/>
        <v>225</v>
      </c>
      <c r="B246" s="106"/>
      <c r="C246" s="107" t="s">
        <v>308</v>
      </c>
      <c r="D246" s="106">
        <v>17004</v>
      </c>
      <c r="E246" s="113" t="s">
        <v>306</v>
      </c>
      <c r="F246" s="108">
        <v>1</v>
      </c>
      <c r="G246" s="159">
        <v>15400000</v>
      </c>
      <c r="H246" s="110">
        <f>G246-W246</f>
        <v>12320000</v>
      </c>
      <c r="I246" s="108">
        <f t="shared" si="39"/>
        <v>1</v>
      </c>
      <c r="J246" s="160">
        <f t="shared" si="39"/>
        <v>15400000</v>
      </c>
      <c r="K246" s="110">
        <f t="shared" si="39"/>
        <v>12320000</v>
      </c>
      <c r="L246" s="112"/>
      <c r="M246" s="112"/>
      <c r="N246" s="112"/>
      <c r="O246" s="112"/>
      <c r="P246" s="161"/>
      <c r="Q246" s="108">
        <v>2017</v>
      </c>
      <c r="R246" s="106">
        <v>5</v>
      </c>
      <c r="S246" s="114">
        <f t="shared" si="32"/>
        <v>0.2</v>
      </c>
      <c r="T246" s="115">
        <f t="shared" si="33"/>
        <v>3080000</v>
      </c>
      <c r="U246" s="106">
        <f t="shared" si="37"/>
        <v>1</v>
      </c>
      <c r="V246" s="106"/>
      <c r="W246" s="116">
        <f t="shared" si="34"/>
        <v>3080000</v>
      </c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117"/>
      <c r="AK246" s="117"/>
      <c r="AL246" s="117"/>
      <c r="AM246" s="117"/>
      <c r="AN246" s="117"/>
      <c r="AO246" s="117"/>
      <c r="AP246" s="117"/>
      <c r="AQ246" s="117"/>
      <c r="AR246" s="117"/>
      <c r="AS246" s="117"/>
      <c r="AT246" s="117"/>
      <c r="AU246" s="117"/>
      <c r="AV246" s="117"/>
      <c r="AW246" s="117"/>
      <c r="AX246" s="117"/>
      <c r="AY246" s="117"/>
      <c r="AZ246" s="117"/>
      <c r="BA246" s="117"/>
      <c r="BB246" s="117"/>
      <c r="BC246" s="117"/>
      <c r="BD246" s="117"/>
      <c r="BE246" s="117"/>
      <c r="BF246" s="117"/>
      <c r="BG246" s="117"/>
      <c r="BH246" s="117"/>
      <c r="BI246" s="117"/>
      <c r="BJ246" s="117"/>
      <c r="BK246" s="117"/>
      <c r="BL246" s="117"/>
      <c r="BM246" s="117"/>
      <c r="BN246" s="117"/>
      <c r="BO246" s="117"/>
      <c r="BP246" s="117"/>
      <c r="BQ246" s="117"/>
      <c r="BR246" s="117"/>
      <c r="BS246" s="117"/>
      <c r="BT246" s="117"/>
      <c r="BU246" s="117"/>
      <c r="BV246" s="117"/>
      <c r="BW246" s="117"/>
      <c r="BX246" s="117"/>
      <c r="BY246" s="117"/>
      <c r="BZ246" s="117"/>
      <c r="CA246" s="117"/>
      <c r="CB246" s="117"/>
      <c r="CC246" s="117"/>
      <c r="CD246" s="117"/>
      <c r="CE246" s="117"/>
      <c r="CF246" s="117"/>
      <c r="CG246" s="117"/>
      <c r="CH246" s="117"/>
      <c r="CI246" s="117"/>
      <c r="CJ246" s="117"/>
      <c r="CK246" s="117"/>
      <c r="CL246" s="117"/>
      <c r="CM246" s="117"/>
      <c r="CN246" s="117"/>
      <c r="CO246" s="117"/>
      <c r="CP246" s="117"/>
      <c r="CQ246" s="117"/>
      <c r="CR246" s="117"/>
      <c r="CS246" s="117"/>
      <c r="CT246" s="117"/>
      <c r="CU246" s="117"/>
      <c r="CV246" s="117"/>
      <c r="CW246" s="117"/>
      <c r="CX246" s="117"/>
      <c r="CY246" s="117"/>
      <c r="CZ246" s="117"/>
      <c r="DA246" s="117"/>
      <c r="DB246" s="117"/>
      <c r="DC246" s="117"/>
      <c r="DD246" s="117"/>
      <c r="DE246" s="117"/>
      <c r="DF246" s="117"/>
      <c r="DG246" s="117"/>
      <c r="DH246" s="117"/>
      <c r="DI246" s="117"/>
      <c r="DJ246" s="117"/>
      <c r="DK246" s="117"/>
      <c r="DL246" s="117"/>
      <c r="DM246" s="117"/>
      <c r="DN246" s="117"/>
      <c r="DO246" s="117"/>
      <c r="DP246" s="117"/>
      <c r="DQ246" s="117"/>
      <c r="DR246" s="117"/>
      <c r="DS246" s="117"/>
      <c r="DT246" s="117"/>
      <c r="DU246" s="117"/>
      <c r="DV246" s="117"/>
      <c r="DW246" s="117"/>
      <c r="DX246" s="117"/>
      <c r="DY246" s="117"/>
      <c r="DZ246" s="117"/>
      <c r="EA246" s="117"/>
      <c r="EB246" s="117"/>
      <c r="EC246" s="117"/>
      <c r="ED246" s="117"/>
      <c r="EE246" s="117"/>
      <c r="EF246" s="117"/>
      <c r="EG246" s="117"/>
      <c r="EH246" s="117"/>
      <c r="EI246" s="117"/>
      <c r="EJ246" s="117"/>
      <c r="EK246" s="117"/>
      <c r="EL246" s="117"/>
      <c r="EM246" s="117"/>
      <c r="EN246" s="117"/>
      <c r="EO246" s="117"/>
      <c r="EP246" s="117"/>
      <c r="EQ246" s="117"/>
      <c r="ER246" s="117"/>
      <c r="ES246" s="117"/>
      <c r="ET246" s="117"/>
      <c r="EU246" s="117"/>
      <c r="EV246" s="117"/>
      <c r="EW246" s="117"/>
      <c r="EX246" s="117"/>
      <c r="EY246" s="117"/>
      <c r="EZ246" s="117"/>
      <c r="FA246" s="117"/>
      <c r="FB246" s="117"/>
      <c r="FC246" s="117"/>
      <c r="FD246" s="117"/>
      <c r="FE246" s="117"/>
      <c r="FF246" s="117"/>
      <c r="FG246" s="117"/>
      <c r="FH246" s="117"/>
      <c r="FI246" s="117"/>
      <c r="FJ246" s="117"/>
      <c r="FK246" s="117"/>
      <c r="FL246" s="117"/>
      <c r="FM246" s="117"/>
      <c r="FN246" s="117"/>
      <c r="FO246" s="117"/>
      <c r="FP246" s="117"/>
      <c r="FQ246" s="117"/>
      <c r="FR246" s="117"/>
      <c r="FS246" s="117"/>
      <c r="FT246" s="117"/>
      <c r="FU246" s="117"/>
      <c r="FV246" s="117"/>
      <c r="FW246" s="117"/>
      <c r="FX246" s="117"/>
      <c r="FY246" s="117"/>
      <c r="FZ246" s="117"/>
      <c r="GA246" s="117"/>
      <c r="GB246" s="117"/>
      <c r="GC246" s="117"/>
      <c r="GD246" s="117"/>
      <c r="GE246" s="117"/>
      <c r="GF246" s="117"/>
      <c r="GG246" s="117"/>
      <c r="GH246" s="117"/>
      <c r="GI246" s="117"/>
      <c r="GJ246" s="117"/>
      <c r="GK246" s="117"/>
      <c r="GL246" s="117"/>
      <c r="GM246" s="117"/>
      <c r="GN246" s="117"/>
      <c r="GO246" s="117"/>
      <c r="GP246" s="117"/>
      <c r="GQ246" s="117"/>
      <c r="GR246" s="117"/>
      <c r="GS246" s="117"/>
      <c r="GT246" s="117"/>
      <c r="GU246" s="117"/>
      <c r="GV246" s="117"/>
      <c r="GW246" s="117"/>
      <c r="GX246" s="117"/>
      <c r="GY246" s="117"/>
      <c r="GZ246" s="117"/>
      <c r="HA246" s="117"/>
      <c r="HB246" s="117"/>
      <c r="HC246" s="117"/>
      <c r="HD246" s="117"/>
      <c r="HE246" s="117"/>
      <c r="HF246" s="117"/>
      <c r="HG246" s="117"/>
      <c r="HH246" s="117"/>
      <c r="HI246" s="117"/>
      <c r="HJ246" s="117"/>
      <c r="HK246" s="117"/>
      <c r="HL246" s="117"/>
      <c r="HM246" s="117"/>
      <c r="HN246" s="117"/>
      <c r="HO246" s="117"/>
      <c r="HP246" s="117"/>
      <c r="HQ246" s="117"/>
      <c r="HR246" s="117"/>
      <c r="HS246" s="117"/>
      <c r="HT246" s="117"/>
      <c r="HU246" s="117"/>
      <c r="HV246" s="117"/>
      <c r="HW246" s="117"/>
      <c r="HX246" s="117"/>
      <c r="HY246" s="117"/>
      <c r="HZ246" s="117"/>
      <c r="IA246" s="117"/>
      <c r="IB246" s="117"/>
      <c r="IC246" s="117"/>
      <c r="ID246" s="117"/>
      <c r="IE246" s="117"/>
      <c r="IF246" s="117"/>
      <c r="IG246" s="117"/>
      <c r="IH246" s="117"/>
      <c r="II246" s="117"/>
      <c r="IJ246" s="117"/>
      <c r="IK246" s="117"/>
      <c r="IL246" s="117"/>
      <c r="IM246" s="117"/>
      <c r="IN246" s="117"/>
      <c r="IO246" s="117"/>
    </row>
    <row r="247" spans="1:249" s="20" customFormat="1" hidden="1" x14ac:dyDescent="0.25">
      <c r="A247" s="65">
        <f t="shared" si="35"/>
        <v>226</v>
      </c>
      <c r="B247" s="66"/>
      <c r="C247" s="67" t="s">
        <v>76</v>
      </c>
      <c r="D247" s="66">
        <v>5001742</v>
      </c>
      <c r="E247" s="68" t="s">
        <v>309</v>
      </c>
      <c r="F247" s="65">
        <v>1</v>
      </c>
      <c r="G247" s="86">
        <v>8300000</v>
      </c>
      <c r="H247" s="70">
        <v>0</v>
      </c>
      <c r="I247" s="65">
        <f t="shared" si="39"/>
        <v>1</v>
      </c>
      <c r="J247" s="87">
        <f t="shared" si="39"/>
        <v>8300000</v>
      </c>
      <c r="K247" s="70">
        <f t="shared" si="39"/>
        <v>0</v>
      </c>
      <c r="L247" s="72"/>
      <c r="M247" s="72"/>
      <c r="N247" s="72"/>
      <c r="O247" s="72"/>
      <c r="P247" s="90"/>
      <c r="Q247" s="65">
        <v>2008</v>
      </c>
      <c r="R247" s="66">
        <v>5</v>
      </c>
      <c r="S247" s="75">
        <f t="shared" si="32"/>
        <v>0.2</v>
      </c>
      <c r="T247" s="76">
        <f t="shared" si="33"/>
        <v>1660000</v>
      </c>
      <c r="U247" s="66">
        <f t="shared" si="37"/>
        <v>10</v>
      </c>
      <c r="V247" s="66">
        <v>0</v>
      </c>
      <c r="W247" s="77">
        <f t="shared" si="34"/>
        <v>16600000</v>
      </c>
      <c r="X247" s="18">
        <f t="shared" ref="X247:X310" si="40">IF(H247&lt;0,0,H247)</f>
        <v>0</v>
      </c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</row>
    <row r="248" spans="1:249" s="20" customFormat="1" ht="30" hidden="1" x14ac:dyDescent="0.25">
      <c r="A248" s="65">
        <f t="shared" si="35"/>
        <v>227</v>
      </c>
      <c r="B248" s="66"/>
      <c r="C248" s="67" t="s">
        <v>310</v>
      </c>
      <c r="D248" s="66">
        <v>5001841</v>
      </c>
      <c r="E248" s="68" t="s">
        <v>122</v>
      </c>
      <c r="F248" s="65">
        <v>1</v>
      </c>
      <c r="G248" s="86">
        <v>22900000</v>
      </c>
      <c r="H248" s="70">
        <v>0</v>
      </c>
      <c r="I248" s="65">
        <f t="shared" si="39"/>
        <v>1</v>
      </c>
      <c r="J248" s="87">
        <f t="shared" si="39"/>
        <v>22900000</v>
      </c>
      <c r="K248" s="70">
        <f t="shared" si="39"/>
        <v>0</v>
      </c>
      <c r="L248" s="72"/>
      <c r="M248" s="72"/>
      <c r="N248" s="72"/>
      <c r="O248" s="72"/>
      <c r="P248" s="90"/>
      <c r="Q248" s="65">
        <v>2009</v>
      </c>
      <c r="R248" s="66">
        <v>5</v>
      </c>
      <c r="S248" s="75">
        <f t="shared" si="32"/>
        <v>0.2</v>
      </c>
      <c r="T248" s="76">
        <f t="shared" si="33"/>
        <v>4580000</v>
      </c>
      <c r="U248" s="66">
        <f t="shared" si="37"/>
        <v>9</v>
      </c>
      <c r="V248" s="66">
        <v>0</v>
      </c>
      <c r="W248" s="77">
        <f t="shared" si="34"/>
        <v>41220000</v>
      </c>
      <c r="X248" s="18">
        <f t="shared" si="40"/>
        <v>0</v>
      </c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</row>
    <row r="249" spans="1:249" hidden="1" x14ac:dyDescent="0.25">
      <c r="A249" s="65">
        <f t="shared" si="35"/>
        <v>228</v>
      </c>
      <c r="B249" s="66"/>
      <c r="C249" s="67" t="s">
        <v>76</v>
      </c>
      <c r="D249" s="66">
        <v>5001744</v>
      </c>
      <c r="E249" s="68" t="s">
        <v>311</v>
      </c>
      <c r="F249" s="65">
        <v>1</v>
      </c>
      <c r="G249" s="86">
        <v>8300000</v>
      </c>
      <c r="H249" s="70">
        <v>0</v>
      </c>
      <c r="I249" s="65">
        <f t="shared" si="39"/>
        <v>1</v>
      </c>
      <c r="J249" s="87">
        <f t="shared" si="39"/>
        <v>8300000</v>
      </c>
      <c r="K249" s="70">
        <f t="shared" si="39"/>
        <v>0</v>
      </c>
      <c r="L249" s="162">
        <f>I249-F249</f>
        <v>0</v>
      </c>
      <c r="M249" s="163"/>
      <c r="N249" s="164">
        <f>L249*M249</f>
        <v>0</v>
      </c>
      <c r="O249" s="66"/>
      <c r="P249" s="90"/>
      <c r="Q249" s="65">
        <v>2008</v>
      </c>
      <c r="R249" s="66">
        <v>5</v>
      </c>
      <c r="S249" s="75">
        <f t="shared" si="32"/>
        <v>0.2</v>
      </c>
      <c r="T249" s="76">
        <f t="shared" si="33"/>
        <v>1660000</v>
      </c>
      <c r="U249" s="66">
        <f t="shared" si="37"/>
        <v>10</v>
      </c>
      <c r="V249" s="66">
        <v>0</v>
      </c>
      <c r="W249" s="77">
        <f t="shared" si="34"/>
        <v>16600000</v>
      </c>
      <c r="X249" s="18">
        <f t="shared" si="40"/>
        <v>0</v>
      </c>
    </row>
    <row r="250" spans="1:249" ht="15" hidden="1" customHeight="1" x14ac:dyDescent="0.25">
      <c r="A250" s="65">
        <f t="shared" si="35"/>
        <v>229</v>
      </c>
      <c r="B250" s="66"/>
      <c r="C250" s="67" t="s">
        <v>312</v>
      </c>
      <c r="D250" s="66" t="s">
        <v>313</v>
      </c>
      <c r="E250" s="68" t="s">
        <v>311</v>
      </c>
      <c r="F250" s="65">
        <v>1</v>
      </c>
      <c r="G250" s="88">
        <v>11697000</v>
      </c>
      <c r="H250" s="70">
        <v>0</v>
      </c>
      <c r="I250" s="65">
        <f t="shared" si="39"/>
        <v>1</v>
      </c>
      <c r="J250" s="89">
        <f t="shared" si="39"/>
        <v>11697000</v>
      </c>
      <c r="K250" s="70">
        <f t="shared" si="39"/>
        <v>0</v>
      </c>
      <c r="L250" s="72"/>
      <c r="M250" s="72"/>
      <c r="N250" s="72"/>
      <c r="O250" s="66"/>
      <c r="P250" s="90"/>
      <c r="Q250" s="65">
        <v>2009</v>
      </c>
      <c r="R250" s="66">
        <v>5</v>
      </c>
      <c r="S250" s="75">
        <f t="shared" si="32"/>
        <v>0.2</v>
      </c>
      <c r="T250" s="76">
        <f t="shared" si="33"/>
        <v>2339400</v>
      </c>
      <c r="U250" s="66">
        <f t="shared" si="37"/>
        <v>9</v>
      </c>
      <c r="V250" s="66">
        <v>0</v>
      </c>
      <c r="W250" s="77">
        <f t="shared" si="34"/>
        <v>21054600</v>
      </c>
      <c r="X250" s="18">
        <f t="shared" si="40"/>
        <v>0</v>
      </c>
    </row>
    <row r="251" spans="1:249" ht="15" hidden="1" customHeight="1" x14ac:dyDescent="0.25">
      <c r="A251" s="65">
        <f t="shared" si="35"/>
        <v>230</v>
      </c>
      <c r="B251" s="66"/>
      <c r="C251" s="67" t="s">
        <v>275</v>
      </c>
      <c r="D251" s="66" t="s">
        <v>314</v>
      </c>
      <c r="E251" s="68" t="s">
        <v>311</v>
      </c>
      <c r="F251" s="65">
        <v>1</v>
      </c>
      <c r="G251" s="88">
        <v>11697000</v>
      </c>
      <c r="H251" s="70">
        <v>0</v>
      </c>
      <c r="I251" s="65">
        <f t="shared" si="39"/>
        <v>1</v>
      </c>
      <c r="J251" s="89">
        <f t="shared" si="39"/>
        <v>11697000</v>
      </c>
      <c r="K251" s="70">
        <f t="shared" si="39"/>
        <v>0</v>
      </c>
      <c r="L251" s="72"/>
      <c r="M251" s="72"/>
      <c r="N251" s="72"/>
      <c r="O251" s="66"/>
      <c r="P251" s="90"/>
      <c r="Q251" s="65">
        <v>2009</v>
      </c>
      <c r="R251" s="66">
        <v>5</v>
      </c>
      <c r="S251" s="75">
        <f t="shared" si="32"/>
        <v>0.2</v>
      </c>
      <c r="T251" s="76">
        <f t="shared" si="33"/>
        <v>2339400</v>
      </c>
      <c r="U251" s="66">
        <f t="shared" si="37"/>
        <v>9</v>
      </c>
      <c r="V251" s="66">
        <v>0</v>
      </c>
      <c r="W251" s="77">
        <f t="shared" si="34"/>
        <v>21054600</v>
      </c>
      <c r="X251" s="18">
        <f t="shared" si="40"/>
        <v>0</v>
      </c>
    </row>
    <row r="252" spans="1:249" s="172" customFormat="1" ht="25.5" hidden="1" customHeight="1" x14ac:dyDescent="0.2">
      <c r="A252" s="165" t="s">
        <v>315</v>
      </c>
      <c r="B252" s="58" t="s">
        <v>316</v>
      </c>
      <c r="C252" s="59"/>
      <c r="D252" s="166"/>
      <c r="E252" s="167"/>
      <c r="F252" s="168">
        <f t="shared" ref="F252:P252" si="41">SUM(F253:F1045)</f>
        <v>1023</v>
      </c>
      <c r="G252" s="169">
        <f t="shared" si="41"/>
        <v>11716056720</v>
      </c>
      <c r="H252" s="170">
        <f t="shared" si="41"/>
        <v>568243280</v>
      </c>
      <c r="I252" s="168">
        <f t="shared" si="41"/>
        <v>1023</v>
      </c>
      <c r="J252" s="170">
        <f t="shared" si="41"/>
        <v>11716056720</v>
      </c>
      <c r="K252" s="170">
        <f t="shared" si="41"/>
        <v>568243280</v>
      </c>
      <c r="L252" s="168">
        <f t="shared" si="41"/>
        <v>0</v>
      </c>
      <c r="M252" s="168">
        <f t="shared" si="41"/>
        <v>0</v>
      </c>
      <c r="N252" s="168">
        <f t="shared" si="41"/>
        <v>0</v>
      </c>
      <c r="O252" s="168">
        <f t="shared" si="41"/>
        <v>0</v>
      </c>
      <c r="P252" s="168">
        <f t="shared" si="41"/>
        <v>0</v>
      </c>
      <c r="Q252" s="168"/>
      <c r="R252" s="166"/>
      <c r="S252" s="171"/>
      <c r="T252" s="76" t="e">
        <f t="shared" si="33"/>
        <v>#DIV/0!</v>
      </c>
      <c r="U252" s="66">
        <f t="shared" si="37"/>
        <v>2018</v>
      </c>
      <c r="V252" s="66"/>
      <c r="W252" s="77" t="e">
        <f t="shared" si="34"/>
        <v>#DIV/0!</v>
      </c>
      <c r="X252" s="18">
        <f t="shared" si="40"/>
        <v>568243280</v>
      </c>
    </row>
    <row r="253" spans="1:249" s="144" customFormat="1" ht="30" hidden="1" x14ac:dyDescent="0.2">
      <c r="A253" s="137">
        <v>1</v>
      </c>
      <c r="B253" s="135"/>
      <c r="C253" s="136" t="s">
        <v>120</v>
      </c>
      <c r="D253" s="135" t="s">
        <v>317</v>
      </c>
      <c r="E253" s="148" t="s">
        <v>71</v>
      </c>
      <c r="F253" s="137">
        <v>40</v>
      </c>
      <c r="G253" s="155">
        <v>451809600</v>
      </c>
      <c r="H253" s="139">
        <f>G253-W253</f>
        <v>0</v>
      </c>
      <c r="I253" s="137">
        <f t="shared" ref="I253:K316" si="42">F253</f>
        <v>40</v>
      </c>
      <c r="J253" s="140">
        <f t="shared" si="42"/>
        <v>451809600</v>
      </c>
      <c r="K253" s="139">
        <f t="shared" si="42"/>
        <v>0</v>
      </c>
      <c r="L253" s="156"/>
      <c r="M253" s="156"/>
      <c r="N253" s="156"/>
      <c r="O253" s="156"/>
      <c r="P253" s="158"/>
      <c r="Q253" s="137">
        <v>2013</v>
      </c>
      <c r="R253" s="135">
        <v>5</v>
      </c>
      <c r="S253" s="141">
        <f t="shared" ref="S253:S316" si="43">100%/R253</f>
        <v>0.2</v>
      </c>
      <c r="T253" s="142">
        <f t="shared" si="33"/>
        <v>90361920</v>
      </c>
      <c r="U253" s="66">
        <f t="shared" si="37"/>
        <v>5</v>
      </c>
      <c r="V253" s="135"/>
      <c r="W253" s="143">
        <f t="shared" si="34"/>
        <v>451809600</v>
      </c>
      <c r="X253" s="144">
        <f t="shared" si="40"/>
        <v>0</v>
      </c>
    </row>
    <row r="254" spans="1:249" s="144" customFormat="1" hidden="1" x14ac:dyDescent="0.2">
      <c r="A254" s="137">
        <f>+A253+1</f>
        <v>2</v>
      </c>
      <c r="B254" s="135"/>
      <c r="C254" s="136" t="s">
        <v>318</v>
      </c>
      <c r="D254" s="135" t="s">
        <v>319</v>
      </c>
      <c r="E254" s="148" t="s">
        <v>74</v>
      </c>
      <c r="F254" s="137">
        <v>1</v>
      </c>
      <c r="G254" s="173">
        <v>12100000</v>
      </c>
      <c r="H254" s="139">
        <v>0</v>
      </c>
      <c r="I254" s="137">
        <f t="shared" si="42"/>
        <v>1</v>
      </c>
      <c r="J254" s="140">
        <f t="shared" si="42"/>
        <v>12100000</v>
      </c>
      <c r="K254" s="139">
        <f t="shared" si="42"/>
        <v>0</v>
      </c>
      <c r="L254" s="135"/>
      <c r="M254" s="135"/>
      <c r="N254" s="135"/>
      <c r="O254" s="135"/>
      <c r="P254" s="148"/>
      <c r="Q254" s="137">
        <v>2010</v>
      </c>
      <c r="R254" s="135">
        <v>5</v>
      </c>
      <c r="S254" s="141">
        <f t="shared" si="43"/>
        <v>0.2</v>
      </c>
      <c r="T254" s="142">
        <f t="shared" si="33"/>
        <v>2420000</v>
      </c>
      <c r="U254" s="66">
        <f t="shared" si="37"/>
        <v>8</v>
      </c>
      <c r="V254" s="135">
        <v>0</v>
      </c>
      <c r="W254" s="143">
        <f t="shared" si="34"/>
        <v>19360000</v>
      </c>
      <c r="X254" s="144">
        <f t="shared" si="40"/>
        <v>0</v>
      </c>
    </row>
    <row r="255" spans="1:249" s="144" customFormat="1" hidden="1" x14ac:dyDescent="0.2">
      <c r="A255" s="137">
        <f t="shared" ref="A255:A318" si="44">+A254+1</f>
        <v>3</v>
      </c>
      <c r="B255" s="135"/>
      <c r="C255" s="136" t="s">
        <v>318</v>
      </c>
      <c r="D255" s="135" t="s">
        <v>320</v>
      </c>
      <c r="E255" s="148" t="s">
        <v>74</v>
      </c>
      <c r="F255" s="137">
        <v>1</v>
      </c>
      <c r="G255" s="173">
        <v>12100000</v>
      </c>
      <c r="H255" s="139">
        <v>0</v>
      </c>
      <c r="I255" s="137">
        <f t="shared" si="42"/>
        <v>1</v>
      </c>
      <c r="J255" s="140">
        <f t="shared" si="42"/>
        <v>12100000</v>
      </c>
      <c r="K255" s="139">
        <f t="shared" si="42"/>
        <v>0</v>
      </c>
      <c r="L255" s="135"/>
      <c r="M255" s="135"/>
      <c r="N255" s="135"/>
      <c r="O255" s="135"/>
      <c r="P255" s="148"/>
      <c r="Q255" s="137">
        <v>2010</v>
      </c>
      <c r="R255" s="135">
        <v>5</v>
      </c>
      <c r="S255" s="141">
        <f t="shared" si="43"/>
        <v>0.2</v>
      </c>
      <c r="T255" s="142">
        <f t="shared" si="33"/>
        <v>2420000</v>
      </c>
      <c r="U255" s="66">
        <f t="shared" si="37"/>
        <v>8</v>
      </c>
      <c r="V255" s="135">
        <v>0</v>
      </c>
      <c r="W255" s="143">
        <f t="shared" si="34"/>
        <v>19360000</v>
      </c>
      <c r="X255" s="144">
        <f t="shared" si="40"/>
        <v>0</v>
      </c>
    </row>
    <row r="256" spans="1:249" s="144" customFormat="1" hidden="1" x14ac:dyDescent="0.2">
      <c r="A256" s="137">
        <f t="shared" si="44"/>
        <v>4</v>
      </c>
      <c r="B256" s="135"/>
      <c r="C256" s="136" t="s">
        <v>318</v>
      </c>
      <c r="D256" s="135" t="s">
        <v>321</v>
      </c>
      <c r="E256" s="148" t="s">
        <v>74</v>
      </c>
      <c r="F256" s="137">
        <v>1</v>
      </c>
      <c r="G256" s="173">
        <v>12100000</v>
      </c>
      <c r="H256" s="139">
        <v>0</v>
      </c>
      <c r="I256" s="137">
        <f t="shared" si="42"/>
        <v>1</v>
      </c>
      <c r="J256" s="140">
        <f t="shared" si="42"/>
        <v>12100000</v>
      </c>
      <c r="K256" s="139">
        <f t="shared" si="42"/>
        <v>0</v>
      </c>
      <c r="L256" s="135"/>
      <c r="M256" s="135"/>
      <c r="N256" s="135"/>
      <c r="O256" s="135"/>
      <c r="P256" s="148"/>
      <c r="Q256" s="137">
        <v>2010</v>
      </c>
      <c r="R256" s="135">
        <v>5</v>
      </c>
      <c r="S256" s="141">
        <f t="shared" si="43"/>
        <v>0.2</v>
      </c>
      <c r="T256" s="142">
        <f t="shared" si="33"/>
        <v>2420000</v>
      </c>
      <c r="U256" s="66">
        <f t="shared" si="37"/>
        <v>8</v>
      </c>
      <c r="V256" s="135">
        <v>0</v>
      </c>
      <c r="W256" s="143">
        <f t="shared" si="34"/>
        <v>19360000</v>
      </c>
      <c r="X256" s="144">
        <f t="shared" si="40"/>
        <v>0</v>
      </c>
    </row>
    <row r="257" spans="1:24" s="144" customFormat="1" hidden="1" x14ac:dyDescent="0.2">
      <c r="A257" s="137">
        <f t="shared" si="44"/>
        <v>5</v>
      </c>
      <c r="B257" s="135"/>
      <c r="C257" s="136" t="s">
        <v>318</v>
      </c>
      <c r="D257" s="135" t="s">
        <v>322</v>
      </c>
      <c r="E257" s="148" t="s">
        <v>74</v>
      </c>
      <c r="F257" s="137">
        <v>1</v>
      </c>
      <c r="G257" s="173">
        <v>12100000</v>
      </c>
      <c r="H257" s="139">
        <v>0</v>
      </c>
      <c r="I257" s="137">
        <f t="shared" si="42"/>
        <v>1</v>
      </c>
      <c r="J257" s="140">
        <f t="shared" si="42"/>
        <v>12100000</v>
      </c>
      <c r="K257" s="139">
        <f t="shared" si="42"/>
        <v>0</v>
      </c>
      <c r="L257" s="135"/>
      <c r="M257" s="135"/>
      <c r="N257" s="135"/>
      <c r="O257" s="135"/>
      <c r="P257" s="148"/>
      <c r="Q257" s="137">
        <v>2010</v>
      </c>
      <c r="R257" s="135">
        <v>5</v>
      </c>
      <c r="S257" s="141">
        <f t="shared" si="43"/>
        <v>0.2</v>
      </c>
      <c r="T257" s="142">
        <f t="shared" si="33"/>
        <v>2420000</v>
      </c>
      <c r="U257" s="66">
        <f t="shared" si="37"/>
        <v>8</v>
      </c>
      <c r="V257" s="135">
        <v>0</v>
      </c>
      <c r="W257" s="143">
        <f t="shared" si="34"/>
        <v>19360000</v>
      </c>
      <c r="X257" s="144">
        <f t="shared" si="40"/>
        <v>0</v>
      </c>
    </row>
    <row r="258" spans="1:24" s="144" customFormat="1" hidden="1" x14ac:dyDescent="0.2">
      <c r="A258" s="137">
        <f t="shared" si="44"/>
        <v>6</v>
      </c>
      <c r="B258" s="135"/>
      <c r="C258" s="136" t="s">
        <v>318</v>
      </c>
      <c r="D258" s="135" t="s">
        <v>323</v>
      </c>
      <c r="E258" s="148" t="s">
        <v>74</v>
      </c>
      <c r="F258" s="137">
        <v>1</v>
      </c>
      <c r="G258" s="173">
        <v>12100000</v>
      </c>
      <c r="H258" s="139">
        <v>0</v>
      </c>
      <c r="I258" s="137">
        <f t="shared" si="42"/>
        <v>1</v>
      </c>
      <c r="J258" s="140">
        <f t="shared" si="42"/>
        <v>12100000</v>
      </c>
      <c r="K258" s="139">
        <f t="shared" si="42"/>
        <v>0</v>
      </c>
      <c r="L258" s="135"/>
      <c r="M258" s="135"/>
      <c r="N258" s="135"/>
      <c r="O258" s="135"/>
      <c r="P258" s="148"/>
      <c r="Q258" s="137">
        <v>2010</v>
      </c>
      <c r="R258" s="135">
        <v>5</v>
      </c>
      <c r="S258" s="141">
        <f t="shared" si="43"/>
        <v>0.2</v>
      </c>
      <c r="T258" s="142">
        <f t="shared" si="33"/>
        <v>2420000</v>
      </c>
      <c r="U258" s="66">
        <f t="shared" si="37"/>
        <v>8</v>
      </c>
      <c r="V258" s="135">
        <v>0</v>
      </c>
      <c r="W258" s="143">
        <f t="shared" si="34"/>
        <v>19360000</v>
      </c>
      <c r="X258" s="144">
        <f t="shared" si="40"/>
        <v>0</v>
      </c>
    </row>
    <row r="259" spans="1:24" s="144" customFormat="1" hidden="1" x14ac:dyDescent="0.2">
      <c r="A259" s="137">
        <f t="shared" si="44"/>
        <v>7</v>
      </c>
      <c r="B259" s="135"/>
      <c r="C259" s="136" t="s">
        <v>318</v>
      </c>
      <c r="D259" s="135" t="s">
        <v>324</v>
      </c>
      <c r="E259" s="148" t="s">
        <v>74</v>
      </c>
      <c r="F259" s="137">
        <v>1</v>
      </c>
      <c r="G259" s="173">
        <v>12100000</v>
      </c>
      <c r="H259" s="139">
        <v>0</v>
      </c>
      <c r="I259" s="137">
        <f t="shared" si="42"/>
        <v>1</v>
      </c>
      <c r="J259" s="140">
        <f t="shared" si="42"/>
        <v>12100000</v>
      </c>
      <c r="K259" s="139">
        <f t="shared" si="42"/>
        <v>0</v>
      </c>
      <c r="L259" s="135"/>
      <c r="M259" s="135"/>
      <c r="N259" s="135"/>
      <c r="O259" s="135"/>
      <c r="P259" s="148"/>
      <c r="Q259" s="137">
        <v>2010</v>
      </c>
      <c r="R259" s="135">
        <v>5</v>
      </c>
      <c r="S259" s="141">
        <f t="shared" si="43"/>
        <v>0.2</v>
      </c>
      <c r="T259" s="142">
        <f t="shared" si="33"/>
        <v>2420000</v>
      </c>
      <c r="U259" s="66">
        <f t="shared" si="37"/>
        <v>8</v>
      </c>
      <c r="V259" s="135">
        <v>0</v>
      </c>
      <c r="W259" s="143">
        <f t="shared" si="34"/>
        <v>19360000</v>
      </c>
      <c r="X259" s="144">
        <f t="shared" si="40"/>
        <v>0</v>
      </c>
    </row>
    <row r="260" spans="1:24" s="144" customFormat="1" hidden="1" x14ac:dyDescent="0.2">
      <c r="A260" s="137">
        <f t="shared" si="44"/>
        <v>8</v>
      </c>
      <c r="B260" s="135"/>
      <c r="C260" s="136" t="s">
        <v>318</v>
      </c>
      <c r="D260" s="135" t="s">
        <v>325</v>
      </c>
      <c r="E260" s="148" t="s">
        <v>74</v>
      </c>
      <c r="F260" s="137">
        <v>1</v>
      </c>
      <c r="G260" s="173">
        <v>12100000</v>
      </c>
      <c r="H260" s="139">
        <v>0</v>
      </c>
      <c r="I260" s="137">
        <f t="shared" si="42"/>
        <v>1</v>
      </c>
      <c r="J260" s="140">
        <f t="shared" si="42"/>
        <v>12100000</v>
      </c>
      <c r="K260" s="139">
        <f t="shared" si="42"/>
        <v>0</v>
      </c>
      <c r="L260" s="135"/>
      <c r="M260" s="135"/>
      <c r="N260" s="135"/>
      <c r="O260" s="135"/>
      <c r="P260" s="148"/>
      <c r="Q260" s="137">
        <v>2010</v>
      </c>
      <c r="R260" s="135">
        <v>5</v>
      </c>
      <c r="S260" s="141">
        <f t="shared" si="43"/>
        <v>0.2</v>
      </c>
      <c r="T260" s="142">
        <f t="shared" si="33"/>
        <v>2420000</v>
      </c>
      <c r="U260" s="66">
        <f t="shared" si="37"/>
        <v>8</v>
      </c>
      <c r="V260" s="135">
        <v>0</v>
      </c>
      <c r="W260" s="143">
        <f t="shared" si="34"/>
        <v>19360000</v>
      </c>
      <c r="X260" s="144">
        <f t="shared" si="40"/>
        <v>0</v>
      </c>
    </row>
    <row r="261" spans="1:24" s="144" customFormat="1" hidden="1" x14ac:dyDescent="0.2">
      <c r="A261" s="137">
        <f t="shared" si="44"/>
        <v>9</v>
      </c>
      <c r="B261" s="135"/>
      <c r="C261" s="136" t="s">
        <v>318</v>
      </c>
      <c r="D261" s="135" t="s">
        <v>326</v>
      </c>
      <c r="E261" s="148" t="s">
        <v>74</v>
      </c>
      <c r="F261" s="137">
        <v>1</v>
      </c>
      <c r="G261" s="173">
        <v>12100000</v>
      </c>
      <c r="H261" s="139">
        <v>0</v>
      </c>
      <c r="I261" s="137">
        <f t="shared" si="42"/>
        <v>1</v>
      </c>
      <c r="J261" s="140">
        <f t="shared" si="42"/>
        <v>12100000</v>
      </c>
      <c r="K261" s="139">
        <f t="shared" si="42"/>
        <v>0</v>
      </c>
      <c r="L261" s="135"/>
      <c r="M261" s="135"/>
      <c r="N261" s="135"/>
      <c r="O261" s="135"/>
      <c r="P261" s="148"/>
      <c r="Q261" s="137">
        <v>2010</v>
      </c>
      <c r="R261" s="135">
        <v>5</v>
      </c>
      <c r="S261" s="141">
        <f t="shared" si="43"/>
        <v>0.2</v>
      </c>
      <c r="T261" s="142">
        <f t="shared" si="33"/>
        <v>2420000</v>
      </c>
      <c r="U261" s="66">
        <f t="shared" si="37"/>
        <v>8</v>
      </c>
      <c r="V261" s="135">
        <v>0</v>
      </c>
      <c r="W261" s="143">
        <f t="shared" si="34"/>
        <v>19360000</v>
      </c>
      <c r="X261" s="144">
        <f t="shared" si="40"/>
        <v>0</v>
      </c>
    </row>
    <row r="262" spans="1:24" s="144" customFormat="1" hidden="1" x14ac:dyDescent="0.2">
      <c r="A262" s="137">
        <f t="shared" si="44"/>
        <v>10</v>
      </c>
      <c r="B262" s="135"/>
      <c r="C262" s="136" t="s">
        <v>318</v>
      </c>
      <c r="D262" s="135" t="s">
        <v>327</v>
      </c>
      <c r="E262" s="148" t="s">
        <v>74</v>
      </c>
      <c r="F262" s="137">
        <v>1</v>
      </c>
      <c r="G262" s="173">
        <v>12100000</v>
      </c>
      <c r="H262" s="139">
        <v>0</v>
      </c>
      <c r="I262" s="137">
        <f t="shared" si="42"/>
        <v>1</v>
      </c>
      <c r="J262" s="140">
        <f t="shared" si="42"/>
        <v>12100000</v>
      </c>
      <c r="K262" s="139">
        <f t="shared" si="42"/>
        <v>0</v>
      </c>
      <c r="L262" s="135"/>
      <c r="M262" s="135"/>
      <c r="N262" s="135"/>
      <c r="O262" s="135"/>
      <c r="P262" s="148"/>
      <c r="Q262" s="137">
        <v>2010</v>
      </c>
      <c r="R262" s="135">
        <v>5</v>
      </c>
      <c r="S262" s="141">
        <f t="shared" si="43"/>
        <v>0.2</v>
      </c>
      <c r="T262" s="142">
        <f t="shared" si="33"/>
        <v>2420000</v>
      </c>
      <c r="U262" s="66">
        <f t="shared" si="37"/>
        <v>8</v>
      </c>
      <c r="V262" s="135">
        <v>0</v>
      </c>
      <c r="W262" s="143">
        <f t="shared" si="34"/>
        <v>19360000</v>
      </c>
      <c r="X262" s="144">
        <f t="shared" si="40"/>
        <v>0</v>
      </c>
    </row>
    <row r="263" spans="1:24" s="144" customFormat="1" hidden="1" x14ac:dyDescent="0.2">
      <c r="A263" s="137">
        <f t="shared" si="44"/>
        <v>11</v>
      </c>
      <c r="B263" s="135"/>
      <c r="C263" s="136" t="s">
        <v>318</v>
      </c>
      <c r="D263" s="135" t="s">
        <v>328</v>
      </c>
      <c r="E263" s="148" t="s">
        <v>74</v>
      </c>
      <c r="F263" s="137">
        <v>1</v>
      </c>
      <c r="G263" s="173">
        <v>12100000</v>
      </c>
      <c r="H263" s="139">
        <v>0</v>
      </c>
      <c r="I263" s="137">
        <f t="shared" si="42"/>
        <v>1</v>
      </c>
      <c r="J263" s="140">
        <f t="shared" si="42"/>
        <v>12100000</v>
      </c>
      <c r="K263" s="139">
        <f t="shared" si="42"/>
        <v>0</v>
      </c>
      <c r="L263" s="135"/>
      <c r="M263" s="135"/>
      <c r="N263" s="135"/>
      <c r="O263" s="135"/>
      <c r="P263" s="148"/>
      <c r="Q263" s="137">
        <v>2010</v>
      </c>
      <c r="R263" s="135">
        <v>5</v>
      </c>
      <c r="S263" s="141">
        <f t="shared" si="43"/>
        <v>0.2</v>
      </c>
      <c r="T263" s="142">
        <f t="shared" si="33"/>
        <v>2420000</v>
      </c>
      <c r="U263" s="66">
        <f t="shared" si="37"/>
        <v>8</v>
      </c>
      <c r="V263" s="135">
        <v>0</v>
      </c>
      <c r="W263" s="143">
        <f t="shared" si="34"/>
        <v>19360000</v>
      </c>
      <c r="X263" s="144">
        <f t="shared" si="40"/>
        <v>0</v>
      </c>
    </row>
    <row r="264" spans="1:24" s="144" customFormat="1" hidden="1" x14ac:dyDescent="0.2">
      <c r="A264" s="137">
        <f t="shared" si="44"/>
        <v>12</v>
      </c>
      <c r="B264" s="135"/>
      <c r="C264" s="136" t="s">
        <v>318</v>
      </c>
      <c r="D264" s="135" t="s">
        <v>329</v>
      </c>
      <c r="E264" s="148" t="s">
        <v>74</v>
      </c>
      <c r="F264" s="137">
        <v>1</v>
      </c>
      <c r="G264" s="173">
        <v>12100000</v>
      </c>
      <c r="H264" s="139">
        <v>0</v>
      </c>
      <c r="I264" s="137">
        <f t="shared" si="42"/>
        <v>1</v>
      </c>
      <c r="J264" s="140">
        <f t="shared" si="42"/>
        <v>12100000</v>
      </c>
      <c r="K264" s="139">
        <f t="shared" si="42"/>
        <v>0</v>
      </c>
      <c r="L264" s="135"/>
      <c r="M264" s="135"/>
      <c r="N264" s="135"/>
      <c r="O264" s="135"/>
      <c r="P264" s="148"/>
      <c r="Q264" s="137">
        <v>2010</v>
      </c>
      <c r="R264" s="135">
        <v>5</v>
      </c>
      <c r="S264" s="141">
        <f t="shared" si="43"/>
        <v>0.2</v>
      </c>
      <c r="T264" s="142">
        <f t="shared" si="33"/>
        <v>2420000</v>
      </c>
      <c r="U264" s="66">
        <f t="shared" si="37"/>
        <v>8</v>
      </c>
      <c r="V264" s="135">
        <v>0</v>
      </c>
      <c r="W264" s="143">
        <f t="shared" si="34"/>
        <v>19360000</v>
      </c>
      <c r="X264" s="144">
        <f t="shared" si="40"/>
        <v>0</v>
      </c>
    </row>
    <row r="265" spans="1:24" s="144" customFormat="1" hidden="1" x14ac:dyDescent="0.2">
      <c r="A265" s="137">
        <f t="shared" si="44"/>
        <v>13</v>
      </c>
      <c r="B265" s="135"/>
      <c r="C265" s="136" t="s">
        <v>318</v>
      </c>
      <c r="D265" s="135" t="s">
        <v>330</v>
      </c>
      <c r="E265" s="148" t="s">
        <v>74</v>
      </c>
      <c r="F265" s="137">
        <v>1</v>
      </c>
      <c r="G265" s="173">
        <v>12100000</v>
      </c>
      <c r="H265" s="139">
        <v>0</v>
      </c>
      <c r="I265" s="137">
        <f t="shared" si="42"/>
        <v>1</v>
      </c>
      <c r="J265" s="140">
        <f t="shared" si="42"/>
        <v>12100000</v>
      </c>
      <c r="K265" s="139">
        <f t="shared" si="42"/>
        <v>0</v>
      </c>
      <c r="L265" s="135"/>
      <c r="M265" s="135"/>
      <c r="N265" s="135"/>
      <c r="O265" s="135"/>
      <c r="P265" s="148"/>
      <c r="Q265" s="137">
        <v>2010</v>
      </c>
      <c r="R265" s="135">
        <v>5</v>
      </c>
      <c r="S265" s="141">
        <f t="shared" si="43"/>
        <v>0.2</v>
      </c>
      <c r="T265" s="142">
        <f t="shared" si="33"/>
        <v>2420000</v>
      </c>
      <c r="U265" s="66">
        <f t="shared" si="37"/>
        <v>8</v>
      </c>
      <c r="V265" s="135">
        <v>0</v>
      </c>
      <c r="W265" s="143">
        <f t="shared" si="34"/>
        <v>19360000</v>
      </c>
      <c r="X265" s="144">
        <f t="shared" si="40"/>
        <v>0</v>
      </c>
    </row>
    <row r="266" spans="1:24" s="144" customFormat="1" ht="18" hidden="1" customHeight="1" x14ac:dyDescent="0.2">
      <c r="A266" s="137">
        <f t="shared" si="44"/>
        <v>14</v>
      </c>
      <c r="B266" s="135"/>
      <c r="C266" s="136" t="s">
        <v>318</v>
      </c>
      <c r="D266" s="135" t="s">
        <v>331</v>
      </c>
      <c r="E266" s="148" t="s">
        <v>74</v>
      </c>
      <c r="F266" s="137">
        <v>1</v>
      </c>
      <c r="G266" s="173">
        <v>12100000</v>
      </c>
      <c r="H266" s="139">
        <v>0</v>
      </c>
      <c r="I266" s="137">
        <f t="shared" si="42"/>
        <v>1</v>
      </c>
      <c r="J266" s="140">
        <f t="shared" si="42"/>
        <v>12100000</v>
      </c>
      <c r="K266" s="139">
        <f t="shared" si="42"/>
        <v>0</v>
      </c>
      <c r="L266" s="135"/>
      <c r="M266" s="135"/>
      <c r="N266" s="135"/>
      <c r="O266" s="135"/>
      <c r="P266" s="148"/>
      <c r="Q266" s="137">
        <v>2010</v>
      </c>
      <c r="R266" s="135">
        <v>5</v>
      </c>
      <c r="S266" s="141">
        <f t="shared" si="43"/>
        <v>0.2</v>
      </c>
      <c r="T266" s="142">
        <f t="shared" si="33"/>
        <v>2420000</v>
      </c>
      <c r="U266" s="66">
        <f t="shared" si="37"/>
        <v>8</v>
      </c>
      <c r="V266" s="135">
        <v>0</v>
      </c>
      <c r="W266" s="143">
        <f t="shared" si="34"/>
        <v>19360000</v>
      </c>
      <c r="X266" s="144">
        <f t="shared" si="40"/>
        <v>0</v>
      </c>
    </row>
    <row r="267" spans="1:24" s="144" customFormat="1" ht="18" hidden="1" customHeight="1" x14ac:dyDescent="0.2">
      <c r="A267" s="137">
        <f t="shared" si="44"/>
        <v>15</v>
      </c>
      <c r="B267" s="135"/>
      <c r="C267" s="136" t="s">
        <v>318</v>
      </c>
      <c r="D267" s="135" t="s">
        <v>332</v>
      </c>
      <c r="E267" s="148" t="s">
        <v>74</v>
      </c>
      <c r="F267" s="137">
        <v>1</v>
      </c>
      <c r="G267" s="173">
        <v>12100000</v>
      </c>
      <c r="H267" s="139">
        <v>0</v>
      </c>
      <c r="I267" s="137">
        <f t="shared" si="42"/>
        <v>1</v>
      </c>
      <c r="J267" s="140">
        <f t="shared" si="42"/>
        <v>12100000</v>
      </c>
      <c r="K267" s="139">
        <f t="shared" si="42"/>
        <v>0</v>
      </c>
      <c r="L267" s="135"/>
      <c r="M267" s="135"/>
      <c r="N267" s="135"/>
      <c r="O267" s="135"/>
      <c r="P267" s="148"/>
      <c r="Q267" s="137">
        <v>2010</v>
      </c>
      <c r="R267" s="135">
        <v>5</v>
      </c>
      <c r="S267" s="141">
        <f t="shared" si="43"/>
        <v>0.2</v>
      </c>
      <c r="T267" s="142">
        <f t="shared" si="33"/>
        <v>2420000</v>
      </c>
      <c r="U267" s="66">
        <f t="shared" si="37"/>
        <v>8</v>
      </c>
      <c r="V267" s="135">
        <v>0</v>
      </c>
      <c r="W267" s="143">
        <f t="shared" si="34"/>
        <v>19360000</v>
      </c>
      <c r="X267" s="144">
        <f t="shared" si="40"/>
        <v>0</v>
      </c>
    </row>
    <row r="268" spans="1:24" s="144" customFormat="1" ht="18" hidden="1" customHeight="1" x14ac:dyDescent="0.2">
      <c r="A268" s="137">
        <f t="shared" si="44"/>
        <v>16</v>
      </c>
      <c r="B268" s="135"/>
      <c r="C268" s="136" t="s">
        <v>318</v>
      </c>
      <c r="D268" s="135" t="s">
        <v>333</v>
      </c>
      <c r="E268" s="148" t="s">
        <v>74</v>
      </c>
      <c r="F268" s="137">
        <v>1</v>
      </c>
      <c r="G268" s="173">
        <v>12100000</v>
      </c>
      <c r="H268" s="139">
        <v>0</v>
      </c>
      <c r="I268" s="137">
        <f t="shared" si="42"/>
        <v>1</v>
      </c>
      <c r="J268" s="140">
        <f t="shared" si="42"/>
        <v>12100000</v>
      </c>
      <c r="K268" s="139">
        <f t="shared" si="42"/>
        <v>0</v>
      </c>
      <c r="L268" s="135"/>
      <c r="M268" s="135"/>
      <c r="N268" s="135"/>
      <c r="O268" s="135"/>
      <c r="P268" s="148"/>
      <c r="Q268" s="137">
        <v>2010</v>
      </c>
      <c r="R268" s="135">
        <v>5</v>
      </c>
      <c r="S268" s="141">
        <f t="shared" si="43"/>
        <v>0.2</v>
      </c>
      <c r="T268" s="142">
        <f t="shared" si="33"/>
        <v>2420000</v>
      </c>
      <c r="U268" s="66">
        <f t="shared" si="37"/>
        <v>8</v>
      </c>
      <c r="V268" s="135">
        <v>0</v>
      </c>
      <c r="W268" s="143">
        <f t="shared" si="34"/>
        <v>19360000</v>
      </c>
      <c r="X268" s="144">
        <f t="shared" si="40"/>
        <v>0</v>
      </c>
    </row>
    <row r="269" spans="1:24" s="144" customFormat="1" ht="18" hidden="1" customHeight="1" x14ac:dyDescent="0.2">
      <c r="A269" s="137">
        <f t="shared" si="44"/>
        <v>17</v>
      </c>
      <c r="B269" s="135"/>
      <c r="C269" s="136" t="s">
        <v>318</v>
      </c>
      <c r="D269" s="135" t="s">
        <v>334</v>
      </c>
      <c r="E269" s="148" t="s">
        <v>74</v>
      </c>
      <c r="F269" s="137">
        <v>1</v>
      </c>
      <c r="G269" s="173">
        <v>12100000</v>
      </c>
      <c r="H269" s="139">
        <v>0</v>
      </c>
      <c r="I269" s="137">
        <f t="shared" si="42"/>
        <v>1</v>
      </c>
      <c r="J269" s="140">
        <f t="shared" si="42"/>
        <v>12100000</v>
      </c>
      <c r="K269" s="139">
        <f t="shared" si="42"/>
        <v>0</v>
      </c>
      <c r="L269" s="135"/>
      <c r="M269" s="135"/>
      <c r="N269" s="135"/>
      <c r="O269" s="135"/>
      <c r="P269" s="148"/>
      <c r="Q269" s="137">
        <v>2010</v>
      </c>
      <c r="R269" s="135">
        <v>5</v>
      </c>
      <c r="S269" s="141">
        <f t="shared" si="43"/>
        <v>0.2</v>
      </c>
      <c r="T269" s="142">
        <f t="shared" si="33"/>
        <v>2420000</v>
      </c>
      <c r="U269" s="66">
        <f t="shared" si="37"/>
        <v>8</v>
      </c>
      <c r="V269" s="135">
        <v>0</v>
      </c>
      <c r="W269" s="143">
        <f t="shared" si="34"/>
        <v>19360000</v>
      </c>
      <c r="X269" s="144">
        <f t="shared" si="40"/>
        <v>0</v>
      </c>
    </row>
    <row r="270" spans="1:24" s="144" customFormat="1" ht="18" hidden="1" customHeight="1" x14ac:dyDescent="0.2">
      <c r="A270" s="137">
        <f t="shared" si="44"/>
        <v>18</v>
      </c>
      <c r="B270" s="135"/>
      <c r="C270" s="136" t="s">
        <v>318</v>
      </c>
      <c r="D270" s="135" t="s">
        <v>335</v>
      </c>
      <c r="E270" s="148" t="s">
        <v>74</v>
      </c>
      <c r="F270" s="137">
        <v>1</v>
      </c>
      <c r="G270" s="173">
        <v>12100000</v>
      </c>
      <c r="H270" s="139">
        <v>0</v>
      </c>
      <c r="I270" s="137">
        <f t="shared" si="42"/>
        <v>1</v>
      </c>
      <c r="J270" s="140">
        <f t="shared" si="42"/>
        <v>12100000</v>
      </c>
      <c r="K270" s="139">
        <f t="shared" si="42"/>
        <v>0</v>
      </c>
      <c r="L270" s="135"/>
      <c r="M270" s="135"/>
      <c r="N270" s="135"/>
      <c r="O270" s="135"/>
      <c r="P270" s="148"/>
      <c r="Q270" s="137">
        <v>2010</v>
      </c>
      <c r="R270" s="135">
        <v>5</v>
      </c>
      <c r="S270" s="141">
        <f t="shared" si="43"/>
        <v>0.2</v>
      </c>
      <c r="T270" s="142">
        <f t="shared" si="33"/>
        <v>2420000</v>
      </c>
      <c r="U270" s="66">
        <f t="shared" si="37"/>
        <v>8</v>
      </c>
      <c r="V270" s="135">
        <v>0</v>
      </c>
      <c r="W270" s="143">
        <f t="shared" si="34"/>
        <v>19360000</v>
      </c>
      <c r="X270" s="144">
        <f t="shared" si="40"/>
        <v>0</v>
      </c>
    </row>
    <row r="271" spans="1:24" s="144" customFormat="1" ht="18" hidden="1" customHeight="1" x14ac:dyDescent="0.2">
      <c r="A271" s="137">
        <f t="shared" si="44"/>
        <v>19</v>
      </c>
      <c r="B271" s="135"/>
      <c r="C271" s="136" t="s">
        <v>318</v>
      </c>
      <c r="D271" s="135" t="s">
        <v>336</v>
      </c>
      <c r="E271" s="148" t="s">
        <v>74</v>
      </c>
      <c r="F271" s="137">
        <v>1</v>
      </c>
      <c r="G271" s="173">
        <v>12100000</v>
      </c>
      <c r="H271" s="139">
        <v>0</v>
      </c>
      <c r="I271" s="137">
        <f t="shared" si="42"/>
        <v>1</v>
      </c>
      <c r="J271" s="140">
        <f t="shared" si="42"/>
        <v>12100000</v>
      </c>
      <c r="K271" s="139">
        <f t="shared" si="42"/>
        <v>0</v>
      </c>
      <c r="L271" s="135"/>
      <c r="M271" s="135"/>
      <c r="N271" s="135"/>
      <c r="O271" s="135"/>
      <c r="P271" s="148"/>
      <c r="Q271" s="137">
        <v>2010</v>
      </c>
      <c r="R271" s="135">
        <v>5</v>
      </c>
      <c r="S271" s="141">
        <f t="shared" si="43"/>
        <v>0.2</v>
      </c>
      <c r="T271" s="142">
        <f t="shared" si="33"/>
        <v>2420000</v>
      </c>
      <c r="U271" s="66">
        <f t="shared" si="37"/>
        <v>8</v>
      </c>
      <c r="V271" s="135">
        <v>0</v>
      </c>
      <c r="W271" s="143">
        <f t="shared" si="34"/>
        <v>19360000</v>
      </c>
      <c r="X271" s="144">
        <f t="shared" si="40"/>
        <v>0</v>
      </c>
    </row>
    <row r="272" spans="1:24" s="144" customFormat="1" ht="18" hidden="1" customHeight="1" x14ac:dyDescent="0.2">
      <c r="A272" s="137">
        <f t="shared" si="44"/>
        <v>20</v>
      </c>
      <c r="B272" s="135"/>
      <c r="C272" s="136" t="s">
        <v>318</v>
      </c>
      <c r="D272" s="135" t="s">
        <v>337</v>
      </c>
      <c r="E272" s="148" t="s">
        <v>74</v>
      </c>
      <c r="F272" s="137">
        <v>1</v>
      </c>
      <c r="G272" s="173">
        <v>12100000</v>
      </c>
      <c r="H272" s="139">
        <v>0</v>
      </c>
      <c r="I272" s="137">
        <f t="shared" si="42"/>
        <v>1</v>
      </c>
      <c r="J272" s="140">
        <f t="shared" si="42"/>
        <v>12100000</v>
      </c>
      <c r="K272" s="139">
        <f t="shared" si="42"/>
        <v>0</v>
      </c>
      <c r="L272" s="135"/>
      <c r="M272" s="135"/>
      <c r="N272" s="135"/>
      <c r="O272" s="135"/>
      <c r="P272" s="148"/>
      <c r="Q272" s="137">
        <v>2010</v>
      </c>
      <c r="R272" s="135">
        <v>5</v>
      </c>
      <c r="S272" s="141">
        <f t="shared" si="43"/>
        <v>0.2</v>
      </c>
      <c r="T272" s="142">
        <f t="shared" si="33"/>
        <v>2420000</v>
      </c>
      <c r="U272" s="66">
        <f t="shared" si="37"/>
        <v>8</v>
      </c>
      <c r="V272" s="135">
        <v>0</v>
      </c>
      <c r="W272" s="143">
        <f t="shared" si="34"/>
        <v>19360000</v>
      </c>
      <c r="X272" s="144">
        <f t="shared" si="40"/>
        <v>0</v>
      </c>
    </row>
    <row r="273" spans="1:24" s="144" customFormat="1" ht="18" hidden="1" customHeight="1" x14ac:dyDescent="0.2">
      <c r="A273" s="137">
        <f t="shared" si="44"/>
        <v>21</v>
      </c>
      <c r="B273" s="135"/>
      <c r="C273" s="136" t="s">
        <v>318</v>
      </c>
      <c r="D273" s="135" t="s">
        <v>338</v>
      </c>
      <c r="E273" s="148" t="s">
        <v>74</v>
      </c>
      <c r="F273" s="137">
        <v>1</v>
      </c>
      <c r="G273" s="173">
        <v>12100000</v>
      </c>
      <c r="H273" s="139">
        <v>0</v>
      </c>
      <c r="I273" s="137">
        <f t="shared" si="42"/>
        <v>1</v>
      </c>
      <c r="J273" s="140">
        <f t="shared" si="42"/>
        <v>12100000</v>
      </c>
      <c r="K273" s="139">
        <f t="shared" si="42"/>
        <v>0</v>
      </c>
      <c r="L273" s="135"/>
      <c r="M273" s="135"/>
      <c r="N273" s="135"/>
      <c r="O273" s="135"/>
      <c r="P273" s="148"/>
      <c r="Q273" s="137">
        <v>2010</v>
      </c>
      <c r="R273" s="135">
        <v>5</v>
      </c>
      <c r="S273" s="141">
        <f t="shared" si="43"/>
        <v>0.2</v>
      </c>
      <c r="T273" s="142">
        <f t="shared" si="33"/>
        <v>2420000</v>
      </c>
      <c r="U273" s="66">
        <f t="shared" si="37"/>
        <v>8</v>
      </c>
      <c r="V273" s="135">
        <v>0</v>
      </c>
      <c r="W273" s="143">
        <f t="shared" si="34"/>
        <v>19360000</v>
      </c>
      <c r="X273" s="144">
        <f t="shared" si="40"/>
        <v>0</v>
      </c>
    </row>
    <row r="274" spans="1:24" s="144" customFormat="1" ht="18" hidden="1" customHeight="1" x14ac:dyDescent="0.2">
      <c r="A274" s="137">
        <f t="shared" si="44"/>
        <v>22</v>
      </c>
      <c r="B274" s="135"/>
      <c r="C274" s="136" t="s">
        <v>318</v>
      </c>
      <c r="D274" s="135" t="s">
        <v>339</v>
      </c>
      <c r="E274" s="148" t="s">
        <v>74</v>
      </c>
      <c r="F274" s="137">
        <v>1</v>
      </c>
      <c r="G274" s="173">
        <v>12100000</v>
      </c>
      <c r="H274" s="139">
        <v>0</v>
      </c>
      <c r="I274" s="137">
        <f t="shared" si="42"/>
        <v>1</v>
      </c>
      <c r="J274" s="140">
        <f t="shared" si="42"/>
        <v>12100000</v>
      </c>
      <c r="K274" s="139">
        <f t="shared" si="42"/>
        <v>0</v>
      </c>
      <c r="L274" s="135"/>
      <c r="M274" s="135"/>
      <c r="N274" s="135"/>
      <c r="O274" s="135"/>
      <c r="P274" s="148"/>
      <c r="Q274" s="137">
        <v>2010</v>
      </c>
      <c r="R274" s="135">
        <v>5</v>
      </c>
      <c r="S274" s="141">
        <f t="shared" si="43"/>
        <v>0.2</v>
      </c>
      <c r="T274" s="142">
        <f t="shared" si="33"/>
        <v>2420000</v>
      </c>
      <c r="U274" s="66">
        <f t="shared" si="37"/>
        <v>8</v>
      </c>
      <c r="V274" s="135">
        <v>0</v>
      </c>
      <c r="W274" s="143">
        <f t="shared" si="34"/>
        <v>19360000</v>
      </c>
      <c r="X274" s="144">
        <f t="shared" si="40"/>
        <v>0</v>
      </c>
    </row>
    <row r="275" spans="1:24" s="144" customFormat="1" ht="18" hidden="1" customHeight="1" x14ac:dyDescent="0.2">
      <c r="A275" s="137">
        <f t="shared" si="44"/>
        <v>23</v>
      </c>
      <c r="B275" s="135"/>
      <c r="C275" s="136" t="s">
        <v>318</v>
      </c>
      <c r="D275" s="135" t="s">
        <v>340</v>
      </c>
      <c r="E275" s="148" t="s">
        <v>74</v>
      </c>
      <c r="F275" s="137">
        <v>1</v>
      </c>
      <c r="G275" s="173">
        <v>12100000</v>
      </c>
      <c r="H275" s="139">
        <v>0</v>
      </c>
      <c r="I275" s="137">
        <f t="shared" si="42"/>
        <v>1</v>
      </c>
      <c r="J275" s="140">
        <f t="shared" si="42"/>
        <v>12100000</v>
      </c>
      <c r="K275" s="139">
        <f t="shared" si="42"/>
        <v>0</v>
      </c>
      <c r="L275" s="135"/>
      <c r="M275" s="135"/>
      <c r="N275" s="135"/>
      <c r="O275" s="135"/>
      <c r="P275" s="148"/>
      <c r="Q275" s="137">
        <v>2010</v>
      </c>
      <c r="R275" s="135">
        <v>5</v>
      </c>
      <c r="S275" s="141">
        <f t="shared" si="43"/>
        <v>0.2</v>
      </c>
      <c r="T275" s="142">
        <f t="shared" si="33"/>
        <v>2420000</v>
      </c>
      <c r="U275" s="66">
        <f t="shared" si="37"/>
        <v>8</v>
      </c>
      <c r="V275" s="135">
        <v>0</v>
      </c>
      <c r="W275" s="143">
        <f t="shared" si="34"/>
        <v>19360000</v>
      </c>
      <c r="X275" s="144">
        <f t="shared" si="40"/>
        <v>0</v>
      </c>
    </row>
    <row r="276" spans="1:24" s="144" customFormat="1" ht="18" hidden="1" customHeight="1" x14ac:dyDescent="0.2">
      <c r="A276" s="137">
        <f t="shared" si="44"/>
        <v>24</v>
      </c>
      <c r="B276" s="135"/>
      <c r="C276" s="136" t="s">
        <v>318</v>
      </c>
      <c r="D276" s="135" t="s">
        <v>341</v>
      </c>
      <c r="E276" s="148" t="s">
        <v>74</v>
      </c>
      <c r="F276" s="137">
        <v>1</v>
      </c>
      <c r="G276" s="173">
        <v>12100000</v>
      </c>
      <c r="H276" s="139">
        <v>0</v>
      </c>
      <c r="I276" s="137">
        <f t="shared" si="42"/>
        <v>1</v>
      </c>
      <c r="J276" s="140">
        <f t="shared" si="42"/>
        <v>12100000</v>
      </c>
      <c r="K276" s="139">
        <f t="shared" si="42"/>
        <v>0</v>
      </c>
      <c r="L276" s="135"/>
      <c r="M276" s="135"/>
      <c r="N276" s="135"/>
      <c r="O276" s="135"/>
      <c r="P276" s="148"/>
      <c r="Q276" s="137">
        <v>2010</v>
      </c>
      <c r="R276" s="135">
        <v>5</v>
      </c>
      <c r="S276" s="141">
        <f t="shared" si="43"/>
        <v>0.2</v>
      </c>
      <c r="T276" s="142">
        <f t="shared" si="33"/>
        <v>2420000</v>
      </c>
      <c r="U276" s="66">
        <f t="shared" si="37"/>
        <v>8</v>
      </c>
      <c r="V276" s="135">
        <v>0</v>
      </c>
      <c r="W276" s="143">
        <f t="shared" si="34"/>
        <v>19360000</v>
      </c>
      <c r="X276" s="144">
        <f t="shared" si="40"/>
        <v>0</v>
      </c>
    </row>
    <row r="277" spans="1:24" s="144" customFormat="1" ht="18" hidden="1" customHeight="1" x14ac:dyDescent="0.2">
      <c r="A277" s="137">
        <f t="shared" si="44"/>
        <v>25</v>
      </c>
      <c r="B277" s="135"/>
      <c r="C277" s="136" t="s">
        <v>318</v>
      </c>
      <c r="D277" s="135" t="s">
        <v>342</v>
      </c>
      <c r="E277" s="148" t="s">
        <v>74</v>
      </c>
      <c r="F277" s="137">
        <v>1</v>
      </c>
      <c r="G277" s="173">
        <v>12100000</v>
      </c>
      <c r="H277" s="139">
        <v>0</v>
      </c>
      <c r="I277" s="137">
        <f t="shared" si="42"/>
        <v>1</v>
      </c>
      <c r="J277" s="140">
        <f t="shared" si="42"/>
        <v>12100000</v>
      </c>
      <c r="K277" s="139">
        <f t="shared" si="42"/>
        <v>0</v>
      </c>
      <c r="L277" s="135"/>
      <c r="M277" s="135"/>
      <c r="N277" s="135"/>
      <c r="O277" s="135"/>
      <c r="P277" s="148"/>
      <c r="Q277" s="137">
        <v>2010</v>
      </c>
      <c r="R277" s="135">
        <v>5</v>
      </c>
      <c r="S277" s="141">
        <f t="shared" si="43"/>
        <v>0.2</v>
      </c>
      <c r="T277" s="142">
        <f t="shared" si="33"/>
        <v>2420000</v>
      </c>
      <c r="U277" s="66">
        <f t="shared" si="37"/>
        <v>8</v>
      </c>
      <c r="V277" s="135">
        <v>0</v>
      </c>
      <c r="W277" s="143">
        <f t="shared" si="34"/>
        <v>19360000</v>
      </c>
      <c r="X277" s="144">
        <f t="shared" si="40"/>
        <v>0</v>
      </c>
    </row>
    <row r="278" spans="1:24" s="144" customFormat="1" ht="18" hidden="1" customHeight="1" x14ac:dyDescent="0.2">
      <c r="A278" s="137">
        <f t="shared" si="44"/>
        <v>26</v>
      </c>
      <c r="B278" s="135"/>
      <c r="C278" s="136" t="s">
        <v>318</v>
      </c>
      <c r="D278" s="135" t="s">
        <v>343</v>
      </c>
      <c r="E278" s="148" t="s">
        <v>74</v>
      </c>
      <c r="F278" s="137">
        <v>1</v>
      </c>
      <c r="G278" s="173">
        <v>12100000</v>
      </c>
      <c r="H278" s="139">
        <v>0</v>
      </c>
      <c r="I278" s="137">
        <f t="shared" si="42"/>
        <v>1</v>
      </c>
      <c r="J278" s="140">
        <f t="shared" si="42"/>
        <v>12100000</v>
      </c>
      <c r="K278" s="139">
        <f t="shared" si="42"/>
        <v>0</v>
      </c>
      <c r="L278" s="135"/>
      <c r="M278" s="135"/>
      <c r="N278" s="135"/>
      <c r="O278" s="135"/>
      <c r="P278" s="148"/>
      <c r="Q278" s="137">
        <v>2010</v>
      </c>
      <c r="R278" s="135">
        <v>5</v>
      </c>
      <c r="S278" s="141">
        <f t="shared" si="43"/>
        <v>0.2</v>
      </c>
      <c r="T278" s="142">
        <f t="shared" ref="T278:T341" si="45">G278/R278</f>
        <v>2420000</v>
      </c>
      <c r="U278" s="66">
        <f t="shared" si="37"/>
        <v>8</v>
      </c>
      <c r="V278" s="135">
        <v>0</v>
      </c>
      <c r="W278" s="143">
        <f t="shared" ref="W278:W341" si="46">T278*U278</f>
        <v>19360000</v>
      </c>
      <c r="X278" s="144">
        <f t="shared" si="40"/>
        <v>0</v>
      </c>
    </row>
    <row r="279" spans="1:24" s="144" customFormat="1" ht="18" hidden="1" customHeight="1" x14ac:dyDescent="0.2">
      <c r="A279" s="137">
        <f t="shared" si="44"/>
        <v>27</v>
      </c>
      <c r="B279" s="135"/>
      <c r="C279" s="136" t="s">
        <v>318</v>
      </c>
      <c r="D279" s="135" t="s">
        <v>344</v>
      </c>
      <c r="E279" s="148" t="s">
        <v>74</v>
      </c>
      <c r="F279" s="137">
        <v>1</v>
      </c>
      <c r="G279" s="173">
        <v>12100000</v>
      </c>
      <c r="H279" s="139">
        <v>0</v>
      </c>
      <c r="I279" s="137">
        <f t="shared" si="42"/>
        <v>1</v>
      </c>
      <c r="J279" s="140">
        <f t="shared" si="42"/>
        <v>12100000</v>
      </c>
      <c r="K279" s="139">
        <f t="shared" si="42"/>
        <v>0</v>
      </c>
      <c r="L279" s="135"/>
      <c r="M279" s="135"/>
      <c r="N279" s="135"/>
      <c r="O279" s="135"/>
      <c r="P279" s="148"/>
      <c r="Q279" s="137">
        <v>2010</v>
      </c>
      <c r="R279" s="135">
        <v>5</v>
      </c>
      <c r="S279" s="141">
        <f t="shared" si="43"/>
        <v>0.2</v>
      </c>
      <c r="T279" s="142">
        <f t="shared" si="45"/>
        <v>2420000</v>
      </c>
      <c r="U279" s="66">
        <f t="shared" si="37"/>
        <v>8</v>
      </c>
      <c r="V279" s="135">
        <v>0</v>
      </c>
      <c r="W279" s="143">
        <f t="shared" si="46"/>
        <v>19360000</v>
      </c>
      <c r="X279" s="144">
        <f t="shared" si="40"/>
        <v>0</v>
      </c>
    </row>
    <row r="280" spans="1:24" s="144" customFormat="1" ht="18" hidden="1" customHeight="1" x14ac:dyDescent="0.2">
      <c r="A280" s="137">
        <f t="shared" si="44"/>
        <v>28</v>
      </c>
      <c r="B280" s="135"/>
      <c r="C280" s="136" t="s">
        <v>318</v>
      </c>
      <c r="D280" s="135" t="s">
        <v>345</v>
      </c>
      <c r="E280" s="148" t="s">
        <v>74</v>
      </c>
      <c r="F280" s="137">
        <v>1</v>
      </c>
      <c r="G280" s="173">
        <v>12100000</v>
      </c>
      <c r="H280" s="139">
        <v>0</v>
      </c>
      <c r="I280" s="137">
        <f t="shared" si="42"/>
        <v>1</v>
      </c>
      <c r="J280" s="140">
        <f t="shared" si="42"/>
        <v>12100000</v>
      </c>
      <c r="K280" s="139">
        <f t="shared" si="42"/>
        <v>0</v>
      </c>
      <c r="L280" s="135"/>
      <c r="M280" s="135"/>
      <c r="N280" s="135"/>
      <c r="O280" s="135"/>
      <c r="P280" s="148"/>
      <c r="Q280" s="137">
        <v>2010</v>
      </c>
      <c r="R280" s="135">
        <v>5</v>
      </c>
      <c r="S280" s="141">
        <f t="shared" si="43"/>
        <v>0.2</v>
      </c>
      <c r="T280" s="142">
        <f t="shared" si="45"/>
        <v>2420000</v>
      </c>
      <c r="U280" s="66">
        <f t="shared" si="37"/>
        <v>8</v>
      </c>
      <c r="V280" s="135">
        <v>0</v>
      </c>
      <c r="W280" s="143">
        <f t="shared" si="46"/>
        <v>19360000</v>
      </c>
      <c r="X280" s="144">
        <f t="shared" si="40"/>
        <v>0</v>
      </c>
    </row>
    <row r="281" spans="1:24" s="144" customFormat="1" ht="18" hidden="1" customHeight="1" x14ac:dyDescent="0.2">
      <c r="A281" s="137">
        <f t="shared" si="44"/>
        <v>29</v>
      </c>
      <c r="B281" s="135"/>
      <c r="C281" s="136" t="s">
        <v>318</v>
      </c>
      <c r="D281" s="135" t="s">
        <v>346</v>
      </c>
      <c r="E281" s="148" t="s">
        <v>74</v>
      </c>
      <c r="F281" s="137">
        <v>1</v>
      </c>
      <c r="G281" s="173">
        <v>12100000</v>
      </c>
      <c r="H281" s="139">
        <v>0</v>
      </c>
      <c r="I281" s="137">
        <f t="shared" si="42"/>
        <v>1</v>
      </c>
      <c r="J281" s="140">
        <f t="shared" si="42"/>
        <v>12100000</v>
      </c>
      <c r="K281" s="139">
        <f t="shared" si="42"/>
        <v>0</v>
      </c>
      <c r="L281" s="135"/>
      <c r="M281" s="135"/>
      <c r="N281" s="135"/>
      <c r="O281" s="135"/>
      <c r="P281" s="148"/>
      <c r="Q281" s="137">
        <v>2010</v>
      </c>
      <c r="R281" s="135">
        <v>5</v>
      </c>
      <c r="S281" s="141">
        <f t="shared" si="43"/>
        <v>0.2</v>
      </c>
      <c r="T281" s="142">
        <f t="shared" si="45"/>
        <v>2420000</v>
      </c>
      <c r="U281" s="66">
        <f t="shared" si="37"/>
        <v>8</v>
      </c>
      <c r="V281" s="135">
        <v>0</v>
      </c>
      <c r="W281" s="143">
        <f t="shared" si="46"/>
        <v>19360000</v>
      </c>
      <c r="X281" s="144">
        <f t="shared" si="40"/>
        <v>0</v>
      </c>
    </row>
    <row r="282" spans="1:24" s="144" customFormat="1" ht="18" hidden="1" customHeight="1" x14ac:dyDescent="0.2">
      <c r="A282" s="137">
        <f t="shared" si="44"/>
        <v>30</v>
      </c>
      <c r="B282" s="135"/>
      <c r="C282" s="136" t="s">
        <v>318</v>
      </c>
      <c r="D282" s="135" t="s">
        <v>347</v>
      </c>
      <c r="E282" s="148" t="s">
        <v>74</v>
      </c>
      <c r="F282" s="137">
        <v>1</v>
      </c>
      <c r="G282" s="173">
        <v>12100000</v>
      </c>
      <c r="H282" s="139">
        <v>0</v>
      </c>
      <c r="I282" s="137">
        <f t="shared" si="42"/>
        <v>1</v>
      </c>
      <c r="J282" s="140">
        <f t="shared" si="42"/>
        <v>12100000</v>
      </c>
      <c r="K282" s="139">
        <f t="shared" si="42"/>
        <v>0</v>
      </c>
      <c r="L282" s="135"/>
      <c r="M282" s="135"/>
      <c r="N282" s="135"/>
      <c r="O282" s="135"/>
      <c r="P282" s="148"/>
      <c r="Q282" s="137">
        <v>2010</v>
      </c>
      <c r="R282" s="135">
        <v>5</v>
      </c>
      <c r="S282" s="141">
        <f t="shared" si="43"/>
        <v>0.2</v>
      </c>
      <c r="T282" s="142">
        <f t="shared" si="45"/>
        <v>2420000</v>
      </c>
      <c r="U282" s="66">
        <f t="shared" si="37"/>
        <v>8</v>
      </c>
      <c r="V282" s="135">
        <v>0</v>
      </c>
      <c r="W282" s="143">
        <f t="shared" si="46"/>
        <v>19360000</v>
      </c>
      <c r="X282" s="144">
        <f t="shared" si="40"/>
        <v>0</v>
      </c>
    </row>
    <row r="283" spans="1:24" s="144" customFormat="1" ht="18" hidden="1" customHeight="1" x14ac:dyDescent="0.2">
      <c r="A283" s="137">
        <f t="shared" si="44"/>
        <v>31</v>
      </c>
      <c r="B283" s="135"/>
      <c r="C283" s="136" t="s">
        <v>318</v>
      </c>
      <c r="D283" s="135" t="s">
        <v>348</v>
      </c>
      <c r="E283" s="148" t="s">
        <v>74</v>
      </c>
      <c r="F283" s="137">
        <v>1</v>
      </c>
      <c r="G283" s="173">
        <v>12100000</v>
      </c>
      <c r="H283" s="139">
        <v>0</v>
      </c>
      <c r="I283" s="137">
        <f t="shared" si="42"/>
        <v>1</v>
      </c>
      <c r="J283" s="140">
        <f t="shared" si="42"/>
        <v>12100000</v>
      </c>
      <c r="K283" s="139">
        <f t="shared" si="42"/>
        <v>0</v>
      </c>
      <c r="L283" s="135"/>
      <c r="M283" s="135"/>
      <c r="N283" s="135"/>
      <c r="O283" s="135"/>
      <c r="P283" s="148"/>
      <c r="Q283" s="137">
        <v>2010</v>
      </c>
      <c r="R283" s="135">
        <v>5</v>
      </c>
      <c r="S283" s="141">
        <f t="shared" si="43"/>
        <v>0.2</v>
      </c>
      <c r="T283" s="142">
        <f t="shared" si="45"/>
        <v>2420000</v>
      </c>
      <c r="U283" s="66">
        <f t="shared" si="37"/>
        <v>8</v>
      </c>
      <c r="V283" s="135">
        <v>0</v>
      </c>
      <c r="W283" s="143">
        <f t="shared" si="46"/>
        <v>19360000</v>
      </c>
      <c r="X283" s="144">
        <f t="shared" si="40"/>
        <v>0</v>
      </c>
    </row>
    <row r="284" spans="1:24" s="144" customFormat="1" ht="18" hidden="1" customHeight="1" x14ac:dyDescent="0.2">
      <c r="A284" s="137">
        <f t="shared" si="44"/>
        <v>32</v>
      </c>
      <c r="B284" s="135"/>
      <c r="C284" s="136" t="s">
        <v>318</v>
      </c>
      <c r="D284" s="135" t="s">
        <v>349</v>
      </c>
      <c r="E284" s="148" t="s">
        <v>74</v>
      </c>
      <c r="F284" s="137">
        <v>1</v>
      </c>
      <c r="G284" s="173">
        <v>12100000</v>
      </c>
      <c r="H284" s="139">
        <v>0</v>
      </c>
      <c r="I284" s="137">
        <f t="shared" si="42"/>
        <v>1</v>
      </c>
      <c r="J284" s="140">
        <f t="shared" si="42"/>
        <v>12100000</v>
      </c>
      <c r="K284" s="139">
        <f t="shared" si="42"/>
        <v>0</v>
      </c>
      <c r="L284" s="135"/>
      <c r="M284" s="135"/>
      <c r="N284" s="135"/>
      <c r="O284" s="135"/>
      <c r="P284" s="148"/>
      <c r="Q284" s="137">
        <v>2010</v>
      </c>
      <c r="R284" s="135">
        <v>5</v>
      </c>
      <c r="S284" s="141">
        <f t="shared" si="43"/>
        <v>0.2</v>
      </c>
      <c r="T284" s="142">
        <f t="shared" si="45"/>
        <v>2420000</v>
      </c>
      <c r="U284" s="66">
        <f t="shared" si="37"/>
        <v>8</v>
      </c>
      <c r="V284" s="135">
        <v>0</v>
      </c>
      <c r="W284" s="143">
        <f t="shared" si="46"/>
        <v>19360000</v>
      </c>
      <c r="X284" s="144">
        <f t="shared" si="40"/>
        <v>0</v>
      </c>
    </row>
    <row r="285" spans="1:24" s="144" customFormat="1" ht="18" hidden="1" customHeight="1" x14ac:dyDescent="0.2">
      <c r="A285" s="137">
        <f t="shared" si="44"/>
        <v>33</v>
      </c>
      <c r="B285" s="135"/>
      <c r="C285" s="136" t="s">
        <v>318</v>
      </c>
      <c r="D285" s="135" t="s">
        <v>350</v>
      </c>
      <c r="E285" s="148" t="s">
        <v>74</v>
      </c>
      <c r="F285" s="137">
        <v>1</v>
      </c>
      <c r="G285" s="173">
        <v>12100000</v>
      </c>
      <c r="H285" s="139">
        <v>0</v>
      </c>
      <c r="I285" s="137">
        <f t="shared" si="42"/>
        <v>1</v>
      </c>
      <c r="J285" s="140">
        <f t="shared" si="42"/>
        <v>12100000</v>
      </c>
      <c r="K285" s="139">
        <f t="shared" si="42"/>
        <v>0</v>
      </c>
      <c r="L285" s="135"/>
      <c r="M285" s="135"/>
      <c r="N285" s="135"/>
      <c r="O285" s="135"/>
      <c r="P285" s="148"/>
      <c r="Q285" s="137">
        <v>2010</v>
      </c>
      <c r="R285" s="135">
        <v>5</v>
      </c>
      <c r="S285" s="141">
        <f t="shared" si="43"/>
        <v>0.2</v>
      </c>
      <c r="T285" s="142">
        <f t="shared" si="45"/>
        <v>2420000</v>
      </c>
      <c r="U285" s="66">
        <f t="shared" si="37"/>
        <v>8</v>
      </c>
      <c r="V285" s="135">
        <v>0</v>
      </c>
      <c r="W285" s="143">
        <f t="shared" si="46"/>
        <v>19360000</v>
      </c>
      <c r="X285" s="144">
        <f t="shared" si="40"/>
        <v>0</v>
      </c>
    </row>
    <row r="286" spans="1:24" s="144" customFormat="1" ht="18" hidden="1" customHeight="1" x14ac:dyDescent="0.2">
      <c r="A286" s="137">
        <f t="shared" si="44"/>
        <v>34</v>
      </c>
      <c r="B286" s="135"/>
      <c r="C286" s="136" t="s">
        <v>318</v>
      </c>
      <c r="D286" s="135" t="s">
        <v>351</v>
      </c>
      <c r="E286" s="148" t="s">
        <v>74</v>
      </c>
      <c r="F286" s="137">
        <v>1</v>
      </c>
      <c r="G286" s="173">
        <v>12100000</v>
      </c>
      <c r="H286" s="139">
        <v>0</v>
      </c>
      <c r="I286" s="137">
        <f t="shared" si="42"/>
        <v>1</v>
      </c>
      <c r="J286" s="140">
        <f t="shared" si="42"/>
        <v>12100000</v>
      </c>
      <c r="K286" s="139">
        <f t="shared" si="42"/>
        <v>0</v>
      </c>
      <c r="L286" s="135"/>
      <c r="M286" s="135"/>
      <c r="N286" s="135"/>
      <c r="O286" s="135"/>
      <c r="P286" s="148"/>
      <c r="Q286" s="137">
        <v>2010</v>
      </c>
      <c r="R286" s="135">
        <v>5</v>
      </c>
      <c r="S286" s="141">
        <f t="shared" si="43"/>
        <v>0.2</v>
      </c>
      <c r="T286" s="142">
        <f t="shared" si="45"/>
        <v>2420000</v>
      </c>
      <c r="U286" s="66">
        <f t="shared" si="37"/>
        <v>8</v>
      </c>
      <c r="V286" s="135">
        <v>0</v>
      </c>
      <c r="W286" s="143">
        <f t="shared" si="46"/>
        <v>19360000</v>
      </c>
      <c r="X286" s="144">
        <f t="shared" si="40"/>
        <v>0</v>
      </c>
    </row>
    <row r="287" spans="1:24" s="144" customFormat="1" ht="18" hidden="1" customHeight="1" x14ac:dyDescent="0.2">
      <c r="A287" s="137">
        <f t="shared" si="44"/>
        <v>35</v>
      </c>
      <c r="B287" s="135"/>
      <c r="C287" s="136" t="s">
        <v>318</v>
      </c>
      <c r="D287" s="135" t="s">
        <v>352</v>
      </c>
      <c r="E287" s="148" t="s">
        <v>74</v>
      </c>
      <c r="F287" s="137">
        <v>1</v>
      </c>
      <c r="G287" s="173">
        <v>12100000</v>
      </c>
      <c r="H287" s="139">
        <v>0</v>
      </c>
      <c r="I287" s="137">
        <f t="shared" si="42"/>
        <v>1</v>
      </c>
      <c r="J287" s="140">
        <f t="shared" si="42"/>
        <v>12100000</v>
      </c>
      <c r="K287" s="139">
        <f t="shared" si="42"/>
        <v>0</v>
      </c>
      <c r="L287" s="135"/>
      <c r="M287" s="135"/>
      <c r="N287" s="135"/>
      <c r="O287" s="135"/>
      <c r="P287" s="148"/>
      <c r="Q287" s="137">
        <v>2010</v>
      </c>
      <c r="R287" s="135">
        <v>5</v>
      </c>
      <c r="S287" s="141">
        <f t="shared" si="43"/>
        <v>0.2</v>
      </c>
      <c r="T287" s="142">
        <f t="shared" si="45"/>
        <v>2420000</v>
      </c>
      <c r="U287" s="66">
        <f t="shared" si="37"/>
        <v>8</v>
      </c>
      <c r="V287" s="135">
        <v>0</v>
      </c>
      <c r="W287" s="143">
        <f t="shared" si="46"/>
        <v>19360000</v>
      </c>
      <c r="X287" s="144">
        <f t="shared" si="40"/>
        <v>0</v>
      </c>
    </row>
    <row r="288" spans="1:24" s="144" customFormat="1" ht="18" hidden="1" customHeight="1" x14ac:dyDescent="0.2">
      <c r="A288" s="137">
        <f t="shared" si="44"/>
        <v>36</v>
      </c>
      <c r="B288" s="135"/>
      <c r="C288" s="136" t="s">
        <v>318</v>
      </c>
      <c r="D288" s="135" t="s">
        <v>353</v>
      </c>
      <c r="E288" s="148" t="s">
        <v>74</v>
      </c>
      <c r="F288" s="137">
        <v>1</v>
      </c>
      <c r="G288" s="173">
        <v>12100000</v>
      </c>
      <c r="H288" s="139">
        <v>0</v>
      </c>
      <c r="I288" s="137">
        <f t="shared" si="42"/>
        <v>1</v>
      </c>
      <c r="J288" s="140">
        <f t="shared" si="42"/>
        <v>12100000</v>
      </c>
      <c r="K288" s="139">
        <f t="shared" si="42"/>
        <v>0</v>
      </c>
      <c r="L288" s="135"/>
      <c r="M288" s="135"/>
      <c r="N288" s="135"/>
      <c r="O288" s="135"/>
      <c r="P288" s="148"/>
      <c r="Q288" s="137">
        <v>2010</v>
      </c>
      <c r="R288" s="135">
        <v>5</v>
      </c>
      <c r="S288" s="141">
        <f t="shared" si="43"/>
        <v>0.2</v>
      </c>
      <c r="T288" s="142">
        <f t="shared" si="45"/>
        <v>2420000</v>
      </c>
      <c r="U288" s="66">
        <f t="shared" ref="U288:U351" si="47">2018-Q288</f>
        <v>8</v>
      </c>
      <c r="V288" s="135">
        <v>0</v>
      </c>
      <c r="W288" s="143">
        <f t="shared" si="46"/>
        <v>19360000</v>
      </c>
      <c r="X288" s="144">
        <f t="shared" si="40"/>
        <v>0</v>
      </c>
    </row>
    <row r="289" spans="1:24" s="144" customFormat="1" ht="18" hidden="1" customHeight="1" x14ac:dyDescent="0.2">
      <c r="A289" s="137">
        <f t="shared" si="44"/>
        <v>37</v>
      </c>
      <c r="B289" s="135"/>
      <c r="C289" s="136" t="s">
        <v>318</v>
      </c>
      <c r="D289" s="135" t="s">
        <v>354</v>
      </c>
      <c r="E289" s="148" t="s">
        <v>74</v>
      </c>
      <c r="F289" s="137">
        <v>1</v>
      </c>
      <c r="G289" s="173">
        <v>12100000</v>
      </c>
      <c r="H289" s="139">
        <v>0</v>
      </c>
      <c r="I289" s="137">
        <f t="shared" si="42"/>
        <v>1</v>
      </c>
      <c r="J289" s="140">
        <f t="shared" si="42"/>
        <v>12100000</v>
      </c>
      <c r="K289" s="139">
        <f t="shared" si="42"/>
        <v>0</v>
      </c>
      <c r="L289" s="135"/>
      <c r="M289" s="135"/>
      <c r="N289" s="135"/>
      <c r="O289" s="135"/>
      <c r="P289" s="148"/>
      <c r="Q289" s="137">
        <v>2010</v>
      </c>
      <c r="R289" s="135">
        <v>5</v>
      </c>
      <c r="S289" s="141">
        <f t="shared" si="43"/>
        <v>0.2</v>
      </c>
      <c r="T289" s="142">
        <f t="shared" si="45"/>
        <v>2420000</v>
      </c>
      <c r="U289" s="66">
        <f t="shared" si="47"/>
        <v>8</v>
      </c>
      <c r="V289" s="135">
        <v>0</v>
      </c>
      <c r="W289" s="143">
        <f t="shared" si="46"/>
        <v>19360000</v>
      </c>
      <c r="X289" s="144">
        <f t="shared" si="40"/>
        <v>0</v>
      </c>
    </row>
    <row r="290" spans="1:24" s="144" customFormat="1" ht="18" hidden="1" customHeight="1" x14ac:dyDescent="0.2">
      <c r="A290" s="137">
        <f t="shared" si="44"/>
        <v>38</v>
      </c>
      <c r="B290" s="135"/>
      <c r="C290" s="136" t="s">
        <v>318</v>
      </c>
      <c r="D290" s="135" t="s">
        <v>355</v>
      </c>
      <c r="E290" s="148" t="s">
        <v>74</v>
      </c>
      <c r="F290" s="137">
        <v>1</v>
      </c>
      <c r="G290" s="173">
        <v>12100000</v>
      </c>
      <c r="H290" s="139">
        <v>0</v>
      </c>
      <c r="I290" s="137">
        <f t="shared" si="42"/>
        <v>1</v>
      </c>
      <c r="J290" s="140">
        <f t="shared" si="42"/>
        <v>12100000</v>
      </c>
      <c r="K290" s="139">
        <f t="shared" si="42"/>
        <v>0</v>
      </c>
      <c r="L290" s="135"/>
      <c r="M290" s="135"/>
      <c r="N290" s="135"/>
      <c r="O290" s="135"/>
      <c r="P290" s="148"/>
      <c r="Q290" s="137">
        <v>2010</v>
      </c>
      <c r="R290" s="135">
        <v>5</v>
      </c>
      <c r="S290" s="141">
        <f t="shared" si="43"/>
        <v>0.2</v>
      </c>
      <c r="T290" s="142">
        <f t="shared" si="45"/>
        <v>2420000</v>
      </c>
      <c r="U290" s="66">
        <f t="shared" si="47"/>
        <v>8</v>
      </c>
      <c r="V290" s="135">
        <v>0</v>
      </c>
      <c r="W290" s="143">
        <f t="shared" si="46"/>
        <v>19360000</v>
      </c>
      <c r="X290" s="144">
        <f t="shared" si="40"/>
        <v>0</v>
      </c>
    </row>
    <row r="291" spans="1:24" s="144" customFormat="1" ht="18" hidden="1" customHeight="1" x14ac:dyDescent="0.2">
      <c r="A291" s="137">
        <f t="shared" si="44"/>
        <v>39</v>
      </c>
      <c r="B291" s="135"/>
      <c r="C291" s="136" t="s">
        <v>318</v>
      </c>
      <c r="D291" s="135" t="s">
        <v>356</v>
      </c>
      <c r="E291" s="148" t="s">
        <v>74</v>
      </c>
      <c r="F291" s="137">
        <v>1</v>
      </c>
      <c r="G291" s="173">
        <v>12100000</v>
      </c>
      <c r="H291" s="139">
        <v>0</v>
      </c>
      <c r="I291" s="137">
        <f t="shared" si="42"/>
        <v>1</v>
      </c>
      <c r="J291" s="140">
        <f t="shared" si="42"/>
        <v>12100000</v>
      </c>
      <c r="K291" s="139">
        <f t="shared" si="42"/>
        <v>0</v>
      </c>
      <c r="L291" s="135"/>
      <c r="M291" s="135"/>
      <c r="N291" s="135"/>
      <c r="O291" s="135"/>
      <c r="P291" s="148"/>
      <c r="Q291" s="137">
        <v>2010</v>
      </c>
      <c r="R291" s="135">
        <v>5</v>
      </c>
      <c r="S291" s="141">
        <f t="shared" si="43"/>
        <v>0.2</v>
      </c>
      <c r="T291" s="142">
        <f t="shared" si="45"/>
        <v>2420000</v>
      </c>
      <c r="U291" s="66">
        <f t="shared" si="47"/>
        <v>8</v>
      </c>
      <c r="V291" s="135">
        <v>0</v>
      </c>
      <c r="W291" s="143">
        <f t="shared" si="46"/>
        <v>19360000</v>
      </c>
      <c r="X291" s="144">
        <f t="shared" si="40"/>
        <v>0</v>
      </c>
    </row>
    <row r="292" spans="1:24" s="144" customFormat="1" ht="18" hidden="1" customHeight="1" x14ac:dyDescent="0.2">
      <c r="A292" s="137">
        <f t="shared" si="44"/>
        <v>40</v>
      </c>
      <c r="B292" s="135"/>
      <c r="C292" s="136" t="s">
        <v>318</v>
      </c>
      <c r="D292" s="135" t="s">
        <v>357</v>
      </c>
      <c r="E292" s="148" t="s">
        <v>74</v>
      </c>
      <c r="F292" s="137">
        <v>1</v>
      </c>
      <c r="G292" s="173">
        <v>12100000</v>
      </c>
      <c r="H292" s="139">
        <v>0</v>
      </c>
      <c r="I292" s="137">
        <f t="shared" si="42"/>
        <v>1</v>
      </c>
      <c r="J292" s="140">
        <f t="shared" si="42"/>
        <v>12100000</v>
      </c>
      <c r="K292" s="139">
        <f t="shared" si="42"/>
        <v>0</v>
      </c>
      <c r="L292" s="135"/>
      <c r="M292" s="135"/>
      <c r="N292" s="135"/>
      <c r="O292" s="135"/>
      <c r="P292" s="148"/>
      <c r="Q292" s="137">
        <v>2010</v>
      </c>
      <c r="R292" s="135">
        <v>5</v>
      </c>
      <c r="S292" s="141">
        <f t="shared" si="43"/>
        <v>0.2</v>
      </c>
      <c r="T292" s="142">
        <f t="shared" si="45"/>
        <v>2420000</v>
      </c>
      <c r="U292" s="66">
        <f t="shared" si="47"/>
        <v>8</v>
      </c>
      <c r="V292" s="135">
        <v>0</v>
      </c>
      <c r="W292" s="143">
        <f t="shared" si="46"/>
        <v>19360000</v>
      </c>
      <c r="X292" s="144">
        <f t="shared" si="40"/>
        <v>0</v>
      </c>
    </row>
    <row r="293" spans="1:24" s="144" customFormat="1" ht="18" hidden="1" customHeight="1" x14ac:dyDescent="0.2">
      <c r="A293" s="137">
        <f t="shared" si="44"/>
        <v>41</v>
      </c>
      <c r="B293" s="135"/>
      <c r="C293" s="136" t="s">
        <v>318</v>
      </c>
      <c r="D293" s="135" t="s">
        <v>358</v>
      </c>
      <c r="E293" s="148" t="s">
        <v>74</v>
      </c>
      <c r="F293" s="137">
        <v>1</v>
      </c>
      <c r="G293" s="173">
        <v>12100000</v>
      </c>
      <c r="H293" s="139">
        <v>0</v>
      </c>
      <c r="I293" s="137">
        <f t="shared" si="42"/>
        <v>1</v>
      </c>
      <c r="J293" s="140">
        <f t="shared" si="42"/>
        <v>12100000</v>
      </c>
      <c r="K293" s="139">
        <f t="shared" si="42"/>
        <v>0</v>
      </c>
      <c r="L293" s="135"/>
      <c r="M293" s="135"/>
      <c r="N293" s="135"/>
      <c r="O293" s="135"/>
      <c r="P293" s="148"/>
      <c r="Q293" s="137">
        <v>2010</v>
      </c>
      <c r="R293" s="135">
        <v>5</v>
      </c>
      <c r="S293" s="141">
        <f t="shared" si="43"/>
        <v>0.2</v>
      </c>
      <c r="T293" s="142">
        <f t="shared" si="45"/>
        <v>2420000</v>
      </c>
      <c r="U293" s="66">
        <f t="shared" si="47"/>
        <v>8</v>
      </c>
      <c r="V293" s="135">
        <v>0</v>
      </c>
      <c r="W293" s="143">
        <f t="shared" si="46"/>
        <v>19360000</v>
      </c>
      <c r="X293" s="144">
        <f t="shared" si="40"/>
        <v>0</v>
      </c>
    </row>
    <row r="294" spans="1:24" s="144" customFormat="1" ht="18" hidden="1" customHeight="1" x14ac:dyDescent="0.2">
      <c r="A294" s="137">
        <f t="shared" si="44"/>
        <v>42</v>
      </c>
      <c r="B294" s="135"/>
      <c r="C294" s="136" t="s">
        <v>318</v>
      </c>
      <c r="D294" s="135" t="s">
        <v>359</v>
      </c>
      <c r="E294" s="148" t="s">
        <v>74</v>
      </c>
      <c r="F294" s="137">
        <v>1</v>
      </c>
      <c r="G294" s="173">
        <v>12100000</v>
      </c>
      <c r="H294" s="139">
        <v>0</v>
      </c>
      <c r="I294" s="137">
        <f t="shared" si="42"/>
        <v>1</v>
      </c>
      <c r="J294" s="140">
        <f t="shared" si="42"/>
        <v>12100000</v>
      </c>
      <c r="K294" s="139">
        <f t="shared" si="42"/>
        <v>0</v>
      </c>
      <c r="L294" s="135"/>
      <c r="M294" s="135"/>
      <c r="N294" s="135"/>
      <c r="O294" s="135"/>
      <c r="P294" s="148"/>
      <c r="Q294" s="137">
        <v>2010</v>
      </c>
      <c r="R294" s="135">
        <v>5</v>
      </c>
      <c r="S294" s="141">
        <f t="shared" si="43"/>
        <v>0.2</v>
      </c>
      <c r="T294" s="142">
        <f t="shared" si="45"/>
        <v>2420000</v>
      </c>
      <c r="U294" s="66">
        <f t="shared" si="47"/>
        <v>8</v>
      </c>
      <c r="V294" s="135">
        <v>0</v>
      </c>
      <c r="W294" s="143">
        <f t="shared" si="46"/>
        <v>19360000</v>
      </c>
      <c r="X294" s="144">
        <f t="shared" si="40"/>
        <v>0</v>
      </c>
    </row>
    <row r="295" spans="1:24" s="144" customFormat="1" ht="18" hidden="1" customHeight="1" x14ac:dyDescent="0.2">
      <c r="A295" s="137">
        <f t="shared" si="44"/>
        <v>43</v>
      </c>
      <c r="B295" s="135"/>
      <c r="C295" s="136" t="s">
        <v>318</v>
      </c>
      <c r="D295" s="135" t="s">
        <v>360</v>
      </c>
      <c r="E295" s="148" t="s">
        <v>74</v>
      </c>
      <c r="F295" s="137">
        <v>1</v>
      </c>
      <c r="G295" s="173">
        <v>12100000</v>
      </c>
      <c r="H295" s="139">
        <v>0</v>
      </c>
      <c r="I295" s="137">
        <f t="shared" si="42"/>
        <v>1</v>
      </c>
      <c r="J295" s="140">
        <f t="shared" si="42"/>
        <v>12100000</v>
      </c>
      <c r="K295" s="139">
        <f t="shared" si="42"/>
        <v>0</v>
      </c>
      <c r="L295" s="135"/>
      <c r="M295" s="135"/>
      <c r="N295" s="135"/>
      <c r="O295" s="135"/>
      <c r="P295" s="148"/>
      <c r="Q295" s="137">
        <v>2010</v>
      </c>
      <c r="R295" s="135">
        <v>5</v>
      </c>
      <c r="S295" s="141">
        <f t="shared" si="43"/>
        <v>0.2</v>
      </c>
      <c r="T295" s="142">
        <f t="shared" si="45"/>
        <v>2420000</v>
      </c>
      <c r="U295" s="66">
        <f t="shared" si="47"/>
        <v>8</v>
      </c>
      <c r="V295" s="135">
        <v>0</v>
      </c>
      <c r="W295" s="143">
        <f t="shared" si="46"/>
        <v>19360000</v>
      </c>
      <c r="X295" s="144">
        <f t="shared" si="40"/>
        <v>0</v>
      </c>
    </row>
    <row r="296" spans="1:24" s="144" customFormat="1" ht="18" hidden="1" customHeight="1" x14ac:dyDescent="0.2">
      <c r="A296" s="137">
        <f t="shared" si="44"/>
        <v>44</v>
      </c>
      <c r="B296" s="135"/>
      <c r="C296" s="136" t="s">
        <v>318</v>
      </c>
      <c r="D296" s="135" t="s">
        <v>361</v>
      </c>
      <c r="E296" s="148" t="s">
        <v>74</v>
      </c>
      <c r="F296" s="137">
        <v>1</v>
      </c>
      <c r="G296" s="173">
        <v>12100000</v>
      </c>
      <c r="H296" s="139">
        <v>0</v>
      </c>
      <c r="I296" s="137">
        <f t="shared" si="42"/>
        <v>1</v>
      </c>
      <c r="J296" s="140">
        <f t="shared" si="42"/>
        <v>12100000</v>
      </c>
      <c r="K296" s="139">
        <f t="shared" si="42"/>
        <v>0</v>
      </c>
      <c r="L296" s="135"/>
      <c r="M296" s="135"/>
      <c r="N296" s="135"/>
      <c r="O296" s="135"/>
      <c r="P296" s="148"/>
      <c r="Q296" s="137">
        <v>2010</v>
      </c>
      <c r="R296" s="135">
        <v>5</v>
      </c>
      <c r="S296" s="141">
        <f t="shared" si="43"/>
        <v>0.2</v>
      </c>
      <c r="T296" s="142">
        <f t="shared" si="45"/>
        <v>2420000</v>
      </c>
      <c r="U296" s="66">
        <f t="shared" si="47"/>
        <v>8</v>
      </c>
      <c r="V296" s="135">
        <v>0</v>
      </c>
      <c r="W296" s="143">
        <f t="shared" si="46"/>
        <v>19360000</v>
      </c>
      <c r="X296" s="144">
        <f t="shared" si="40"/>
        <v>0</v>
      </c>
    </row>
    <row r="297" spans="1:24" s="144" customFormat="1" ht="18" hidden="1" customHeight="1" x14ac:dyDescent="0.2">
      <c r="A297" s="137">
        <f t="shared" si="44"/>
        <v>45</v>
      </c>
      <c r="B297" s="135"/>
      <c r="C297" s="136" t="s">
        <v>318</v>
      </c>
      <c r="D297" s="135" t="s">
        <v>362</v>
      </c>
      <c r="E297" s="148" t="s">
        <v>74</v>
      </c>
      <c r="F297" s="137">
        <v>1</v>
      </c>
      <c r="G297" s="173">
        <v>12100000</v>
      </c>
      <c r="H297" s="139">
        <v>0</v>
      </c>
      <c r="I297" s="137">
        <f t="shared" si="42"/>
        <v>1</v>
      </c>
      <c r="J297" s="140">
        <f t="shared" si="42"/>
        <v>12100000</v>
      </c>
      <c r="K297" s="139">
        <f t="shared" si="42"/>
        <v>0</v>
      </c>
      <c r="L297" s="135"/>
      <c r="M297" s="135"/>
      <c r="N297" s="135"/>
      <c r="O297" s="135"/>
      <c r="P297" s="148"/>
      <c r="Q297" s="137">
        <v>2010</v>
      </c>
      <c r="R297" s="135">
        <v>5</v>
      </c>
      <c r="S297" s="141">
        <f t="shared" si="43"/>
        <v>0.2</v>
      </c>
      <c r="T297" s="142">
        <f t="shared" si="45"/>
        <v>2420000</v>
      </c>
      <c r="U297" s="66">
        <f t="shared" si="47"/>
        <v>8</v>
      </c>
      <c r="V297" s="135">
        <v>0</v>
      </c>
      <c r="W297" s="143">
        <f t="shared" si="46"/>
        <v>19360000</v>
      </c>
      <c r="X297" s="144">
        <f t="shared" si="40"/>
        <v>0</v>
      </c>
    </row>
    <row r="298" spans="1:24" s="144" customFormat="1" ht="18" hidden="1" customHeight="1" x14ac:dyDescent="0.2">
      <c r="A298" s="137">
        <f t="shared" si="44"/>
        <v>46</v>
      </c>
      <c r="B298" s="135"/>
      <c r="C298" s="136" t="s">
        <v>318</v>
      </c>
      <c r="D298" s="135" t="s">
        <v>363</v>
      </c>
      <c r="E298" s="148" t="s">
        <v>74</v>
      </c>
      <c r="F298" s="137">
        <v>1</v>
      </c>
      <c r="G298" s="173">
        <v>12100000</v>
      </c>
      <c r="H298" s="139">
        <v>0</v>
      </c>
      <c r="I298" s="137">
        <f t="shared" si="42"/>
        <v>1</v>
      </c>
      <c r="J298" s="140">
        <f t="shared" si="42"/>
        <v>12100000</v>
      </c>
      <c r="K298" s="139">
        <f t="shared" si="42"/>
        <v>0</v>
      </c>
      <c r="L298" s="135"/>
      <c r="M298" s="135"/>
      <c r="N298" s="135"/>
      <c r="O298" s="135"/>
      <c r="P298" s="148"/>
      <c r="Q298" s="137">
        <v>2010</v>
      </c>
      <c r="R298" s="135">
        <v>5</v>
      </c>
      <c r="S298" s="141">
        <f t="shared" si="43"/>
        <v>0.2</v>
      </c>
      <c r="T298" s="142">
        <f t="shared" si="45"/>
        <v>2420000</v>
      </c>
      <c r="U298" s="66">
        <f t="shared" si="47"/>
        <v>8</v>
      </c>
      <c r="V298" s="135">
        <v>0</v>
      </c>
      <c r="W298" s="143">
        <f t="shared" si="46"/>
        <v>19360000</v>
      </c>
      <c r="X298" s="144">
        <f t="shared" si="40"/>
        <v>0</v>
      </c>
    </row>
    <row r="299" spans="1:24" s="144" customFormat="1" ht="18" hidden="1" customHeight="1" x14ac:dyDescent="0.2">
      <c r="A299" s="137">
        <f t="shared" si="44"/>
        <v>47</v>
      </c>
      <c r="B299" s="135"/>
      <c r="C299" s="136" t="s">
        <v>318</v>
      </c>
      <c r="D299" s="135" t="s">
        <v>364</v>
      </c>
      <c r="E299" s="148" t="s">
        <v>74</v>
      </c>
      <c r="F299" s="137">
        <v>1</v>
      </c>
      <c r="G299" s="173">
        <v>12100000</v>
      </c>
      <c r="H299" s="139">
        <v>0</v>
      </c>
      <c r="I299" s="137">
        <f t="shared" si="42"/>
        <v>1</v>
      </c>
      <c r="J299" s="140">
        <f t="shared" si="42"/>
        <v>12100000</v>
      </c>
      <c r="K299" s="139">
        <f t="shared" si="42"/>
        <v>0</v>
      </c>
      <c r="L299" s="135"/>
      <c r="M299" s="135"/>
      <c r="N299" s="135"/>
      <c r="O299" s="135"/>
      <c r="P299" s="148"/>
      <c r="Q299" s="137">
        <v>2010</v>
      </c>
      <c r="R299" s="135">
        <v>5</v>
      </c>
      <c r="S299" s="141">
        <f t="shared" si="43"/>
        <v>0.2</v>
      </c>
      <c r="T299" s="142">
        <f t="shared" si="45"/>
        <v>2420000</v>
      </c>
      <c r="U299" s="66">
        <f t="shared" si="47"/>
        <v>8</v>
      </c>
      <c r="V299" s="135">
        <v>0</v>
      </c>
      <c r="W299" s="143">
        <f t="shared" si="46"/>
        <v>19360000</v>
      </c>
      <c r="X299" s="144">
        <f t="shared" si="40"/>
        <v>0</v>
      </c>
    </row>
    <row r="300" spans="1:24" s="144" customFormat="1" ht="18" hidden="1" customHeight="1" x14ac:dyDescent="0.2">
      <c r="A300" s="137">
        <f t="shared" si="44"/>
        <v>48</v>
      </c>
      <c r="B300" s="135"/>
      <c r="C300" s="136" t="s">
        <v>318</v>
      </c>
      <c r="D300" s="135" t="s">
        <v>365</v>
      </c>
      <c r="E300" s="148" t="s">
        <v>74</v>
      </c>
      <c r="F300" s="137">
        <v>1</v>
      </c>
      <c r="G300" s="173">
        <v>12100000</v>
      </c>
      <c r="H300" s="139">
        <v>0</v>
      </c>
      <c r="I300" s="137">
        <f t="shared" si="42"/>
        <v>1</v>
      </c>
      <c r="J300" s="140">
        <f t="shared" si="42"/>
        <v>12100000</v>
      </c>
      <c r="K300" s="139">
        <f t="shared" si="42"/>
        <v>0</v>
      </c>
      <c r="L300" s="135"/>
      <c r="M300" s="135"/>
      <c r="N300" s="135"/>
      <c r="O300" s="135"/>
      <c r="P300" s="148"/>
      <c r="Q300" s="137">
        <v>2010</v>
      </c>
      <c r="R300" s="135">
        <v>5</v>
      </c>
      <c r="S300" s="141">
        <f t="shared" si="43"/>
        <v>0.2</v>
      </c>
      <c r="T300" s="142">
        <f t="shared" si="45"/>
        <v>2420000</v>
      </c>
      <c r="U300" s="66">
        <f t="shared" si="47"/>
        <v>8</v>
      </c>
      <c r="V300" s="135">
        <v>0</v>
      </c>
      <c r="W300" s="143">
        <f t="shared" si="46"/>
        <v>19360000</v>
      </c>
      <c r="X300" s="144">
        <f t="shared" si="40"/>
        <v>0</v>
      </c>
    </row>
    <row r="301" spans="1:24" s="144" customFormat="1" ht="18" hidden="1" customHeight="1" x14ac:dyDescent="0.2">
      <c r="A301" s="137">
        <f t="shared" si="44"/>
        <v>49</v>
      </c>
      <c r="B301" s="135"/>
      <c r="C301" s="136" t="s">
        <v>318</v>
      </c>
      <c r="D301" s="135" t="s">
        <v>366</v>
      </c>
      <c r="E301" s="148" t="s">
        <v>74</v>
      </c>
      <c r="F301" s="137">
        <v>1</v>
      </c>
      <c r="G301" s="173">
        <v>12100000</v>
      </c>
      <c r="H301" s="139">
        <v>0</v>
      </c>
      <c r="I301" s="137">
        <f t="shared" si="42"/>
        <v>1</v>
      </c>
      <c r="J301" s="140">
        <f t="shared" si="42"/>
        <v>12100000</v>
      </c>
      <c r="K301" s="139">
        <f t="shared" si="42"/>
        <v>0</v>
      </c>
      <c r="L301" s="135"/>
      <c r="M301" s="135"/>
      <c r="N301" s="135"/>
      <c r="O301" s="135"/>
      <c r="P301" s="148"/>
      <c r="Q301" s="137">
        <v>2010</v>
      </c>
      <c r="R301" s="135">
        <v>5</v>
      </c>
      <c r="S301" s="141">
        <f t="shared" si="43"/>
        <v>0.2</v>
      </c>
      <c r="T301" s="142">
        <f t="shared" si="45"/>
        <v>2420000</v>
      </c>
      <c r="U301" s="66">
        <f t="shared" si="47"/>
        <v>8</v>
      </c>
      <c r="V301" s="135">
        <v>0</v>
      </c>
      <c r="W301" s="143">
        <f t="shared" si="46"/>
        <v>19360000</v>
      </c>
      <c r="X301" s="144">
        <f t="shared" si="40"/>
        <v>0</v>
      </c>
    </row>
    <row r="302" spans="1:24" s="144" customFormat="1" ht="18" hidden="1" customHeight="1" x14ac:dyDescent="0.2">
      <c r="A302" s="137">
        <f t="shared" si="44"/>
        <v>50</v>
      </c>
      <c r="B302" s="135"/>
      <c r="C302" s="136" t="s">
        <v>318</v>
      </c>
      <c r="D302" s="135" t="s">
        <v>367</v>
      </c>
      <c r="E302" s="148" t="s">
        <v>74</v>
      </c>
      <c r="F302" s="137">
        <v>1</v>
      </c>
      <c r="G302" s="173">
        <v>12100000</v>
      </c>
      <c r="H302" s="139">
        <v>0</v>
      </c>
      <c r="I302" s="137">
        <f t="shared" si="42"/>
        <v>1</v>
      </c>
      <c r="J302" s="140">
        <f t="shared" si="42"/>
        <v>12100000</v>
      </c>
      <c r="K302" s="139">
        <f t="shared" si="42"/>
        <v>0</v>
      </c>
      <c r="L302" s="135"/>
      <c r="M302" s="135"/>
      <c r="N302" s="135"/>
      <c r="O302" s="135"/>
      <c r="P302" s="148"/>
      <c r="Q302" s="137">
        <v>2010</v>
      </c>
      <c r="R302" s="135">
        <v>5</v>
      </c>
      <c r="S302" s="141">
        <f t="shared" si="43"/>
        <v>0.2</v>
      </c>
      <c r="T302" s="142">
        <f t="shared" si="45"/>
        <v>2420000</v>
      </c>
      <c r="U302" s="66">
        <f t="shared" si="47"/>
        <v>8</v>
      </c>
      <c r="V302" s="135">
        <v>0</v>
      </c>
      <c r="W302" s="143">
        <f t="shared" si="46"/>
        <v>19360000</v>
      </c>
      <c r="X302" s="144">
        <f t="shared" si="40"/>
        <v>0</v>
      </c>
    </row>
    <row r="303" spans="1:24" s="144" customFormat="1" ht="18" hidden="1" customHeight="1" x14ac:dyDescent="0.2">
      <c r="A303" s="137">
        <f t="shared" si="44"/>
        <v>51</v>
      </c>
      <c r="B303" s="135"/>
      <c r="C303" s="136" t="s">
        <v>318</v>
      </c>
      <c r="D303" s="135" t="s">
        <v>368</v>
      </c>
      <c r="E303" s="148" t="s">
        <v>74</v>
      </c>
      <c r="F303" s="137">
        <v>1</v>
      </c>
      <c r="G303" s="173">
        <v>12100000</v>
      </c>
      <c r="H303" s="139">
        <v>0</v>
      </c>
      <c r="I303" s="137">
        <f t="shared" si="42"/>
        <v>1</v>
      </c>
      <c r="J303" s="140">
        <f t="shared" si="42"/>
        <v>12100000</v>
      </c>
      <c r="K303" s="139">
        <f t="shared" si="42"/>
        <v>0</v>
      </c>
      <c r="L303" s="135"/>
      <c r="M303" s="135"/>
      <c r="N303" s="135"/>
      <c r="O303" s="135"/>
      <c r="P303" s="148"/>
      <c r="Q303" s="137">
        <v>2010</v>
      </c>
      <c r="R303" s="135">
        <v>5</v>
      </c>
      <c r="S303" s="141">
        <f t="shared" si="43"/>
        <v>0.2</v>
      </c>
      <c r="T303" s="142">
        <f t="shared" si="45"/>
        <v>2420000</v>
      </c>
      <c r="U303" s="66">
        <f t="shared" si="47"/>
        <v>8</v>
      </c>
      <c r="V303" s="135">
        <v>0</v>
      </c>
      <c r="W303" s="143">
        <f t="shared" si="46"/>
        <v>19360000</v>
      </c>
      <c r="X303" s="144">
        <f t="shared" si="40"/>
        <v>0</v>
      </c>
    </row>
    <row r="304" spans="1:24" s="144" customFormat="1" ht="18" hidden="1" customHeight="1" x14ac:dyDescent="0.2">
      <c r="A304" s="137">
        <f t="shared" si="44"/>
        <v>52</v>
      </c>
      <c r="B304" s="135"/>
      <c r="C304" s="136" t="s">
        <v>318</v>
      </c>
      <c r="D304" s="135" t="s">
        <v>369</v>
      </c>
      <c r="E304" s="148" t="s">
        <v>74</v>
      </c>
      <c r="F304" s="137">
        <v>1</v>
      </c>
      <c r="G304" s="173">
        <v>12100000</v>
      </c>
      <c r="H304" s="139">
        <v>0</v>
      </c>
      <c r="I304" s="137">
        <f t="shared" si="42"/>
        <v>1</v>
      </c>
      <c r="J304" s="140">
        <f t="shared" si="42"/>
        <v>12100000</v>
      </c>
      <c r="K304" s="139">
        <f t="shared" si="42"/>
        <v>0</v>
      </c>
      <c r="L304" s="135"/>
      <c r="M304" s="135"/>
      <c r="N304" s="135"/>
      <c r="O304" s="135"/>
      <c r="P304" s="148"/>
      <c r="Q304" s="137">
        <v>2010</v>
      </c>
      <c r="R304" s="135">
        <v>5</v>
      </c>
      <c r="S304" s="141">
        <f t="shared" si="43"/>
        <v>0.2</v>
      </c>
      <c r="T304" s="142">
        <f t="shared" si="45"/>
        <v>2420000</v>
      </c>
      <c r="U304" s="66">
        <f t="shared" si="47"/>
        <v>8</v>
      </c>
      <c r="V304" s="135">
        <v>0</v>
      </c>
      <c r="W304" s="143">
        <f t="shared" si="46"/>
        <v>19360000</v>
      </c>
      <c r="X304" s="144">
        <f t="shared" si="40"/>
        <v>0</v>
      </c>
    </row>
    <row r="305" spans="1:24" s="144" customFormat="1" ht="18" hidden="1" customHeight="1" x14ac:dyDescent="0.2">
      <c r="A305" s="137">
        <f t="shared" si="44"/>
        <v>53</v>
      </c>
      <c r="B305" s="135"/>
      <c r="C305" s="136" t="s">
        <v>318</v>
      </c>
      <c r="D305" s="135" t="s">
        <v>370</v>
      </c>
      <c r="E305" s="148" t="s">
        <v>74</v>
      </c>
      <c r="F305" s="137">
        <v>1</v>
      </c>
      <c r="G305" s="173">
        <v>12100000</v>
      </c>
      <c r="H305" s="139">
        <v>0</v>
      </c>
      <c r="I305" s="137">
        <f t="shared" si="42"/>
        <v>1</v>
      </c>
      <c r="J305" s="140">
        <f t="shared" si="42"/>
        <v>12100000</v>
      </c>
      <c r="K305" s="139">
        <f t="shared" si="42"/>
        <v>0</v>
      </c>
      <c r="L305" s="135"/>
      <c r="M305" s="135"/>
      <c r="N305" s="135"/>
      <c r="O305" s="135"/>
      <c r="P305" s="148"/>
      <c r="Q305" s="137">
        <v>2010</v>
      </c>
      <c r="R305" s="135">
        <v>5</v>
      </c>
      <c r="S305" s="141">
        <f t="shared" si="43"/>
        <v>0.2</v>
      </c>
      <c r="T305" s="142">
        <f t="shared" si="45"/>
        <v>2420000</v>
      </c>
      <c r="U305" s="66">
        <f t="shared" si="47"/>
        <v>8</v>
      </c>
      <c r="V305" s="135">
        <v>0</v>
      </c>
      <c r="W305" s="143">
        <f t="shared" si="46"/>
        <v>19360000</v>
      </c>
      <c r="X305" s="144">
        <f t="shared" si="40"/>
        <v>0</v>
      </c>
    </row>
    <row r="306" spans="1:24" s="144" customFormat="1" ht="18" hidden="1" customHeight="1" x14ac:dyDescent="0.2">
      <c r="A306" s="137">
        <f t="shared" si="44"/>
        <v>54</v>
      </c>
      <c r="B306" s="135"/>
      <c r="C306" s="136" t="s">
        <v>318</v>
      </c>
      <c r="D306" s="135" t="s">
        <v>371</v>
      </c>
      <c r="E306" s="148" t="s">
        <v>74</v>
      </c>
      <c r="F306" s="137">
        <v>1</v>
      </c>
      <c r="G306" s="173">
        <v>12100000</v>
      </c>
      <c r="H306" s="139">
        <v>0</v>
      </c>
      <c r="I306" s="137">
        <f t="shared" si="42"/>
        <v>1</v>
      </c>
      <c r="J306" s="140">
        <f t="shared" si="42"/>
        <v>12100000</v>
      </c>
      <c r="K306" s="139">
        <f t="shared" si="42"/>
        <v>0</v>
      </c>
      <c r="L306" s="135"/>
      <c r="M306" s="135"/>
      <c r="N306" s="135"/>
      <c r="O306" s="135"/>
      <c r="P306" s="148"/>
      <c r="Q306" s="137">
        <v>2010</v>
      </c>
      <c r="R306" s="135">
        <v>5</v>
      </c>
      <c r="S306" s="141">
        <f t="shared" si="43"/>
        <v>0.2</v>
      </c>
      <c r="T306" s="142">
        <f t="shared" si="45"/>
        <v>2420000</v>
      </c>
      <c r="U306" s="66">
        <f t="shared" si="47"/>
        <v>8</v>
      </c>
      <c r="V306" s="135">
        <v>0</v>
      </c>
      <c r="W306" s="143">
        <f t="shared" si="46"/>
        <v>19360000</v>
      </c>
      <c r="X306" s="144">
        <f t="shared" si="40"/>
        <v>0</v>
      </c>
    </row>
    <row r="307" spans="1:24" s="144" customFormat="1" ht="18" hidden="1" customHeight="1" x14ac:dyDescent="0.2">
      <c r="A307" s="137">
        <f t="shared" si="44"/>
        <v>55</v>
      </c>
      <c r="B307" s="135"/>
      <c r="C307" s="136" t="s">
        <v>318</v>
      </c>
      <c r="D307" s="135" t="s">
        <v>372</v>
      </c>
      <c r="E307" s="148" t="s">
        <v>74</v>
      </c>
      <c r="F307" s="137">
        <v>1</v>
      </c>
      <c r="G307" s="173">
        <v>12100000</v>
      </c>
      <c r="H307" s="139">
        <v>0</v>
      </c>
      <c r="I307" s="137">
        <f t="shared" si="42"/>
        <v>1</v>
      </c>
      <c r="J307" s="140">
        <f t="shared" si="42"/>
        <v>12100000</v>
      </c>
      <c r="K307" s="139">
        <f t="shared" si="42"/>
        <v>0</v>
      </c>
      <c r="L307" s="135"/>
      <c r="M307" s="135"/>
      <c r="N307" s="135"/>
      <c r="O307" s="135"/>
      <c r="P307" s="148"/>
      <c r="Q307" s="137">
        <v>2010</v>
      </c>
      <c r="R307" s="135">
        <v>5</v>
      </c>
      <c r="S307" s="141">
        <f t="shared" si="43"/>
        <v>0.2</v>
      </c>
      <c r="T307" s="142">
        <f t="shared" si="45"/>
        <v>2420000</v>
      </c>
      <c r="U307" s="66">
        <f t="shared" si="47"/>
        <v>8</v>
      </c>
      <c r="V307" s="135">
        <v>0</v>
      </c>
      <c r="W307" s="143">
        <f t="shared" si="46"/>
        <v>19360000</v>
      </c>
      <c r="X307" s="144">
        <f t="shared" si="40"/>
        <v>0</v>
      </c>
    </row>
    <row r="308" spans="1:24" s="144" customFormat="1" ht="18" hidden="1" customHeight="1" x14ac:dyDescent="0.2">
      <c r="A308" s="137">
        <f t="shared" si="44"/>
        <v>56</v>
      </c>
      <c r="B308" s="135"/>
      <c r="C308" s="136" t="s">
        <v>318</v>
      </c>
      <c r="D308" s="135" t="s">
        <v>373</v>
      </c>
      <c r="E308" s="148" t="s">
        <v>74</v>
      </c>
      <c r="F308" s="137">
        <v>1</v>
      </c>
      <c r="G308" s="173">
        <v>12100000</v>
      </c>
      <c r="H308" s="139">
        <v>0</v>
      </c>
      <c r="I308" s="137">
        <f t="shared" si="42"/>
        <v>1</v>
      </c>
      <c r="J308" s="140">
        <f t="shared" si="42"/>
        <v>12100000</v>
      </c>
      <c r="K308" s="139">
        <f t="shared" si="42"/>
        <v>0</v>
      </c>
      <c r="L308" s="135"/>
      <c r="M308" s="135"/>
      <c r="N308" s="135"/>
      <c r="O308" s="135"/>
      <c r="P308" s="148"/>
      <c r="Q308" s="137">
        <v>2010</v>
      </c>
      <c r="R308" s="135">
        <v>5</v>
      </c>
      <c r="S308" s="141">
        <f t="shared" si="43"/>
        <v>0.2</v>
      </c>
      <c r="T308" s="142">
        <f t="shared" si="45"/>
        <v>2420000</v>
      </c>
      <c r="U308" s="66">
        <f t="shared" si="47"/>
        <v>8</v>
      </c>
      <c r="V308" s="135">
        <v>0</v>
      </c>
      <c r="W308" s="143">
        <f t="shared" si="46"/>
        <v>19360000</v>
      </c>
      <c r="X308" s="144">
        <f t="shared" si="40"/>
        <v>0</v>
      </c>
    </row>
    <row r="309" spans="1:24" s="144" customFormat="1" ht="18" hidden="1" customHeight="1" x14ac:dyDescent="0.2">
      <c r="A309" s="137">
        <f t="shared" si="44"/>
        <v>57</v>
      </c>
      <c r="B309" s="135"/>
      <c r="C309" s="136" t="s">
        <v>318</v>
      </c>
      <c r="D309" s="135" t="s">
        <v>374</v>
      </c>
      <c r="E309" s="148" t="s">
        <v>74</v>
      </c>
      <c r="F309" s="137">
        <v>1</v>
      </c>
      <c r="G309" s="173">
        <v>12100000</v>
      </c>
      <c r="H309" s="139">
        <v>0</v>
      </c>
      <c r="I309" s="137">
        <f t="shared" si="42"/>
        <v>1</v>
      </c>
      <c r="J309" s="140">
        <f t="shared" si="42"/>
        <v>12100000</v>
      </c>
      <c r="K309" s="139">
        <f t="shared" si="42"/>
        <v>0</v>
      </c>
      <c r="L309" s="135"/>
      <c r="M309" s="135"/>
      <c r="N309" s="135"/>
      <c r="O309" s="135"/>
      <c r="P309" s="148"/>
      <c r="Q309" s="137">
        <v>2010</v>
      </c>
      <c r="R309" s="135">
        <v>5</v>
      </c>
      <c r="S309" s="141">
        <f t="shared" si="43"/>
        <v>0.2</v>
      </c>
      <c r="T309" s="142">
        <f t="shared" si="45"/>
        <v>2420000</v>
      </c>
      <c r="U309" s="66">
        <f t="shared" si="47"/>
        <v>8</v>
      </c>
      <c r="V309" s="135">
        <v>0</v>
      </c>
      <c r="W309" s="143">
        <f t="shared" si="46"/>
        <v>19360000</v>
      </c>
      <c r="X309" s="144">
        <f t="shared" si="40"/>
        <v>0</v>
      </c>
    </row>
    <row r="310" spans="1:24" s="144" customFormat="1" ht="18" hidden="1" customHeight="1" x14ac:dyDescent="0.2">
      <c r="A310" s="137">
        <f t="shared" si="44"/>
        <v>58</v>
      </c>
      <c r="B310" s="135"/>
      <c r="C310" s="136" t="s">
        <v>318</v>
      </c>
      <c r="D310" s="135" t="s">
        <v>375</v>
      </c>
      <c r="E310" s="148" t="s">
        <v>74</v>
      </c>
      <c r="F310" s="137">
        <v>1</v>
      </c>
      <c r="G310" s="173">
        <v>12100000</v>
      </c>
      <c r="H310" s="139">
        <v>0</v>
      </c>
      <c r="I310" s="137">
        <f t="shared" si="42"/>
        <v>1</v>
      </c>
      <c r="J310" s="140">
        <f t="shared" si="42"/>
        <v>12100000</v>
      </c>
      <c r="K310" s="139">
        <f t="shared" si="42"/>
        <v>0</v>
      </c>
      <c r="L310" s="135"/>
      <c r="M310" s="135"/>
      <c r="N310" s="135"/>
      <c r="O310" s="135"/>
      <c r="P310" s="148"/>
      <c r="Q310" s="137">
        <v>2010</v>
      </c>
      <c r="R310" s="135">
        <v>5</v>
      </c>
      <c r="S310" s="141">
        <f t="shared" si="43"/>
        <v>0.2</v>
      </c>
      <c r="T310" s="142">
        <f t="shared" si="45"/>
        <v>2420000</v>
      </c>
      <c r="U310" s="66">
        <f t="shared" si="47"/>
        <v>8</v>
      </c>
      <c r="V310" s="135">
        <v>0</v>
      </c>
      <c r="W310" s="143">
        <f t="shared" si="46"/>
        <v>19360000</v>
      </c>
      <c r="X310" s="144">
        <f t="shared" si="40"/>
        <v>0</v>
      </c>
    </row>
    <row r="311" spans="1:24" s="144" customFormat="1" ht="18" hidden="1" customHeight="1" x14ac:dyDescent="0.2">
      <c r="A311" s="137">
        <f t="shared" si="44"/>
        <v>59</v>
      </c>
      <c r="B311" s="135"/>
      <c r="C311" s="136" t="s">
        <v>318</v>
      </c>
      <c r="D311" s="135" t="s">
        <v>376</v>
      </c>
      <c r="E311" s="148" t="s">
        <v>74</v>
      </c>
      <c r="F311" s="137">
        <v>1</v>
      </c>
      <c r="G311" s="173">
        <v>12100000</v>
      </c>
      <c r="H311" s="139">
        <v>0</v>
      </c>
      <c r="I311" s="137">
        <f t="shared" si="42"/>
        <v>1</v>
      </c>
      <c r="J311" s="140">
        <f t="shared" si="42"/>
        <v>12100000</v>
      </c>
      <c r="K311" s="139">
        <f t="shared" si="42"/>
        <v>0</v>
      </c>
      <c r="L311" s="135"/>
      <c r="M311" s="135"/>
      <c r="N311" s="135"/>
      <c r="O311" s="135"/>
      <c r="P311" s="148"/>
      <c r="Q311" s="137">
        <v>2010</v>
      </c>
      <c r="R311" s="135">
        <v>5</v>
      </c>
      <c r="S311" s="141">
        <f t="shared" si="43"/>
        <v>0.2</v>
      </c>
      <c r="T311" s="142">
        <f t="shared" si="45"/>
        <v>2420000</v>
      </c>
      <c r="U311" s="66">
        <f t="shared" si="47"/>
        <v>8</v>
      </c>
      <c r="V311" s="135">
        <v>0</v>
      </c>
      <c r="W311" s="143">
        <f t="shared" si="46"/>
        <v>19360000</v>
      </c>
      <c r="X311" s="144">
        <f t="shared" ref="X311:X374" si="48">IF(H311&lt;0,0,H311)</f>
        <v>0</v>
      </c>
    </row>
    <row r="312" spans="1:24" s="144" customFormat="1" ht="18" hidden="1" customHeight="1" x14ac:dyDescent="0.2">
      <c r="A312" s="137">
        <f t="shared" si="44"/>
        <v>60</v>
      </c>
      <c r="B312" s="135"/>
      <c r="C312" s="136" t="s">
        <v>318</v>
      </c>
      <c r="D312" s="135" t="s">
        <v>377</v>
      </c>
      <c r="E312" s="148" t="s">
        <v>74</v>
      </c>
      <c r="F312" s="137">
        <v>1</v>
      </c>
      <c r="G312" s="173">
        <v>12100000</v>
      </c>
      <c r="H312" s="139">
        <v>0</v>
      </c>
      <c r="I312" s="137">
        <f t="shared" si="42"/>
        <v>1</v>
      </c>
      <c r="J312" s="140">
        <f t="shared" si="42"/>
        <v>12100000</v>
      </c>
      <c r="K312" s="139">
        <f t="shared" si="42"/>
        <v>0</v>
      </c>
      <c r="L312" s="135"/>
      <c r="M312" s="135"/>
      <c r="N312" s="135"/>
      <c r="O312" s="135"/>
      <c r="P312" s="148"/>
      <c r="Q312" s="137">
        <v>2010</v>
      </c>
      <c r="R312" s="135">
        <v>5</v>
      </c>
      <c r="S312" s="141">
        <f t="shared" si="43"/>
        <v>0.2</v>
      </c>
      <c r="T312" s="142">
        <f t="shared" si="45"/>
        <v>2420000</v>
      </c>
      <c r="U312" s="66">
        <f t="shared" si="47"/>
        <v>8</v>
      </c>
      <c r="V312" s="135">
        <v>0</v>
      </c>
      <c r="W312" s="143">
        <f t="shared" si="46"/>
        <v>19360000</v>
      </c>
      <c r="X312" s="144">
        <f t="shared" si="48"/>
        <v>0</v>
      </c>
    </row>
    <row r="313" spans="1:24" s="144" customFormat="1" ht="18" hidden="1" customHeight="1" x14ac:dyDescent="0.2">
      <c r="A313" s="137">
        <f t="shared" si="44"/>
        <v>61</v>
      </c>
      <c r="B313" s="135"/>
      <c r="C313" s="136" t="s">
        <v>318</v>
      </c>
      <c r="D313" s="135" t="s">
        <v>378</v>
      </c>
      <c r="E313" s="148" t="s">
        <v>74</v>
      </c>
      <c r="F313" s="137">
        <v>1</v>
      </c>
      <c r="G313" s="173">
        <v>12100000</v>
      </c>
      <c r="H313" s="139">
        <v>0</v>
      </c>
      <c r="I313" s="137">
        <f t="shared" si="42"/>
        <v>1</v>
      </c>
      <c r="J313" s="140">
        <f t="shared" si="42"/>
        <v>12100000</v>
      </c>
      <c r="K313" s="139">
        <f t="shared" si="42"/>
        <v>0</v>
      </c>
      <c r="L313" s="135"/>
      <c r="M313" s="135"/>
      <c r="N313" s="135"/>
      <c r="O313" s="135"/>
      <c r="P313" s="148"/>
      <c r="Q313" s="137">
        <v>2010</v>
      </c>
      <c r="R313" s="135">
        <v>5</v>
      </c>
      <c r="S313" s="141">
        <f t="shared" si="43"/>
        <v>0.2</v>
      </c>
      <c r="T313" s="142">
        <f t="shared" si="45"/>
        <v>2420000</v>
      </c>
      <c r="U313" s="66">
        <f t="shared" si="47"/>
        <v>8</v>
      </c>
      <c r="V313" s="135">
        <v>0</v>
      </c>
      <c r="W313" s="143">
        <f t="shared" si="46"/>
        <v>19360000</v>
      </c>
      <c r="X313" s="144">
        <f t="shared" si="48"/>
        <v>0</v>
      </c>
    </row>
    <row r="314" spans="1:24" s="144" customFormat="1" ht="18" hidden="1" customHeight="1" x14ac:dyDescent="0.2">
      <c r="A314" s="137">
        <f t="shared" si="44"/>
        <v>62</v>
      </c>
      <c r="B314" s="135"/>
      <c r="C314" s="136" t="s">
        <v>318</v>
      </c>
      <c r="D314" s="135" t="s">
        <v>379</v>
      </c>
      <c r="E314" s="148" t="s">
        <v>74</v>
      </c>
      <c r="F314" s="137">
        <v>1</v>
      </c>
      <c r="G314" s="173">
        <v>12100000</v>
      </c>
      <c r="H314" s="139">
        <v>0</v>
      </c>
      <c r="I314" s="137">
        <f t="shared" si="42"/>
        <v>1</v>
      </c>
      <c r="J314" s="140">
        <f t="shared" si="42"/>
        <v>12100000</v>
      </c>
      <c r="K314" s="139">
        <f t="shared" si="42"/>
        <v>0</v>
      </c>
      <c r="L314" s="135"/>
      <c r="M314" s="135"/>
      <c r="N314" s="135"/>
      <c r="O314" s="135"/>
      <c r="P314" s="148"/>
      <c r="Q314" s="137">
        <v>2010</v>
      </c>
      <c r="R314" s="135">
        <v>5</v>
      </c>
      <c r="S314" s="141">
        <f t="shared" si="43"/>
        <v>0.2</v>
      </c>
      <c r="T314" s="142">
        <f t="shared" si="45"/>
        <v>2420000</v>
      </c>
      <c r="U314" s="66">
        <f t="shared" si="47"/>
        <v>8</v>
      </c>
      <c r="V314" s="135">
        <v>0</v>
      </c>
      <c r="W314" s="143">
        <f t="shared" si="46"/>
        <v>19360000</v>
      </c>
      <c r="X314" s="144">
        <f t="shared" si="48"/>
        <v>0</v>
      </c>
    </row>
    <row r="315" spans="1:24" s="144" customFormat="1" ht="18" hidden="1" customHeight="1" x14ac:dyDescent="0.2">
      <c r="A315" s="137">
        <f t="shared" si="44"/>
        <v>63</v>
      </c>
      <c r="B315" s="135"/>
      <c r="C315" s="136" t="s">
        <v>318</v>
      </c>
      <c r="D315" s="135" t="s">
        <v>380</v>
      </c>
      <c r="E315" s="148" t="s">
        <v>74</v>
      </c>
      <c r="F315" s="137">
        <v>1</v>
      </c>
      <c r="G315" s="173">
        <v>12100000</v>
      </c>
      <c r="H315" s="139">
        <v>0</v>
      </c>
      <c r="I315" s="137">
        <f t="shared" si="42"/>
        <v>1</v>
      </c>
      <c r="J315" s="140">
        <f t="shared" si="42"/>
        <v>12100000</v>
      </c>
      <c r="K315" s="139">
        <f t="shared" si="42"/>
        <v>0</v>
      </c>
      <c r="L315" s="135"/>
      <c r="M315" s="135"/>
      <c r="N315" s="135"/>
      <c r="O315" s="135"/>
      <c r="P315" s="148"/>
      <c r="Q315" s="137">
        <v>2010</v>
      </c>
      <c r="R315" s="135">
        <v>5</v>
      </c>
      <c r="S315" s="141">
        <f t="shared" si="43"/>
        <v>0.2</v>
      </c>
      <c r="T315" s="142">
        <f t="shared" si="45"/>
        <v>2420000</v>
      </c>
      <c r="U315" s="66">
        <f t="shared" si="47"/>
        <v>8</v>
      </c>
      <c r="V315" s="135">
        <v>0</v>
      </c>
      <c r="W315" s="143">
        <f t="shared" si="46"/>
        <v>19360000</v>
      </c>
      <c r="X315" s="144">
        <f t="shared" si="48"/>
        <v>0</v>
      </c>
    </row>
    <row r="316" spans="1:24" s="144" customFormat="1" ht="18" hidden="1" customHeight="1" x14ac:dyDescent="0.2">
      <c r="A316" s="137">
        <f t="shared" si="44"/>
        <v>64</v>
      </c>
      <c r="B316" s="135"/>
      <c r="C316" s="136" t="s">
        <v>318</v>
      </c>
      <c r="D316" s="135" t="s">
        <v>381</v>
      </c>
      <c r="E316" s="148" t="s">
        <v>74</v>
      </c>
      <c r="F316" s="137">
        <v>1</v>
      </c>
      <c r="G316" s="173">
        <v>12100000</v>
      </c>
      <c r="H316" s="139">
        <v>0</v>
      </c>
      <c r="I316" s="137">
        <f t="shared" si="42"/>
        <v>1</v>
      </c>
      <c r="J316" s="140">
        <f t="shared" si="42"/>
        <v>12100000</v>
      </c>
      <c r="K316" s="139">
        <f t="shared" si="42"/>
        <v>0</v>
      </c>
      <c r="L316" s="135"/>
      <c r="M316" s="135"/>
      <c r="N316" s="135"/>
      <c r="O316" s="135"/>
      <c r="P316" s="148"/>
      <c r="Q316" s="137">
        <v>2010</v>
      </c>
      <c r="R316" s="135">
        <v>5</v>
      </c>
      <c r="S316" s="141">
        <f t="shared" si="43"/>
        <v>0.2</v>
      </c>
      <c r="T316" s="142">
        <f t="shared" si="45"/>
        <v>2420000</v>
      </c>
      <c r="U316" s="66">
        <f t="shared" si="47"/>
        <v>8</v>
      </c>
      <c r="V316" s="135">
        <v>0</v>
      </c>
      <c r="W316" s="143">
        <f t="shared" si="46"/>
        <v>19360000</v>
      </c>
      <c r="X316" s="144">
        <f t="shared" si="48"/>
        <v>0</v>
      </c>
    </row>
    <row r="317" spans="1:24" s="144" customFormat="1" ht="18" hidden="1" customHeight="1" x14ac:dyDescent="0.2">
      <c r="A317" s="137">
        <f t="shared" si="44"/>
        <v>65</v>
      </c>
      <c r="B317" s="135"/>
      <c r="C317" s="136" t="s">
        <v>318</v>
      </c>
      <c r="D317" s="135" t="s">
        <v>382</v>
      </c>
      <c r="E317" s="148" t="s">
        <v>74</v>
      </c>
      <c r="F317" s="137">
        <v>1</v>
      </c>
      <c r="G317" s="173">
        <v>12100000</v>
      </c>
      <c r="H317" s="139">
        <v>0</v>
      </c>
      <c r="I317" s="137">
        <f t="shared" ref="I317:K380" si="49">F317</f>
        <v>1</v>
      </c>
      <c r="J317" s="140">
        <f t="shared" si="49"/>
        <v>12100000</v>
      </c>
      <c r="K317" s="139">
        <f t="shared" si="49"/>
        <v>0</v>
      </c>
      <c r="L317" s="135"/>
      <c r="M317" s="135"/>
      <c r="N317" s="135"/>
      <c r="O317" s="135"/>
      <c r="P317" s="148"/>
      <c r="Q317" s="137">
        <v>2010</v>
      </c>
      <c r="R317" s="135">
        <v>5</v>
      </c>
      <c r="S317" s="141">
        <f t="shared" ref="S317:S380" si="50">100%/R317</f>
        <v>0.2</v>
      </c>
      <c r="T317" s="142">
        <f t="shared" si="45"/>
        <v>2420000</v>
      </c>
      <c r="U317" s="66">
        <f t="shared" si="47"/>
        <v>8</v>
      </c>
      <c r="V317" s="135">
        <v>0</v>
      </c>
      <c r="W317" s="143">
        <f t="shared" si="46"/>
        <v>19360000</v>
      </c>
      <c r="X317" s="144">
        <f t="shared" si="48"/>
        <v>0</v>
      </c>
    </row>
    <row r="318" spans="1:24" s="144" customFormat="1" ht="18" hidden="1" customHeight="1" x14ac:dyDescent="0.2">
      <c r="A318" s="137">
        <f t="shared" si="44"/>
        <v>66</v>
      </c>
      <c r="B318" s="135"/>
      <c r="C318" s="136" t="s">
        <v>318</v>
      </c>
      <c r="D318" s="135" t="s">
        <v>383</v>
      </c>
      <c r="E318" s="148" t="s">
        <v>74</v>
      </c>
      <c r="F318" s="137">
        <v>1</v>
      </c>
      <c r="G318" s="173">
        <v>12100000</v>
      </c>
      <c r="H318" s="139">
        <v>0</v>
      </c>
      <c r="I318" s="137">
        <f t="shared" si="49"/>
        <v>1</v>
      </c>
      <c r="J318" s="140">
        <f t="shared" si="49"/>
        <v>12100000</v>
      </c>
      <c r="K318" s="139">
        <f t="shared" si="49"/>
        <v>0</v>
      </c>
      <c r="L318" s="135"/>
      <c r="M318" s="135"/>
      <c r="N318" s="135"/>
      <c r="O318" s="135"/>
      <c r="P318" s="148"/>
      <c r="Q318" s="137">
        <v>2010</v>
      </c>
      <c r="R318" s="135">
        <v>5</v>
      </c>
      <c r="S318" s="141">
        <f t="shared" si="50"/>
        <v>0.2</v>
      </c>
      <c r="T318" s="142">
        <f t="shared" si="45"/>
        <v>2420000</v>
      </c>
      <c r="U318" s="66">
        <f t="shared" si="47"/>
        <v>8</v>
      </c>
      <c r="V318" s="135">
        <v>0</v>
      </c>
      <c r="W318" s="143">
        <f t="shared" si="46"/>
        <v>19360000</v>
      </c>
      <c r="X318" s="144">
        <f t="shared" si="48"/>
        <v>0</v>
      </c>
    </row>
    <row r="319" spans="1:24" s="144" customFormat="1" ht="18" hidden="1" customHeight="1" x14ac:dyDescent="0.2">
      <c r="A319" s="137">
        <f t="shared" ref="A319:A382" si="51">+A318+1</f>
        <v>67</v>
      </c>
      <c r="B319" s="135"/>
      <c r="C319" s="136" t="s">
        <v>318</v>
      </c>
      <c r="D319" s="135" t="s">
        <v>384</v>
      </c>
      <c r="E319" s="148" t="s">
        <v>74</v>
      </c>
      <c r="F319" s="137">
        <v>1</v>
      </c>
      <c r="G319" s="173">
        <v>12100000</v>
      </c>
      <c r="H319" s="139">
        <v>0</v>
      </c>
      <c r="I319" s="137">
        <f t="shared" si="49"/>
        <v>1</v>
      </c>
      <c r="J319" s="140">
        <f t="shared" si="49"/>
        <v>12100000</v>
      </c>
      <c r="K319" s="139">
        <f t="shared" si="49"/>
        <v>0</v>
      </c>
      <c r="L319" s="135"/>
      <c r="M319" s="135"/>
      <c r="N319" s="135"/>
      <c r="O319" s="135"/>
      <c r="P319" s="148"/>
      <c r="Q319" s="137">
        <v>2010</v>
      </c>
      <c r="R319" s="135">
        <v>5</v>
      </c>
      <c r="S319" s="141">
        <f t="shared" si="50"/>
        <v>0.2</v>
      </c>
      <c r="T319" s="142">
        <f t="shared" si="45"/>
        <v>2420000</v>
      </c>
      <c r="U319" s="66">
        <f t="shared" si="47"/>
        <v>8</v>
      </c>
      <c r="V319" s="135">
        <v>0</v>
      </c>
      <c r="W319" s="143">
        <f t="shared" si="46"/>
        <v>19360000</v>
      </c>
      <c r="X319" s="144">
        <f t="shared" si="48"/>
        <v>0</v>
      </c>
    </row>
    <row r="320" spans="1:24" s="144" customFormat="1" ht="18" hidden="1" customHeight="1" x14ac:dyDescent="0.2">
      <c r="A320" s="137">
        <f t="shared" si="51"/>
        <v>68</v>
      </c>
      <c r="B320" s="135"/>
      <c r="C320" s="136" t="s">
        <v>318</v>
      </c>
      <c r="D320" s="135" t="s">
        <v>385</v>
      </c>
      <c r="E320" s="148" t="s">
        <v>74</v>
      </c>
      <c r="F320" s="137">
        <v>1</v>
      </c>
      <c r="G320" s="173">
        <v>12100000</v>
      </c>
      <c r="H320" s="139">
        <v>0</v>
      </c>
      <c r="I320" s="137">
        <f t="shared" si="49"/>
        <v>1</v>
      </c>
      <c r="J320" s="140">
        <f t="shared" si="49"/>
        <v>12100000</v>
      </c>
      <c r="K320" s="139">
        <f t="shared" si="49"/>
        <v>0</v>
      </c>
      <c r="L320" s="135"/>
      <c r="M320" s="135"/>
      <c r="N320" s="135"/>
      <c r="O320" s="135"/>
      <c r="P320" s="148"/>
      <c r="Q320" s="137">
        <v>2010</v>
      </c>
      <c r="R320" s="135">
        <v>5</v>
      </c>
      <c r="S320" s="141">
        <f t="shared" si="50"/>
        <v>0.2</v>
      </c>
      <c r="T320" s="142">
        <f t="shared" si="45"/>
        <v>2420000</v>
      </c>
      <c r="U320" s="66">
        <f t="shared" si="47"/>
        <v>8</v>
      </c>
      <c r="V320" s="135">
        <v>0</v>
      </c>
      <c r="W320" s="143">
        <f t="shared" si="46"/>
        <v>19360000</v>
      </c>
      <c r="X320" s="144">
        <f t="shared" si="48"/>
        <v>0</v>
      </c>
    </row>
    <row r="321" spans="1:24" s="144" customFormat="1" ht="18" hidden="1" customHeight="1" x14ac:dyDescent="0.2">
      <c r="A321" s="137">
        <f t="shared" si="51"/>
        <v>69</v>
      </c>
      <c r="B321" s="135"/>
      <c r="C321" s="136" t="s">
        <v>318</v>
      </c>
      <c r="D321" s="135" t="s">
        <v>386</v>
      </c>
      <c r="E321" s="148" t="s">
        <v>74</v>
      </c>
      <c r="F321" s="137">
        <v>1</v>
      </c>
      <c r="G321" s="173">
        <v>12100000</v>
      </c>
      <c r="H321" s="139">
        <v>0</v>
      </c>
      <c r="I321" s="137">
        <f t="shared" si="49"/>
        <v>1</v>
      </c>
      <c r="J321" s="140">
        <f t="shared" si="49"/>
        <v>12100000</v>
      </c>
      <c r="K321" s="139">
        <f t="shared" si="49"/>
        <v>0</v>
      </c>
      <c r="L321" s="135"/>
      <c r="M321" s="135"/>
      <c r="N321" s="135"/>
      <c r="O321" s="135"/>
      <c r="P321" s="148"/>
      <c r="Q321" s="137">
        <v>2010</v>
      </c>
      <c r="R321" s="135">
        <v>5</v>
      </c>
      <c r="S321" s="141">
        <f t="shared" si="50"/>
        <v>0.2</v>
      </c>
      <c r="T321" s="142">
        <f t="shared" si="45"/>
        <v>2420000</v>
      </c>
      <c r="U321" s="66">
        <f t="shared" si="47"/>
        <v>8</v>
      </c>
      <c r="V321" s="135">
        <v>0</v>
      </c>
      <c r="W321" s="143">
        <f t="shared" si="46"/>
        <v>19360000</v>
      </c>
      <c r="X321" s="144">
        <f t="shared" si="48"/>
        <v>0</v>
      </c>
    </row>
    <row r="322" spans="1:24" s="144" customFormat="1" ht="18" hidden="1" customHeight="1" x14ac:dyDescent="0.2">
      <c r="A322" s="137">
        <f t="shared" si="51"/>
        <v>70</v>
      </c>
      <c r="B322" s="135"/>
      <c r="C322" s="136" t="s">
        <v>318</v>
      </c>
      <c r="D322" s="135" t="s">
        <v>387</v>
      </c>
      <c r="E322" s="148" t="s">
        <v>74</v>
      </c>
      <c r="F322" s="137">
        <v>1</v>
      </c>
      <c r="G322" s="173">
        <v>12100000</v>
      </c>
      <c r="H322" s="139">
        <v>0</v>
      </c>
      <c r="I322" s="137">
        <f t="shared" si="49"/>
        <v>1</v>
      </c>
      <c r="J322" s="140">
        <f t="shared" si="49"/>
        <v>12100000</v>
      </c>
      <c r="K322" s="139">
        <f t="shared" si="49"/>
        <v>0</v>
      </c>
      <c r="L322" s="135"/>
      <c r="M322" s="135"/>
      <c r="N322" s="135"/>
      <c r="O322" s="135"/>
      <c r="P322" s="148"/>
      <c r="Q322" s="137">
        <v>2010</v>
      </c>
      <c r="R322" s="135">
        <v>5</v>
      </c>
      <c r="S322" s="141">
        <f t="shared" si="50"/>
        <v>0.2</v>
      </c>
      <c r="T322" s="142">
        <f t="shared" si="45"/>
        <v>2420000</v>
      </c>
      <c r="U322" s="66">
        <f t="shared" si="47"/>
        <v>8</v>
      </c>
      <c r="V322" s="135">
        <v>0</v>
      </c>
      <c r="W322" s="143">
        <f t="shared" si="46"/>
        <v>19360000</v>
      </c>
      <c r="X322" s="144">
        <f t="shared" si="48"/>
        <v>0</v>
      </c>
    </row>
    <row r="323" spans="1:24" s="144" customFormat="1" ht="18" hidden="1" customHeight="1" x14ac:dyDescent="0.2">
      <c r="A323" s="137">
        <f t="shared" si="51"/>
        <v>71</v>
      </c>
      <c r="B323" s="135"/>
      <c r="C323" s="136" t="s">
        <v>318</v>
      </c>
      <c r="D323" s="135" t="s">
        <v>388</v>
      </c>
      <c r="E323" s="148" t="s">
        <v>74</v>
      </c>
      <c r="F323" s="137">
        <v>1</v>
      </c>
      <c r="G323" s="173">
        <v>12100000</v>
      </c>
      <c r="H323" s="139">
        <v>0</v>
      </c>
      <c r="I323" s="137">
        <f t="shared" si="49"/>
        <v>1</v>
      </c>
      <c r="J323" s="140">
        <f t="shared" si="49"/>
        <v>12100000</v>
      </c>
      <c r="K323" s="139">
        <f t="shared" si="49"/>
        <v>0</v>
      </c>
      <c r="L323" s="135"/>
      <c r="M323" s="135"/>
      <c r="N323" s="135"/>
      <c r="O323" s="135"/>
      <c r="P323" s="148"/>
      <c r="Q323" s="137">
        <v>2010</v>
      </c>
      <c r="R323" s="135">
        <v>5</v>
      </c>
      <c r="S323" s="141">
        <f t="shared" si="50"/>
        <v>0.2</v>
      </c>
      <c r="T323" s="142">
        <f t="shared" si="45"/>
        <v>2420000</v>
      </c>
      <c r="U323" s="66">
        <f t="shared" si="47"/>
        <v>8</v>
      </c>
      <c r="V323" s="135">
        <v>0</v>
      </c>
      <c r="W323" s="143">
        <f t="shared" si="46"/>
        <v>19360000</v>
      </c>
      <c r="X323" s="144">
        <f t="shared" si="48"/>
        <v>0</v>
      </c>
    </row>
    <row r="324" spans="1:24" s="144" customFormat="1" ht="18" hidden="1" customHeight="1" x14ac:dyDescent="0.2">
      <c r="A324" s="137">
        <f t="shared" si="51"/>
        <v>72</v>
      </c>
      <c r="B324" s="135"/>
      <c r="C324" s="136" t="s">
        <v>318</v>
      </c>
      <c r="D324" s="135" t="s">
        <v>389</v>
      </c>
      <c r="E324" s="148" t="s">
        <v>74</v>
      </c>
      <c r="F324" s="137">
        <v>1</v>
      </c>
      <c r="G324" s="173">
        <v>12100000</v>
      </c>
      <c r="H324" s="139">
        <v>0</v>
      </c>
      <c r="I324" s="137">
        <f t="shared" si="49"/>
        <v>1</v>
      </c>
      <c r="J324" s="140">
        <f t="shared" si="49"/>
        <v>12100000</v>
      </c>
      <c r="K324" s="139">
        <f t="shared" si="49"/>
        <v>0</v>
      </c>
      <c r="L324" s="135"/>
      <c r="M324" s="135"/>
      <c r="N324" s="135"/>
      <c r="O324" s="135"/>
      <c r="P324" s="148"/>
      <c r="Q324" s="137">
        <v>2010</v>
      </c>
      <c r="R324" s="135">
        <v>5</v>
      </c>
      <c r="S324" s="141">
        <f t="shared" si="50"/>
        <v>0.2</v>
      </c>
      <c r="T324" s="142">
        <f t="shared" si="45"/>
        <v>2420000</v>
      </c>
      <c r="U324" s="66">
        <f t="shared" si="47"/>
        <v>8</v>
      </c>
      <c r="V324" s="135">
        <v>0</v>
      </c>
      <c r="W324" s="143">
        <f t="shared" si="46"/>
        <v>19360000</v>
      </c>
      <c r="X324" s="144">
        <f t="shared" si="48"/>
        <v>0</v>
      </c>
    </row>
    <row r="325" spans="1:24" s="144" customFormat="1" ht="18" hidden="1" customHeight="1" x14ac:dyDescent="0.2">
      <c r="A325" s="137">
        <f t="shared" si="51"/>
        <v>73</v>
      </c>
      <c r="B325" s="135"/>
      <c r="C325" s="136" t="s">
        <v>318</v>
      </c>
      <c r="D325" s="135" t="s">
        <v>390</v>
      </c>
      <c r="E325" s="148" t="s">
        <v>74</v>
      </c>
      <c r="F325" s="137">
        <v>1</v>
      </c>
      <c r="G325" s="173">
        <v>12100000</v>
      </c>
      <c r="H325" s="139">
        <v>0</v>
      </c>
      <c r="I325" s="137">
        <f t="shared" si="49"/>
        <v>1</v>
      </c>
      <c r="J325" s="140">
        <f t="shared" si="49"/>
        <v>12100000</v>
      </c>
      <c r="K325" s="139">
        <f t="shared" si="49"/>
        <v>0</v>
      </c>
      <c r="L325" s="135"/>
      <c r="M325" s="135"/>
      <c r="N325" s="135"/>
      <c r="O325" s="135"/>
      <c r="P325" s="148"/>
      <c r="Q325" s="137">
        <v>2010</v>
      </c>
      <c r="R325" s="135">
        <v>5</v>
      </c>
      <c r="S325" s="141">
        <f t="shared" si="50"/>
        <v>0.2</v>
      </c>
      <c r="T325" s="142">
        <f t="shared" si="45"/>
        <v>2420000</v>
      </c>
      <c r="U325" s="66">
        <f t="shared" si="47"/>
        <v>8</v>
      </c>
      <c r="V325" s="135">
        <v>0</v>
      </c>
      <c r="W325" s="143">
        <f t="shared" si="46"/>
        <v>19360000</v>
      </c>
      <c r="X325" s="144">
        <f t="shared" si="48"/>
        <v>0</v>
      </c>
    </row>
    <row r="326" spans="1:24" s="144" customFormat="1" ht="18" hidden="1" customHeight="1" x14ac:dyDescent="0.2">
      <c r="A326" s="137">
        <f t="shared" si="51"/>
        <v>74</v>
      </c>
      <c r="B326" s="135"/>
      <c r="C326" s="136" t="s">
        <v>318</v>
      </c>
      <c r="D326" s="135" t="s">
        <v>391</v>
      </c>
      <c r="E326" s="148" t="s">
        <v>74</v>
      </c>
      <c r="F326" s="137">
        <v>1</v>
      </c>
      <c r="G326" s="173">
        <v>12100000</v>
      </c>
      <c r="H326" s="139">
        <v>0</v>
      </c>
      <c r="I326" s="137">
        <f t="shared" si="49"/>
        <v>1</v>
      </c>
      <c r="J326" s="140">
        <f t="shared" si="49"/>
        <v>12100000</v>
      </c>
      <c r="K326" s="139">
        <f t="shared" si="49"/>
        <v>0</v>
      </c>
      <c r="L326" s="135"/>
      <c r="M326" s="135"/>
      <c r="N326" s="135"/>
      <c r="O326" s="135"/>
      <c r="P326" s="148"/>
      <c r="Q326" s="137">
        <v>2010</v>
      </c>
      <c r="R326" s="135">
        <v>5</v>
      </c>
      <c r="S326" s="141">
        <f t="shared" si="50"/>
        <v>0.2</v>
      </c>
      <c r="T326" s="142">
        <f t="shared" si="45"/>
        <v>2420000</v>
      </c>
      <c r="U326" s="66">
        <f t="shared" si="47"/>
        <v>8</v>
      </c>
      <c r="V326" s="135">
        <v>0</v>
      </c>
      <c r="W326" s="143">
        <f t="shared" si="46"/>
        <v>19360000</v>
      </c>
      <c r="X326" s="144">
        <f t="shared" si="48"/>
        <v>0</v>
      </c>
    </row>
    <row r="327" spans="1:24" s="144" customFormat="1" ht="18" hidden="1" customHeight="1" x14ac:dyDescent="0.2">
      <c r="A327" s="137">
        <f t="shared" si="51"/>
        <v>75</v>
      </c>
      <c r="B327" s="135"/>
      <c r="C327" s="136" t="s">
        <v>318</v>
      </c>
      <c r="D327" s="135" t="s">
        <v>392</v>
      </c>
      <c r="E327" s="148" t="s">
        <v>74</v>
      </c>
      <c r="F327" s="137">
        <v>1</v>
      </c>
      <c r="G327" s="173">
        <v>12100000</v>
      </c>
      <c r="H327" s="139">
        <v>0</v>
      </c>
      <c r="I327" s="137">
        <f t="shared" si="49"/>
        <v>1</v>
      </c>
      <c r="J327" s="140">
        <f t="shared" si="49"/>
        <v>12100000</v>
      </c>
      <c r="K327" s="139">
        <f t="shared" si="49"/>
        <v>0</v>
      </c>
      <c r="L327" s="135"/>
      <c r="M327" s="135"/>
      <c r="N327" s="135"/>
      <c r="O327" s="135"/>
      <c r="P327" s="148"/>
      <c r="Q327" s="137">
        <v>2010</v>
      </c>
      <c r="R327" s="135">
        <v>5</v>
      </c>
      <c r="S327" s="141">
        <f t="shared" si="50"/>
        <v>0.2</v>
      </c>
      <c r="T327" s="142">
        <f t="shared" si="45"/>
        <v>2420000</v>
      </c>
      <c r="U327" s="66">
        <f t="shared" si="47"/>
        <v>8</v>
      </c>
      <c r="V327" s="135">
        <v>0</v>
      </c>
      <c r="W327" s="143">
        <f t="shared" si="46"/>
        <v>19360000</v>
      </c>
      <c r="X327" s="144">
        <f t="shared" si="48"/>
        <v>0</v>
      </c>
    </row>
    <row r="328" spans="1:24" s="144" customFormat="1" ht="18" hidden="1" customHeight="1" x14ac:dyDescent="0.2">
      <c r="A328" s="137">
        <f t="shared" si="51"/>
        <v>76</v>
      </c>
      <c r="B328" s="135"/>
      <c r="C328" s="136" t="s">
        <v>318</v>
      </c>
      <c r="D328" s="135" t="s">
        <v>393</v>
      </c>
      <c r="E328" s="148" t="s">
        <v>74</v>
      </c>
      <c r="F328" s="137">
        <v>1</v>
      </c>
      <c r="G328" s="173">
        <v>12100000</v>
      </c>
      <c r="H328" s="139">
        <v>0</v>
      </c>
      <c r="I328" s="137">
        <f t="shared" si="49"/>
        <v>1</v>
      </c>
      <c r="J328" s="140">
        <f t="shared" si="49"/>
        <v>12100000</v>
      </c>
      <c r="K328" s="139">
        <f t="shared" si="49"/>
        <v>0</v>
      </c>
      <c r="L328" s="135"/>
      <c r="M328" s="135"/>
      <c r="N328" s="135"/>
      <c r="O328" s="135"/>
      <c r="P328" s="148"/>
      <c r="Q328" s="137">
        <v>2010</v>
      </c>
      <c r="R328" s="135">
        <v>5</v>
      </c>
      <c r="S328" s="141">
        <f t="shared" si="50"/>
        <v>0.2</v>
      </c>
      <c r="T328" s="142">
        <f t="shared" si="45"/>
        <v>2420000</v>
      </c>
      <c r="U328" s="66">
        <f t="shared" si="47"/>
        <v>8</v>
      </c>
      <c r="V328" s="135">
        <v>0</v>
      </c>
      <c r="W328" s="143">
        <f t="shared" si="46"/>
        <v>19360000</v>
      </c>
      <c r="X328" s="144">
        <f t="shared" si="48"/>
        <v>0</v>
      </c>
    </row>
    <row r="329" spans="1:24" s="144" customFormat="1" ht="18" hidden="1" customHeight="1" x14ac:dyDescent="0.2">
      <c r="A329" s="137">
        <f t="shared" si="51"/>
        <v>77</v>
      </c>
      <c r="B329" s="135"/>
      <c r="C329" s="136" t="s">
        <v>318</v>
      </c>
      <c r="D329" s="135" t="s">
        <v>394</v>
      </c>
      <c r="E329" s="148" t="s">
        <v>74</v>
      </c>
      <c r="F329" s="137">
        <v>1</v>
      </c>
      <c r="G329" s="173">
        <v>12100000</v>
      </c>
      <c r="H329" s="139">
        <v>0</v>
      </c>
      <c r="I329" s="137">
        <f t="shared" si="49"/>
        <v>1</v>
      </c>
      <c r="J329" s="140">
        <f t="shared" si="49"/>
        <v>12100000</v>
      </c>
      <c r="K329" s="139">
        <f t="shared" si="49"/>
        <v>0</v>
      </c>
      <c r="L329" s="135"/>
      <c r="M329" s="135"/>
      <c r="N329" s="135"/>
      <c r="O329" s="135"/>
      <c r="P329" s="148"/>
      <c r="Q329" s="137">
        <v>2010</v>
      </c>
      <c r="R329" s="135">
        <v>5</v>
      </c>
      <c r="S329" s="141">
        <f t="shared" si="50"/>
        <v>0.2</v>
      </c>
      <c r="T329" s="142">
        <f t="shared" si="45"/>
        <v>2420000</v>
      </c>
      <c r="U329" s="66">
        <f t="shared" si="47"/>
        <v>8</v>
      </c>
      <c r="V329" s="135">
        <v>0</v>
      </c>
      <c r="W329" s="143">
        <f t="shared" si="46"/>
        <v>19360000</v>
      </c>
      <c r="X329" s="144">
        <f t="shared" si="48"/>
        <v>0</v>
      </c>
    </row>
    <row r="330" spans="1:24" s="144" customFormat="1" ht="18" hidden="1" customHeight="1" x14ac:dyDescent="0.2">
      <c r="A330" s="137">
        <f t="shared" si="51"/>
        <v>78</v>
      </c>
      <c r="B330" s="135"/>
      <c r="C330" s="136" t="s">
        <v>318</v>
      </c>
      <c r="D330" s="135" t="s">
        <v>395</v>
      </c>
      <c r="E330" s="148" t="s">
        <v>74</v>
      </c>
      <c r="F330" s="137">
        <v>1</v>
      </c>
      <c r="G330" s="173">
        <v>12100000</v>
      </c>
      <c r="H330" s="139">
        <v>0</v>
      </c>
      <c r="I330" s="137">
        <f t="shared" si="49"/>
        <v>1</v>
      </c>
      <c r="J330" s="140">
        <f t="shared" si="49"/>
        <v>12100000</v>
      </c>
      <c r="K330" s="139">
        <f t="shared" si="49"/>
        <v>0</v>
      </c>
      <c r="L330" s="135"/>
      <c r="M330" s="135"/>
      <c r="N330" s="135"/>
      <c r="O330" s="135"/>
      <c r="P330" s="148"/>
      <c r="Q330" s="137">
        <v>2010</v>
      </c>
      <c r="R330" s="135">
        <v>5</v>
      </c>
      <c r="S330" s="141">
        <f t="shared" si="50"/>
        <v>0.2</v>
      </c>
      <c r="T330" s="142">
        <f t="shared" si="45"/>
        <v>2420000</v>
      </c>
      <c r="U330" s="66">
        <f t="shared" si="47"/>
        <v>8</v>
      </c>
      <c r="V330" s="135">
        <v>0</v>
      </c>
      <c r="W330" s="143">
        <f t="shared" si="46"/>
        <v>19360000</v>
      </c>
      <c r="X330" s="144">
        <f t="shared" si="48"/>
        <v>0</v>
      </c>
    </row>
    <row r="331" spans="1:24" s="144" customFormat="1" ht="18" hidden="1" customHeight="1" x14ac:dyDescent="0.2">
      <c r="A331" s="137">
        <f t="shared" si="51"/>
        <v>79</v>
      </c>
      <c r="B331" s="135"/>
      <c r="C331" s="136" t="s">
        <v>318</v>
      </c>
      <c r="D331" s="135" t="s">
        <v>396</v>
      </c>
      <c r="E331" s="148" t="s">
        <v>74</v>
      </c>
      <c r="F331" s="137">
        <v>1</v>
      </c>
      <c r="G331" s="173">
        <v>12100000</v>
      </c>
      <c r="H331" s="139">
        <v>0</v>
      </c>
      <c r="I331" s="137">
        <f t="shared" si="49"/>
        <v>1</v>
      </c>
      <c r="J331" s="140">
        <f t="shared" si="49"/>
        <v>12100000</v>
      </c>
      <c r="K331" s="139">
        <f t="shared" si="49"/>
        <v>0</v>
      </c>
      <c r="L331" s="135"/>
      <c r="M331" s="135"/>
      <c r="N331" s="135"/>
      <c r="O331" s="135"/>
      <c r="P331" s="148"/>
      <c r="Q331" s="137">
        <v>2010</v>
      </c>
      <c r="R331" s="135">
        <v>5</v>
      </c>
      <c r="S331" s="141">
        <f t="shared" si="50"/>
        <v>0.2</v>
      </c>
      <c r="T331" s="142">
        <f t="shared" si="45"/>
        <v>2420000</v>
      </c>
      <c r="U331" s="66">
        <f t="shared" si="47"/>
        <v>8</v>
      </c>
      <c r="V331" s="135">
        <v>0</v>
      </c>
      <c r="W331" s="143">
        <f t="shared" si="46"/>
        <v>19360000</v>
      </c>
      <c r="X331" s="144">
        <f t="shared" si="48"/>
        <v>0</v>
      </c>
    </row>
    <row r="332" spans="1:24" s="144" customFormat="1" ht="18" hidden="1" customHeight="1" x14ac:dyDescent="0.2">
      <c r="A332" s="137">
        <f t="shared" si="51"/>
        <v>80</v>
      </c>
      <c r="B332" s="135"/>
      <c r="C332" s="136" t="s">
        <v>318</v>
      </c>
      <c r="D332" s="135" t="s">
        <v>397</v>
      </c>
      <c r="E332" s="148" t="s">
        <v>74</v>
      </c>
      <c r="F332" s="137">
        <v>1</v>
      </c>
      <c r="G332" s="173">
        <v>12100000</v>
      </c>
      <c r="H332" s="139">
        <v>0</v>
      </c>
      <c r="I332" s="137">
        <f t="shared" si="49"/>
        <v>1</v>
      </c>
      <c r="J332" s="140">
        <f t="shared" si="49"/>
        <v>12100000</v>
      </c>
      <c r="K332" s="139">
        <f t="shared" si="49"/>
        <v>0</v>
      </c>
      <c r="L332" s="135"/>
      <c r="M332" s="135"/>
      <c r="N332" s="135"/>
      <c r="O332" s="135"/>
      <c r="P332" s="148"/>
      <c r="Q332" s="137">
        <v>2010</v>
      </c>
      <c r="R332" s="135">
        <v>5</v>
      </c>
      <c r="S332" s="141">
        <f t="shared" si="50"/>
        <v>0.2</v>
      </c>
      <c r="T332" s="142">
        <f t="shared" si="45"/>
        <v>2420000</v>
      </c>
      <c r="U332" s="66">
        <f t="shared" si="47"/>
        <v>8</v>
      </c>
      <c r="V332" s="135">
        <v>0</v>
      </c>
      <c r="W332" s="143">
        <f t="shared" si="46"/>
        <v>19360000</v>
      </c>
      <c r="X332" s="144">
        <f t="shared" si="48"/>
        <v>0</v>
      </c>
    </row>
    <row r="333" spans="1:24" s="144" customFormat="1" ht="18" hidden="1" customHeight="1" x14ac:dyDescent="0.2">
      <c r="A333" s="137">
        <f t="shared" si="51"/>
        <v>81</v>
      </c>
      <c r="B333" s="135"/>
      <c r="C333" s="136" t="s">
        <v>318</v>
      </c>
      <c r="D333" s="135" t="s">
        <v>398</v>
      </c>
      <c r="E333" s="148" t="s">
        <v>74</v>
      </c>
      <c r="F333" s="137">
        <v>1</v>
      </c>
      <c r="G333" s="173">
        <v>12100000</v>
      </c>
      <c r="H333" s="139">
        <v>0</v>
      </c>
      <c r="I333" s="137">
        <f t="shared" si="49"/>
        <v>1</v>
      </c>
      <c r="J333" s="140">
        <f t="shared" si="49"/>
        <v>12100000</v>
      </c>
      <c r="K333" s="139">
        <f t="shared" si="49"/>
        <v>0</v>
      </c>
      <c r="L333" s="135"/>
      <c r="M333" s="135"/>
      <c r="N333" s="135"/>
      <c r="O333" s="135"/>
      <c r="P333" s="148"/>
      <c r="Q333" s="137">
        <v>2010</v>
      </c>
      <c r="R333" s="135">
        <v>5</v>
      </c>
      <c r="S333" s="141">
        <f t="shared" si="50"/>
        <v>0.2</v>
      </c>
      <c r="T333" s="142">
        <f t="shared" si="45"/>
        <v>2420000</v>
      </c>
      <c r="U333" s="66">
        <f t="shared" si="47"/>
        <v>8</v>
      </c>
      <c r="V333" s="135">
        <v>0</v>
      </c>
      <c r="W333" s="143">
        <f t="shared" si="46"/>
        <v>19360000</v>
      </c>
      <c r="X333" s="144">
        <f t="shared" si="48"/>
        <v>0</v>
      </c>
    </row>
    <row r="334" spans="1:24" s="144" customFormat="1" ht="18" hidden="1" customHeight="1" x14ac:dyDescent="0.2">
      <c r="A334" s="137">
        <f t="shared" si="51"/>
        <v>82</v>
      </c>
      <c r="B334" s="135"/>
      <c r="C334" s="136" t="s">
        <v>318</v>
      </c>
      <c r="D334" s="135" t="s">
        <v>399</v>
      </c>
      <c r="E334" s="148" t="s">
        <v>74</v>
      </c>
      <c r="F334" s="137">
        <v>1</v>
      </c>
      <c r="G334" s="173">
        <v>12100000</v>
      </c>
      <c r="H334" s="139">
        <v>0</v>
      </c>
      <c r="I334" s="137">
        <f t="shared" si="49"/>
        <v>1</v>
      </c>
      <c r="J334" s="140">
        <f t="shared" si="49"/>
        <v>12100000</v>
      </c>
      <c r="K334" s="139">
        <f t="shared" si="49"/>
        <v>0</v>
      </c>
      <c r="L334" s="135"/>
      <c r="M334" s="135"/>
      <c r="N334" s="135"/>
      <c r="O334" s="135"/>
      <c r="P334" s="148"/>
      <c r="Q334" s="137">
        <v>2010</v>
      </c>
      <c r="R334" s="135">
        <v>5</v>
      </c>
      <c r="S334" s="141">
        <f t="shared" si="50"/>
        <v>0.2</v>
      </c>
      <c r="T334" s="142">
        <f t="shared" si="45"/>
        <v>2420000</v>
      </c>
      <c r="U334" s="66">
        <f t="shared" si="47"/>
        <v>8</v>
      </c>
      <c r="V334" s="135">
        <v>0</v>
      </c>
      <c r="W334" s="143">
        <f t="shared" si="46"/>
        <v>19360000</v>
      </c>
      <c r="X334" s="144">
        <f t="shared" si="48"/>
        <v>0</v>
      </c>
    </row>
    <row r="335" spans="1:24" s="144" customFormat="1" ht="18" hidden="1" customHeight="1" x14ac:dyDescent="0.2">
      <c r="A335" s="137">
        <f t="shared" si="51"/>
        <v>83</v>
      </c>
      <c r="B335" s="135"/>
      <c r="C335" s="136" t="s">
        <v>318</v>
      </c>
      <c r="D335" s="135" t="s">
        <v>400</v>
      </c>
      <c r="E335" s="148" t="s">
        <v>74</v>
      </c>
      <c r="F335" s="137">
        <v>1</v>
      </c>
      <c r="G335" s="173">
        <v>12100000</v>
      </c>
      <c r="H335" s="139">
        <v>0</v>
      </c>
      <c r="I335" s="137">
        <f t="shared" si="49"/>
        <v>1</v>
      </c>
      <c r="J335" s="140">
        <f t="shared" si="49"/>
        <v>12100000</v>
      </c>
      <c r="K335" s="139">
        <f t="shared" si="49"/>
        <v>0</v>
      </c>
      <c r="L335" s="135"/>
      <c r="M335" s="135"/>
      <c r="N335" s="135"/>
      <c r="O335" s="135"/>
      <c r="P335" s="148"/>
      <c r="Q335" s="137">
        <v>2010</v>
      </c>
      <c r="R335" s="135">
        <v>5</v>
      </c>
      <c r="S335" s="141">
        <f t="shared" si="50"/>
        <v>0.2</v>
      </c>
      <c r="T335" s="142">
        <f t="shared" si="45"/>
        <v>2420000</v>
      </c>
      <c r="U335" s="66">
        <f t="shared" si="47"/>
        <v>8</v>
      </c>
      <c r="V335" s="135">
        <v>0</v>
      </c>
      <c r="W335" s="143">
        <f t="shared" si="46"/>
        <v>19360000</v>
      </c>
      <c r="X335" s="144">
        <f t="shared" si="48"/>
        <v>0</v>
      </c>
    </row>
    <row r="336" spans="1:24" s="144" customFormat="1" ht="18" hidden="1" customHeight="1" x14ac:dyDescent="0.2">
      <c r="A336" s="137">
        <f t="shared" si="51"/>
        <v>84</v>
      </c>
      <c r="B336" s="135"/>
      <c r="C336" s="136" t="s">
        <v>318</v>
      </c>
      <c r="D336" s="135" t="s">
        <v>401</v>
      </c>
      <c r="E336" s="148" t="s">
        <v>74</v>
      </c>
      <c r="F336" s="137">
        <v>1</v>
      </c>
      <c r="G336" s="173">
        <v>12100000</v>
      </c>
      <c r="H336" s="139">
        <v>0</v>
      </c>
      <c r="I336" s="137">
        <f t="shared" si="49"/>
        <v>1</v>
      </c>
      <c r="J336" s="140">
        <f t="shared" si="49"/>
        <v>12100000</v>
      </c>
      <c r="K336" s="139">
        <f t="shared" si="49"/>
        <v>0</v>
      </c>
      <c r="L336" s="135"/>
      <c r="M336" s="135"/>
      <c r="N336" s="135"/>
      <c r="O336" s="135"/>
      <c r="P336" s="148"/>
      <c r="Q336" s="137">
        <v>2010</v>
      </c>
      <c r="R336" s="135">
        <v>5</v>
      </c>
      <c r="S336" s="141">
        <f t="shared" si="50"/>
        <v>0.2</v>
      </c>
      <c r="T336" s="142">
        <f t="shared" si="45"/>
        <v>2420000</v>
      </c>
      <c r="U336" s="66">
        <f t="shared" si="47"/>
        <v>8</v>
      </c>
      <c r="V336" s="135">
        <v>0</v>
      </c>
      <c r="W336" s="143">
        <f t="shared" si="46"/>
        <v>19360000</v>
      </c>
      <c r="X336" s="144">
        <f t="shared" si="48"/>
        <v>0</v>
      </c>
    </row>
    <row r="337" spans="1:24" s="144" customFormat="1" ht="18" hidden="1" customHeight="1" x14ac:dyDescent="0.2">
      <c r="A337" s="137">
        <f t="shared" si="51"/>
        <v>85</v>
      </c>
      <c r="B337" s="135"/>
      <c r="C337" s="136" t="s">
        <v>318</v>
      </c>
      <c r="D337" s="135" t="s">
        <v>402</v>
      </c>
      <c r="E337" s="148" t="s">
        <v>74</v>
      </c>
      <c r="F337" s="137">
        <v>1</v>
      </c>
      <c r="G337" s="173">
        <v>12100000</v>
      </c>
      <c r="H337" s="139">
        <v>0</v>
      </c>
      <c r="I337" s="137">
        <f t="shared" si="49"/>
        <v>1</v>
      </c>
      <c r="J337" s="140">
        <f t="shared" si="49"/>
        <v>12100000</v>
      </c>
      <c r="K337" s="139">
        <f t="shared" si="49"/>
        <v>0</v>
      </c>
      <c r="L337" s="135"/>
      <c r="M337" s="135"/>
      <c r="N337" s="135"/>
      <c r="O337" s="135"/>
      <c r="P337" s="148"/>
      <c r="Q337" s="137">
        <v>2010</v>
      </c>
      <c r="R337" s="135">
        <v>5</v>
      </c>
      <c r="S337" s="141">
        <f t="shared" si="50"/>
        <v>0.2</v>
      </c>
      <c r="T337" s="142">
        <f t="shared" si="45"/>
        <v>2420000</v>
      </c>
      <c r="U337" s="66">
        <f t="shared" si="47"/>
        <v>8</v>
      </c>
      <c r="V337" s="135">
        <v>0</v>
      </c>
      <c r="W337" s="143">
        <f t="shared" si="46"/>
        <v>19360000</v>
      </c>
      <c r="X337" s="144">
        <f t="shared" si="48"/>
        <v>0</v>
      </c>
    </row>
    <row r="338" spans="1:24" s="144" customFormat="1" ht="18" hidden="1" customHeight="1" x14ac:dyDescent="0.2">
      <c r="A338" s="137">
        <f t="shared" si="51"/>
        <v>86</v>
      </c>
      <c r="B338" s="135"/>
      <c r="C338" s="136" t="s">
        <v>318</v>
      </c>
      <c r="D338" s="135" t="s">
        <v>403</v>
      </c>
      <c r="E338" s="148" t="s">
        <v>74</v>
      </c>
      <c r="F338" s="137">
        <v>1</v>
      </c>
      <c r="G338" s="173">
        <v>12100000</v>
      </c>
      <c r="H338" s="139">
        <v>0</v>
      </c>
      <c r="I338" s="137">
        <f t="shared" si="49"/>
        <v>1</v>
      </c>
      <c r="J338" s="140">
        <f t="shared" si="49"/>
        <v>12100000</v>
      </c>
      <c r="K338" s="139">
        <f t="shared" si="49"/>
        <v>0</v>
      </c>
      <c r="L338" s="135"/>
      <c r="M338" s="135"/>
      <c r="N338" s="135"/>
      <c r="O338" s="135"/>
      <c r="P338" s="148"/>
      <c r="Q338" s="137">
        <v>2010</v>
      </c>
      <c r="R338" s="135">
        <v>5</v>
      </c>
      <c r="S338" s="141">
        <f t="shared" si="50"/>
        <v>0.2</v>
      </c>
      <c r="T338" s="142">
        <f t="shared" si="45"/>
        <v>2420000</v>
      </c>
      <c r="U338" s="66">
        <f t="shared" si="47"/>
        <v>8</v>
      </c>
      <c r="V338" s="135">
        <v>0</v>
      </c>
      <c r="W338" s="143">
        <f t="shared" si="46"/>
        <v>19360000</v>
      </c>
      <c r="X338" s="144">
        <f t="shared" si="48"/>
        <v>0</v>
      </c>
    </row>
    <row r="339" spans="1:24" s="144" customFormat="1" ht="18" hidden="1" customHeight="1" x14ac:dyDescent="0.2">
      <c r="A339" s="137">
        <f t="shared" si="51"/>
        <v>87</v>
      </c>
      <c r="B339" s="135"/>
      <c r="C339" s="136" t="s">
        <v>318</v>
      </c>
      <c r="D339" s="135" t="s">
        <v>404</v>
      </c>
      <c r="E339" s="148" t="s">
        <v>74</v>
      </c>
      <c r="F339" s="137">
        <v>1</v>
      </c>
      <c r="G339" s="173">
        <v>12100000</v>
      </c>
      <c r="H339" s="139">
        <v>0</v>
      </c>
      <c r="I339" s="137">
        <f t="shared" si="49"/>
        <v>1</v>
      </c>
      <c r="J339" s="140">
        <f t="shared" si="49"/>
        <v>12100000</v>
      </c>
      <c r="K339" s="139">
        <f t="shared" si="49"/>
        <v>0</v>
      </c>
      <c r="L339" s="135"/>
      <c r="M339" s="135"/>
      <c r="N339" s="135"/>
      <c r="O339" s="135"/>
      <c r="P339" s="148"/>
      <c r="Q339" s="137">
        <v>2010</v>
      </c>
      <c r="R339" s="135">
        <v>5</v>
      </c>
      <c r="S339" s="141">
        <f t="shared" si="50"/>
        <v>0.2</v>
      </c>
      <c r="T339" s="142">
        <f t="shared" si="45"/>
        <v>2420000</v>
      </c>
      <c r="U339" s="66">
        <f t="shared" si="47"/>
        <v>8</v>
      </c>
      <c r="V339" s="135">
        <v>0</v>
      </c>
      <c r="W339" s="143">
        <f t="shared" si="46"/>
        <v>19360000</v>
      </c>
      <c r="X339" s="144">
        <f t="shared" si="48"/>
        <v>0</v>
      </c>
    </row>
    <row r="340" spans="1:24" s="144" customFormat="1" ht="18" hidden="1" customHeight="1" x14ac:dyDescent="0.2">
      <c r="A340" s="137">
        <f t="shared" si="51"/>
        <v>88</v>
      </c>
      <c r="B340" s="135"/>
      <c r="C340" s="136" t="s">
        <v>318</v>
      </c>
      <c r="D340" s="135" t="s">
        <v>405</v>
      </c>
      <c r="E340" s="148" t="s">
        <v>74</v>
      </c>
      <c r="F340" s="137">
        <v>1</v>
      </c>
      <c r="G340" s="173">
        <v>12100000</v>
      </c>
      <c r="H340" s="139">
        <v>0</v>
      </c>
      <c r="I340" s="137">
        <f t="shared" si="49"/>
        <v>1</v>
      </c>
      <c r="J340" s="140">
        <f t="shared" si="49"/>
        <v>12100000</v>
      </c>
      <c r="K340" s="139">
        <f t="shared" si="49"/>
        <v>0</v>
      </c>
      <c r="L340" s="135"/>
      <c r="M340" s="135"/>
      <c r="N340" s="135"/>
      <c r="O340" s="135"/>
      <c r="P340" s="148"/>
      <c r="Q340" s="137">
        <v>2010</v>
      </c>
      <c r="R340" s="135">
        <v>5</v>
      </c>
      <c r="S340" s="141">
        <f t="shared" si="50"/>
        <v>0.2</v>
      </c>
      <c r="T340" s="142">
        <f t="shared" si="45"/>
        <v>2420000</v>
      </c>
      <c r="U340" s="66">
        <f t="shared" si="47"/>
        <v>8</v>
      </c>
      <c r="V340" s="135">
        <v>0</v>
      </c>
      <c r="W340" s="143">
        <f t="shared" si="46"/>
        <v>19360000</v>
      </c>
      <c r="X340" s="144">
        <f t="shared" si="48"/>
        <v>0</v>
      </c>
    </row>
    <row r="341" spans="1:24" s="144" customFormat="1" ht="18" hidden="1" customHeight="1" x14ac:dyDescent="0.2">
      <c r="A341" s="137">
        <f t="shared" si="51"/>
        <v>89</v>
      </c>
      <c r="B341" s="135"/>
      <c r="C341" s="136" t="s">
        <v>318</v>
      </c>
      <c r="D341" s="135" t="s">
        <v>406</v>
      </c>
      <c r="E341" s="148" t="s">
        <v>74</v>
      </c>
      <c r="F341" s="137">
        <v>1</v>
      </c>
      <c r="G341" s="173">
        <v>12100000</v>
      </c>
      <c r="H341" s="139">
        <v>0</v>
      </c>
      <c r="I341" s="137">
        <f t="shared" si="49"/>
        <v>1</v>
      </c>
      <c r="J341" s="140">
        <f t="shared" si="49"/>
        <v>12100000</v>
      </c>
      <c r="K341" s="139">
        <f t="shared" si="49"/>
        <v>0</v>
      </c>
      <c r="L341" s="135"/>
      <c r="M341" s="135"/>
      <c r="N341" s="135"/>
      <c r="O341" s="135"/>
      <c r="P341" s="148"/>
      <c r="Q341" s="137">
        <v>2010</v>
      </c>
      <c r="R341" s="135">
        <v>5</v>
      </c>
      <c r="S341" s="141">
        <f t="shared" si="50"/>
        <v>0.2</v>
      </c>
      <c r="T341" s="142">
        <f t="shared" si="45"/>
        <v>2420000</v>
      </c>
      <c r="U341" s="66">
        <f t="shared" si="47"/>
        <v>8</v>
      </c>
      <c r="V341" s="135">
        <v>0</v>
      </c>
      <c r="W341" s="143">
        <f t="shared" si="46"/>
        <v>19360000</v>
      </c>
      <c r="X341" s="144">
        <f t="shared" si="48"/>
        <v>0</v>
      </c>
    </row>
    <row r="342" spans="1:24" s="144" customFormat="1" ht="18" hidden="1" customHeight="1" x14ac:dyDescent="0.2">
      <c r="A342" s="137">
        <f t="shared" si="51"/>
        <v>90</v>
      </c>
      <c r="B342" s="135"/>
      <c r="C342" s="136" t="s">
        <v>318</v>
      </c>
      <c r="D342" s="135" t="s">
        <v>407</v>
      </c>
      <c r="E342" s="148" t="s">
        <v>74</v>
      </c>
      <c r="F342" s="137">
        <v>1</v>
      </c>
      <c r="G342" s="173">
        <v>12100000</v>
      </c>
      <c r="H342" s="139">
        <v>0</v>
      </c>
      <c r="I342" s="137">
        <f t="shared" si="49"/>
        <v>1</v>
      </c>
      <c r="J342" s="140">
        <f t="shared" si="49"/>
        <v>12100000</v>
      </c>
      <c r="K342" s="139">
        <f t="shared" si="49"/>
        <v>0</v>
      </c>
      <c r="L342" s="135"/>
      <c r="M342" s="135"/>
      <c r="N342" s="135"/>
      <c r="O342" s="135"/>
      <c r="P342" s="148"/>
      <c r="Q342" s="137">
        <v>2010</v>
      </c>
      <c r="R342" s="135">
        <v>5</v>
      </c>
      <c r="S342" s="141">
        <f t="shared" si="50"/>
        <v>0.2</v>
      </c>
      <c r="T342" s="142">
        <f t="shared" ref="T342:T405" si="52">G342/R342</f>
        <v>2420000</v>
      </c>
      <c r="U342" s="66">
        <f t="shared" si="47"/>
        <v>8</v>
      </c>
      <c r="V342" s="135">
        <v>0</v>
      </c>
      <c r="W342" s="143">
        <f t="shared" ref="W342:W405" si="53">T342*U342</f>
        <v>19360000</v>
      </c>
      <c r="X342" s="144">
        <f t="shared" si="48"/>
        <v>0</v>
      </c>
    </row>
    <row r="343" spans="1:24" s="144" customFormat="1" ht="18" hidden="1" customHeight="1" x14ac:dyDescent="0.2">
      <c r="A343" s="137">
        <f t="shared" si="51"/>
        <v>91</v>
      </c>
      <c r="B343" s="135"/>
      <c r="C343" s="136" t="s">
        <v>318</v>
      </c>
      <c r="D343" s="135" t="s">
        <v>408</v>
      </c>
      <c r="E343" s="148" t="s">
        <v>74</v>
      </c>
      <c r="F343" s="137">
        <v>1</v>
      </c>
      <c r="G343" s="173">
        <v>12100000</v>
      </c>
      <c r="H343" s="139">
        <v>0</v>
      </c>
      <c r="I343" s="137">
        <f t="shared" si="49"/>
        <v>1</v>
      </c>
      <c r="J343" s="140">
        <f t="shared" si="49"/>
        <v>12100000</v>
      </c>
      <c r="K343" s="139">
        <f t="shared" si="49"/>
        <v>0</v>
      </c>
      <c r="L343" s="135"/>
      <c r="M343" s="135"/>
      <c r="N343" s="135"/>
      <c r="O343" s="135"/>
      <c r="P343" s="148"/>
      <c r="Q343" s="137">
        <v>2010</v>
      </c>
      <c r="R343" s="135">
        <v>5</v>
      </c>
      <c r="S343" s="141">
        <f t="shared" si="50"/>
        <v>0.2</v>
      </c>
      <c r="T343" s="142">
        <f t="shared" si="52"/>
        <v>2420000</v>
      </c>
      <c r="U343" s="66">
        <f t="shared" si="47"/>
        <v>8</v>
      </c>
      <c r="V343" s="135">
        <v>0</v>
      </c>
      <c r="W343" s="143">
        <f t="shared" si="53"/>
        <v>19360000</v>
      </c>
      <c r="X343" s="144">
        <f t="shared" si="48"/>
        <v>0</v>
      </c>
    </row>
    <row r="344" spans="1:24" s="144" customFormat="1" ht="18" hidden="1" customHeight="1" x14ac:dyDescent="0.2">
      <c r="A344" s="137">
        <f t="shared" si="51"/>
        <v>92</v>
      </c>
      <c r="B344" s="135"/>
      <c r="C344" s="136" t="s">
        <v>318</v>
      </c>
      <c r="D344" s="135" t="s">
        <v>409</v>
      </c>
      <c r="E344" s="148" t="s">
        <v>74</v>
      </c>
      <c r="F344" s="137">
        <v>1</v>
      </c>
      <c r="G344" s="173">
        <v>12100000</v>
      </c>
      <c r="H344" s="139">
        <v>0</v>
      </c>
      <c r="I344" s="137">
        <f t="shared" si="49"/>
        <v>1</v>
      </c>
      <c r="J344" s="140">
        <f t="shared" si="49"/>
        <v>12100000</v>
      </c>
      <c r="K344" s="139">
        <f t="shared" si="49"/>
        <v>0</v>
      </c>
      <c r="L344" s="135"/>
      <c r="M344" s="135"/>
      <c r="N344" s="135"/>
      <c r="O344" s="135"/>
      <c r="P344" s="148"/>
      <c r="Q344" s="137">
        <v>2010</v>
      </c>
      <c r="R344" s="135">
        <v>5</v>
      </c>
      <c r="S344" s="141">
        <f t="shared" si="50"/>
        <v>0.2</v>
      </c>
      <c r="T344" s="142">
        <f t="shared" si="52"/>
        <v>2420000</v>
      </c>
      <c r="U344" s="66">
        <f t="shared" si="47"/>
        <v>8</v>
      </c>
      <c r="V344" s="135">
        <v>0</v>
      </c>
      <c r="W344" s="143">
        <f t="shared" si="53"/>
        <v>19360000</v>
      </c>
      <c r="X344" s="144">
        <f t="shared" si="48"/>
        <v>0</v>
      </c>
    </row>
    <row r="345" spans="1:24" s="144" customFormat="1" ht="18" hidden="1" customHeight="1" x14ac:dyDescent="0.2">
      <c r="A345" s="137">
        <f t="shared" si="51"/>
        <v>93</v>
      </c>
      <c r="B345" s="135"/>
      <c r="C345" s="136" t="s">
        <v>318</v>
      </c>
      <c r="D345" s="135" t="s">
        <v>410</v>
      </c>
      <c r="E345" s="148" t="s">
        <v>74</v>
      </c>
      <c r="F345" s="137">
        <v>1</v>
      </c>
      <c r="G345" s="173">
        <v>12100000</v>
      </c>
      <c r="H345" s="139">
        <v>0</v>
      </c>
      <c r="I345" s="137">
        <f t="shared" si="49"/>
        <v>1</v>
      </c>
      <c r="J345" s="140">
        <f t="shared" si="49"/>
        <v>12100000</v>
      </c>
      <c r="K345" s="139">
        <f t="shared" si="49"/>
        <v>0</v>
      </c>
      <c r="L345" s="135"/>
      <c r="M345" s="135"/>
      <c r="N345" s="135"/>
      <c r="O345" s="135"/>
      <c r="P345" s="148"/>
      <c r="Q345" s="137">
        <v>2010</v>
      </c>
      <c r="R345" s="135">
        <v>5</v>
      </c>
      <c r="S345" s="141">
        <f t="shared" si="50"/>
        <v>0.2</v>
      </c>
      <c r="T345" s="142">
        <f t="shared" si="52"/>
        <v>2420000</v>
      </c>
      <c r="U345" s="66">
        <f t="shared" si="47"/>
        <v>8</v>
      </c>
      <c r="V345" s="135">
        <v>0</v>
      </c>
      <c r="W345" s="143">
        <f t="shared" si="53"/>
        <v>19360000</v>
      </c>
      <c r="X345" s="144">
        <f t="shared" si="48"/>
        <v>0</v>
      </c>
    </row>
    <row r="346" spans="1:24" s="144" customFormat="1" ht="18" hidden="1" customHeight="1" x14ac:dyDescent="0.2">
      <c r="A346" s="137">
        <f t="shared" si="51"/>
        <v>94</v>
      </c>
      <c r="B346" s="135"/>
      <c r="C346" s="136" t="s">
        <v>318</v>
      </c>
      <c r="D346" s="135" t="s">
        <v>411</v>
      </c>
      <c r="E346" s="148" t="s">
        <v>74</v>
      </c>
      <c r="F346" s="137">
        <v>1</v>
      </c>
      <c r="G346" s="173">
        <v>12100000</v>
      </c>
      <c r="H346" s="139">
        <v>0</v>
      </c>
      <c r="I346" s="137">
        <f t="shared" si="49"/>
        <v>1</v>
      </c>
      <c r="J346" s="140">
        <f t="shared" si="49"/>
        <v>12100000</v>
      </c>
      <c r="K346" s="139">
        <f t="shared" si="49"/>
        <v>0</v>
      </c>
      <c r="L346" s="135"/>
      <c r="M346" s="135"/>
      <c r="N346" s="135"/>
      <c r="O346" s="135"/>
      <c r="P346" s="148"/>
      <c r="Q346" s="137">
        <v>2010</v>
      </c>
      <c r="R346" s="135">
        <v>5</v>
      </c>
      <c r="S346" s="141">
        <f t="shared" si="50"/>
        <v>0.2</v>
      </c>
      <c r="T346" s="142">
        <f t="shared" si="52"/>
        <v>2420000</v>
      </c>
      <c r="U346" s="66">
        <f t="shared" si="47"/>
        <v>8</v>
      </c>
      <c r="V346" s="135">
        <v>0</v>
      </c>
      <c r="W346" s="143">
        <f t="shared" si="53"/>
        <v>19360000</v>
      </c>
      <c r="X346" s="144">
        <f t="shared" si="48"/>
        <v>0</v>
      </c>
    </row>
    <row r="347" spans="1:24" s="144" customFormat="1" ht="18" hidden="1" customHeight="1" x14ac:dyDescent="0.2">
      <c r="A347" s="137">
        <f t="shared" si="51"/>
        <v>95</v>
      </c>
      <c r="B347" s="135"/>
      <c r="C347" s="136" t="s">
        <v>318</v>
      </c>
      <c r="D347" s="135" t="s">
        <v>412</v>
      </c>
      <c r="E347" s="148" t="s">
        <v>74</v>
      </c>
      <c r="F347" s="137">
        <v>1</v>
      </c>
      <c r="G347" s="173">
        <v>12100000</v>
      </c>
      <c r="H347" s="139">
        <v>0</v>
      </c>
      <c r="I347" s="137">
        <f t="shared" si="49"/>
        <v>1</v>
      </c>
      <c r="J347" s="140">
        <f t="shared" si="49"/>
        <v>12100000</v>
      </c>
      <c r="K347" s="139">
        <f t="shared" si="49"/>
        <v>0</v>
      </c>
      <c r="L347" s="135"/>
      <c r="M347" s="135"/>
      <c r="N347" s="135"/>
      <c r="O347" s="135"/>
      <c r="P347" s="148"/>
      <c r="Q347" s="137">
        <v>2010</v>
      </c>
      <c r="R347" s="135">
        <v>5</v>
      </c>
      <c r="S347" s="141">
        <f t="shared" si="50"/>
        <v>0.2</v>
      </c>
      <c r="T347" s="142">
        <f t="shared" si="52"/>
        <v>2420000</v>
      </c>
      <c r="U347" s="66">
        <f t="shared" si="47"/>
        <v>8</v>
      </c>
      <c r="V347" s="135">
        <v>0</v>
      </c>
      <c r="W347" s="143">
        <f t="shared" si="53"/>
        <v>19360000</v>
      </c>
      <c r="X347" s="144">
        <f t="shared" si="48"/>
        <v>0</v>
      </c>
    </row>
    <row r="348" spans="1:24" s="144" customFormat="1" ht="18" hidden="1" customHeight="1" x14ac:dyDescent="0.2">
      <c r="A348" s="137">
        <f t="shared" si="51"/>
        <v>96</v>
      </c>
      <c r="B348" s="135"/>
      <c r="C348" s="136" t="s">
        <v>318</v>
      </c>
      <c r="D348" s="135" t="s">
        <v>413</v>
      </c>
      <c r="E348" s="148" t="s">
        <v>74</v>
      </c>
      <c r="F348" s="137">
        <v>1</v>
      </c>
      <c r="G348" s="173">
        <v>12100000</v>
      </c>
      <c r="H348" s="139">
        <v>0</v>
      </c>
      <c r="I348" s="137">
        <f t="shared" si="49"/>
        <v>1</v>
      </c>
      <c r="J348" s="140">
        <f t="shared" si="49"/>
        <v>12100000</v>
      </c>
      <c r="K348" s="139">
        <f t="shared" si="49"/>
        <v>0</v>
      </c>
      <c r="L348" s="135"/>
      <c r="M348" s="135"/>
      <c r="N348" s="135"/>
      <c r="O348" s="135"/>
      <c r="P348" s="148"/>
      <c r="Q348" s="137">
        <v>2010</v>
      </c>
      <c r="R348" s="135">
        <v>5</v>
      </c>
      <c r="S348" s="141">
        <f t="shared" si="50"/>
        <v>0.2</v>
      </c>
      <c r="T348" s="142">
        <f t="shared" si="52"/>
        <v>2420000</v>
      </c>
      <c r="U348" s="66">
        <f t="shared" si="47"/>
        <v>8</v>
      </c>
      <c r="V348" s="135">
        <v>0</v>
      </c>
      <c r="W348" s="143">
        <f t="shared" si="53"/>
        <v>19360000</v>
      </c>
      <c r="X348" s="144">
        <f t="shared" si="48"/>
        <v>0</v>
      </c>
    </row>
    <row r="349" spans="1:24" s="144" customFormat="1" ht="18" hidden="1" customHeight="1" x14ac:dyDescent="0.2">
      <c r="A349" s="137">
        <f t="shared" si="51"/>
        <v>97</v>
      </c>
      <c r="B349" s="135"/>
      <c r="C349" s="136" t="s">
        <v>318</v>
      </c>
      <c r="D349" s="135" t="s">
        <v>414</v>
      </c>
      <c r="E349" s="148" t="s">
        <v>74</v>
      </c>
      <c r="F349" s="137">
        <v>1</v>
      </c>
      <c r="G349" s="173">
        <v>12100000</v>
      </c>
      <c r="H349" s="139">
        <v>0</v>
      </c>
      <c r="I349" s="137">
        <f t="shared" si="49"/>
        <v>1</v>
      </c>
      <c r="J349" s="140">
        <f t="shared" si="49"/>
        <v>12100000</v>
      </c>
      <c r="K349" s="139">
        <f t="shared" si="49"/>
        <v>0</v>
      </c>
      <c r="L349" s="135"/>
      <c r="M349" s="135"/>
      <c r="N349" s="135"/>
      <c r="O349" s="135"/>
      <c r="P349" s="148"/>
      <c r="Q349" s="137">
        <v>2010</v>
      </c>
      <c r="R349" s="135">
        <v>5</v>
      </c>
      <c r="S349" s="141">
        <f t="shared" si="50"/>
        <v>0.2</v>
      </c>
      <c r="T349" s="142">
        <f t="shared" si="52"/>
        <v>2420000</v>
      </c>
      <c r="U349" s="66">
        <f t="shared" si="47"/>
        <v>8</v>
      </c>
      <c r="V349" s="135">
        <v>0</v>
      </c>
      <c r="W349" s="143">
        <f t="shared" si="53"/>
        <v>19360000</v>
      </c>
      <c r="X349" s="144">
        <f t="shared" si="48"/>
        <v>0</v>
      </c>
    </row>
    <row r="350" spans="1:24" s="144" customFormat="1" ht="18" hidden="1" customHeight="1" x14ac:dyDescent="0.2">
      <c r="A350" s="137">
        <f t="shared" si="51"/>
        <v>98</v>
      </c>
      <c r="B350" s="135"/>
      <c r="C350" s="136" t="s">
        <v>318</v>
      </c>
      <c r="D350" s="135" t="s">
        <v>415</v>
      </c>
      <c r="E350" s="148" t="s">
        <v>74</v>
      </c>
      <c r="F350" s="137">
        <v>1</v>
      </c>
      <c r="G350" s="173">
        <v>12100000</v>
      </c>
      <c r="H350" s="139">
        <v>0</v>
      </c>
      <c r="I350" s="137">
        <f t="shared" si="49"/>
        <v>1</v>
      </c>
      <c r="J350" s="140">
        <f t="shared" si="49"/>
        <v>12100000</v>
      </c>
      <c r="K350" s="139">
        <f t="shared" si="49"/>
        <v>0</v>
      </c>
      <c r="L350" s="135"/>
      <c r="M350" s="135"/>
      <c r="N350" s="135"/>
      <c r="O350" s="135"/>
      <c r="P350" s="148"/>
      <c r="Q350" s="137">
        <v>2010</v>
      </c>
      <c r="R350" s="135">
        <v>5</v>
      </c>
      <c r="S350" s="141">
        <f t="shared" si="50"/>
        <v>0.2</v>
      </c>
      <c r="T350" s="142">
        <f t="shared" si="52"/>
        <v>2420000</v>
      </c>
      <c r="U350" s="66">
        <f t="shared" si="47"/>
        <v>8</v>
      </c>
      <c r="V350" s="135">
        <v>0</v>
      </c>
      <c r="W350" s="143">
        <f t="shared" si="53"/>
        <v>19360000</v>
      </c>
      <c r="X350" s="144">
        <f t="shared" si="48"/>
        <v>0</v>
      </c>
    </row>
    <row r="351" spans="1:24" s="144" customFormat="1" ht="18" hidden="1" customHeight="1" x14ac:dyDescent="0.2">
      <c r="A351" s="137">
        <f t="shared" si="51"/>
        <v>99</v>
      </c>
      <c r="B351" s="135"/>
      <c r="C351" s="136" t="s">
        <v>318</v>
      </c>
      <c r="D351" s="135" t="s">
        <v>416</v>
      </c>
      <c r="E351" s="148" t="s">
        <v>74</v>
      </c>
      <c r="F351" s="137">
        <v>1</v>
      </c>
      <c r="G351" s="173">
        <v>12100000</v>
      </c>
      <c r="H351" s="139">
        <v>0</v>
      </c>
      <c r="I351" s="137">
        <f t="shared" si="49"/>
        <v>1</v>
      </c>
      <c r="J351" s="140">
        <f t="shared" si="49"/>
        <v>12100000</v>
      </c>
      <c r="K351" s="139">
        <f t="shared" si="49"/>
        <v>0</v>
      </c>
      <c r="L351" s="135"/>
      <c r="M351" s="135"/>
      <c r="N351" s="135"/>
      <c r="O351" s="135"/>
      <c r="P351" s="148"/>
      <c r="Q351" s="137">
        <v>2010</v>
      </c>
      <c r="R351" s="135">
        <v>5</v>
      </c>
      <c r="S351" s="141">
        <f t="shared" si="50"/>
        <v>0.2</v>
      </c>
      <c r="T351" s="142">
        <f t="shared" si="52"/>
        <v>2420000</v>
      </c>
      <c r="U351" s="66">
        <f t="shared" si="47"/>
        <v>8</v>
      </c>
      <c r="V351" s="135">
        <v>0</v>
      </c>
      <c r="W351" s="143">
        <f t="shared" si="53"/>
        <v>19360000</v>
      </c>
      <c r="X351" s="144">
        <f t="shared" si="48"/>
        <v>0</v>
      </c>
    </row>
    <row r="352" spans="1:24" s="144" customFormat="1" ht="18" hidden="1" customHeight="1" x14ac:dyDescent="0.2">
      <c r="A352" s="137">
        <f t="shared" si="51"/>
        <v>100</v>
      </c>
      <c r="B352" s="135"/>
      <c r="C352" s="136" t="s">
        <v>318</v>
      </c>
      <c r="D352" s="135" t="s">
        <v>417</v>
      </c>
      <c r="E352" s="148" t="s">
        <v>74</v>
      </c>
      <c r="F352" s="137">
        <v>1</v>
      </c>
      <c r="G352" s="173">
        <v>12100000</v>
      </c>
      <c r="H352" s="139">
        <v>0</v>
      </c>
      <c r="I352" s="137">
        <f t="shared" si="49"/>
        <v>1</v>
      </c>
      <c r="J352" s="140">
        <f t="shared" si="49"/>
        <v>12100000</v>
      </c>
      <c r="K352" s="139">
        <f t="shared" si="49"/>
        <v>0</v>
      </c>
      <c r="L352" s="135"/>
      <c r="M352" s="135"/>
      <c r="N352" s="135"/>
      <c r="O352" s="135"/>
      <c r="P352" s="148"/>
      <c r="Q352" s="137">
        <v>2010</v>
      </c>
      <c r="R352" s="135">
        <v>5</v>
      </c>
      <c r="S352" s="141">
        <f t="shared" si="50"/>
        <v>0.2</v>
      </c>
      <c r="T352" s="142">
        <f t="shared" si="52"/>
        <v>2420000</v>
      </c>
      <c r="U352" s="66">
        <f t="shared" ref="U352:U415" si="54">2018-Q352</f>
        <v>8</v>
      </c>
      <c r="V352" s="135">
        <v>0</v>
      </c>
      <c r="W352" s="143">
        <f t="shared" si="53"/>
        <v>19360000</v>
      </c>
      <c r="X352" s="144">
        <f t="shared" si="48"/>
        <v>0</v>
      </c>
    </row>
    <row r="353" spans="1:24" s="144" customFormat="1" ht="23.25" hidden="1" customHeight="1" x14ac:dyDescent="0.2">
      <c r="A353" s="137">
        <f t="shared" si="51"/>
        <v>101</v>
      </c>
      <c r="B353" s="135"/>
      <c r="C353" s="136" t="s">
        <v>318</v>
      </c>
      <c r="D353" s="135" t="s">
        <v>418</v>
      </c>
      <c r="E353" s="148" t="s">
        <v>74</v>
      </c>
      <c r="F353" s="137">
        <v>1</v>
      </c>
      <c r="G353" s="173">
        <v>12100000</v>
      </c>
      <c r="H353" s="139">
        <v>0</v>
      </c>
      <c r="I353" s="137">
        <f t="shared" si="49"/>
        <v>1</v>
      </c>
      <c r="J353" s="140">
        <f t="shared" si="49"/>
        <v>12100000</v>
      </c>
      <c r="K353" s="139">
        <f t="shared" si="49"/>
        <v>0</v>
      </c>
      <c r="L353" s="135"/>
      <c r="M353" s="135"/>
      <c r="N353" s="135"/>
      <c r="O353" s="135"/>
      <c r="P353" s="148"/>
      <c r="Q353" s="137">
        <v>2010</v>
      </c>
      <c r="R353" s="135">
        <v>5</v>
      </c>
      <c r="S353" s="141">
        <f t="shared" si="50"/>
        <v>0.2</v>
      </c>
      <c r="T353" s="142">
        <f t="shared" si="52"/>
        <v>2420000</v>
      </c>
      <c r="U353" s="66">
        <f t="shared" si="54"/>
        <v>8</v>
      </c>
      <c r="V353" s="135">
        <v>0</v>
      </c>
      <c r="W353" s="143">
        <f t="shared" si="53"/>
        <v>19360000</v>
      </c>
      <c r="X353" s="144">
        <f t="shared" si="48"/>
        <v>0</v>
      </c>
    </row>
    <row r="354" spans="1:24" s="100" customFormat="1" ht="15" hidden="1" customHeight="1" x14ac:dyDescent="0.2">
      <c r="A354" s="137">
        <f t="shared" si="51"/>
        <v>102</v>
      </c>
      <c r="B354" s="92"/>
      <c r="C354" s="83" t="s">
        <v>419</v>
      </c>
      <c r="D354" s="92">
        <v>5001273</v>
      </c>
      <c r="E354" s="93" t="s">
        <v>74</v>
      </c>
      <c r="F354" s="85">
        <v>1</v>
      </c>
      <c r="G354" s="101">
        <v>20500000</v>
      </c>
      <c r="H354" s="95">
        <v>0</v>
      </c>
      <c r="I354" s="85">
        <f t="shared" si="49"/>
        <v>1</v>
      </c>
      <c r="J354" s="128">
        <f t="shared" si="49"/>
        <v>20500000</v>
      </c>
      <c r="K354" s="95">
        <f t="shared" si="49"/>
        <v>0</v>
      </c>
      <c r="L354" s="92"/>
      <c r="M354" s="92"/>
      <c r="N354" s="92" t="s">
        <v>75</v>
      </c>
      <c r="O354" s="92"/>
      <c r="P354" s="93"/>
      <c r="Q354" s="85">
        <v>2006</v>
      </c>
      <c r="R354" s="92">
        <v>5</v>
      </c>
      <c r="S354" s="97">
        <f t="shared" si="50"/>
        <v>0.2</v>
      </c>
      <c r="T354" s="98">
        <f t="shared" si="52"/>
        <v>4100000</v>
      </c>
      <c r="U354" s="66">
        <f t="shared" si="54"/>
        <v>12</v>
      </c>
      <c r="V354" s="92">
        <v>0</v>
      </c>
      <c r="W354" s="99">
        <f t="shared" si="53"/>
        <v>49200000</v>
      </c>
      <c r="X354" s="100">
        <f t="shared" si="48"/>
        <v>0</v>
      </c>
    </row>
    <row r="355" spans="1:24" s="100" customFormat="1" ht="15" hidden="1" customHeight="1" x14ac:dyDescent="0.2">
      <c r="A355" s="137">
        <f t="shared" si="51"/>
        <v>103</v>
      </c>
      <c r="B355" s="92"/>
      <c r="C355" s="83" t="s">
        <v>76</v>
      </c>
      <c r="D355" s="92" t="s">
        <v>420</v>
      </c>
      <c r="E355" s="93" t="s">
        <v>74</v>
      </c>
      <c r="F355" s="85">
        <v>1</v>
      </c>
      <c r="G355" s="101">
        <v>8300000</v>
      </c>
      <c r="H355" s="95">
        <v>0</v>
      </c>
      <c r="I355" s="85">
        <f t="shared" si="49"/>
        <v>1</v>
      </c>
      <c r="J355" s="128">
        <f t="shared" si="49"/>
        <v>8300000</v>
      </c>
      <c r="K355" s="95">
        <f t="shared" si="49"/>
        <v>0</v>
      </c>
      <c r="L355" s="92"/>
      <c r="M355" s="92"/>
      <c r="N355" s="92" t="s">
        <v>75</v>
      </c>
      <c r="O355" s="92"/>
      <c r="P355" s="93"/>
      <c r="Q355" s="85">
        <v>2008</v>
      </c>
      <c r="R355" s="92">
        <v>5</v>
      </c>
      <c r="S355" s="97">
        <f t="shared" si="50"/>
        <v>0.2</v>
      </c>
      <c r="T355" s="98">
        <f t="shared" si="52"/>
        <v>1660000</v>
      </c>
      <c r="U355" s="66">
        <f t="shared" si="54"/>
        <v>10</v>
      </c>
      <c r="V355" s="92">
        <v>0</v>
      </c>
      <c r="W355" s="99">
        <f t="shared" si="53"/>
        <v>16600000</v>
      </c>
      <c r="X355" s="100">
        <f t="shared" si="48"/>
        <v>0</v>
      </c>
    </row>
    <row r="356" spans="1:24" s="100" customFormat="1" ht="15" hidden="1" customHeight="1" x14ac:dyDescent="0.2">
      <c r="A356" s="137">
        <f t="shared" si="51"/>
        <v>104</v>
      </c>
      <c r="B356" s="92"/>
      <c r="C356" s="83" t="s">
        <v>76</v>
      </c>
      <c r="D356" s="92" t="s">
        <v>421</v>
      </c>
      <c r="E356" s="93" t="s">
        <v>74</v>
      </c>
      <c r="F356" s="85">
        <v>1</v>
      </c>
      <c r="G356" s="101">
        <v>8300000</v>
      </c>
      <c r="H356" s="95">
        <v>0</v>
      </c>
      <c r="I356" s="85">
        <f t="shared" si="49"/>
        <v>1</v>
      </c>
      <c r="J356" s="128">
        <f t="shared" si="49"/>
        <v>8300000</v>
      </c>
      <c r="K356" s="95">
        <f t="shared" si="49"/>
        <v>0</v>
      </c>
      <c r="L356" s="92"/>
      <c r="M356" s="92"/>
      <c r="N356" s="92" t="s">
        <v>75</v>
      </c>
      <c r="O356" s="92"/>
      <c r="P356" s="93"/>
      <c r="Q356" s="85">
        <v>2008</v>
      </c>
      <c r="R356" s="92">
        <v>5</v>
      </c>
      <c r="S356" s="97">
        <f t="shared" si="50"/>
        <v>0.2</v>
      </c>
      <c r="T356" s="98">
        <f t="shared" si="52"/>
        <v>1660000</v>
      </c>
      <c r="U356" s="66">
        <f t="shared" si="54"/>
        <v>10</v>
      </c>
      <c r="V356" s="92">
        <v>0</v>
      </c>
      <c r="W356" s="99">
        <f t="shared" si="53"/>
        <v>16600000</v>
      </c>
      <c r="X356" s="100">
        <f t="shared" si="48"/>
        <v>0</v>
      </c>
    </row>
    <row r="357" spans="1:24" s="100" customFormat="1" hidden="1" x14ac:dyDescent="0.2">
      <c r="A357" s="137">
        <f t="shared" si="51"/>
        <v>105</v>
      </c>
      <c r="B357" s="92"/>
      <c r="C357" s="83" t="s">
        <v>76</v>
      </c>
      <c r="D357" s="92" t="s">
        <v>422</v>
      </c>
      <c r="E357" s="93" t="s">
        <v>74</v>
      </c>
      <c r="F357" s="85">
        <v>1</v>
      </c>
      <c r="G357" s="101">
        <v>8300000</v>
      </c>
      <c r="H357" s="95">
        <v>0</v>
      </c>
      <c r="I357" s="85">
        <f t="shared" si="49"/>
        <v>1</v>
      </c>
      <c r="J357" s="128">
        <f t="shared" si="49"/>
        <v>8300000</v>
      </c>
      <c r="K357" s="95">
        <f t="shared" si="49"/>
        <v>0</v>
      </c>
      <c r="L357" s="92"/>
      <c r="M357" s="92"/>
      <c r="N357" s="92" t="s">
        <v>75</v>
      </c>
      <c r="O357" s="92"/>
      <c r="P357" s="93"/>
      <c r="Q357" s="85">
        <v>2008</v>
      </c>
      <c r="R357" s="92">
        <v>5</v>
      </c>
      <c r="S357" s="97">
        <f t="shared" si="50"/>
        <v>0.2</v>
      </c>
      <c r="T357" s="98">
        <f t="shared" si="52"/>
        <v>1660000</v>
      </c>
      <c r="U357" s="66">
        <f t="shared" si="54"/>
        <v>10</v>
      </c>
      <c r="V357" s="92">
        <v>0</v>
      </c>
      <c r="W357" s="99">
        <f t="shared" si="53"/>
        <v>16600000</v>
      </c>
      <c r="X357" s="100">
        <f t="shared" si="48"/>
        <v>0</v>
      </c>
    </row>
    <row r="358" spans="1:24" s="100" customFormat="1" hidden="1" x14ac:dyDescent="0.2">
      <c r="A358" s="137">
        <f t="shared" si="51"/>
        <v>106</v>
      </c>
      <c r="B358" s="92"/>
      <c r="C358" s="83" t="s">
        <v>76</v>
      </c>
      <c r="D358" s="92" t="s">
        <v>423</v>
      </c>
      <c r="E358" s="93" t="s">
        <v>74</v>
      </c>
      <c r="F358" s="85">
        <v>1</v>
      </c>
      <c r="G358" s="101">
        <v>8300000</v>
      </c>
      <c r="H358" s="95">
        <v>0</v>
      </c>
      <c r="I358" s="85">
        <f t="shared" si="49"/>
        <v>1</v>
      </c>
      <c r="J358" s="128">
        <f t="shared" si="49"/>
        <v>8300000</v>
      </c>
      <c r="K358" s="95">
        <f t="shared" si="49"/>
        <v>0</v>
      </c>
      <c r="L358" s="92"/>
      <c r="M358" s="92"/>
      <c r="N358" s="92" t="s">
        <v>75</v>
      </c>
      <c r="O358" s="92"/>
      <c r="P358" s="93"/>
      <c r="Q358" s="85">
        <v>2008</v>
      </c>
      <c r="R358" s="92">
        <v>5</v>
      </c>
      <c r="S358" s="97">
        <f t="shared" si="50"/>
        <v>0.2</v>
      </c>
      <c r="T358" s="98">
        <f t="shared" si="52"/>
        <v>1660000</v>
      </c>
      <c r="U358" s="66">
        <f t="shared" si="54"/>
        <v>10</v>
      </c>
      <c r="V358" s="92">
        <v>0</v>
      </c>
      <c r="W358" s="99">
        <f t="shared" si="53"/>
        <v>16600000</v>
      </c>
      <c r="X358" s="100">
        <f t="shared" si="48"/>
        <v>0</v>
      </c>
    </row>
    <row r="359" spans="1:24" s="100" customFormat="1" hidden="1" x14ac:dyDescent="0.2">
      <c r="A359" s="137">
        <f t="shared" si="51"/>
        <v>107</v>
      </c>
      <c r="B359" s="92"/>
      <c r="C359" s="83" t="s">
        <v>76</v>
      </c>
      <c r="D359" s="92" t="s">
        <v>424</v>
      </c>
      <c r="E359" s="93" t="s">
        <v>74</v>
      </c>
      <c r="F359" s="85">
        <v>1</v>
      </c>
      <c r="G359" s="101">
        <v>8300000</v>
      </c>
      <c r="H359" s="95">
        <v>0</v>
      </c>
      <c r="I359" s="85">
        <f t="shared" si="49"/>
        <v>1</v>
      </c>
      <c r="J359" s="128">
        <f t="shared" si="49"/>
        <v>8300000</v>
      </c>
      <c r="K359" s="95">
        <f t="shared" si="49"/>
        <v>0</v>
      </c>
      <c r="L359" s="92"/>
      <c r="M359" s="92"/>
      <c r="N359" s="92" t="s">
        <v>75</v>
      </c>
      <c r="O359" s="92"/>
      <c r="P359" s="93"/>
      <c r="Q359" s="85">
        <v>2008</v>
      </c>
      <c r="R359" s="92">
        <v>5</v>
      </c>
      <c r="S359" s="97">
        <f t="shared" si="50"/>
        <v>0.2</v>
      </c>
      <c r="T359" s="98">
        <f t="shared" si="52"/>
        <v>1660000</v>
      </c>
      <c r="U359" s="66">
        <f t="shared" si="54"/>
        <v>10</v>
      </c>
      <c r="V359" s="92">
        <v>0</v>
      </c>
      <c r="W359" s="99">
        <f t="shared" si="53"/>
        <v>16600000</v>
      </c>
      <c r="X359" s="100">
        <f t="shared" si="48"/>
        <v>0</v>
      </c>
    </row>
    <row r="360" spans="1:24" s="100" customFormat="1" hidden="1" x14ac:dyDescent="0.2">
      <c r="A360" s="137">
        <f t="shared" si="51"/>
        <v>108</v>
      </c>
      <c r="B360" s="92"/>
      <c r="C360" s="83" t="s">
        <v>76</v>
      </c>
      <c r="D360" s="92" t="s">
        <v>425</v>
      </c>
      <c r="E360" s="93" t="s">
        <v>74</v>
      </c>
      <c r="F360" s="85">
        <v>1</v>
      </c>
      <c r="G360" s="101">
        <v>8300000</v>
      </c>
      <c r="H360" s="95">
        <v>0</v>
      </c>
      <c r="I360" s="85">
        <f t="shared" si="49"/>
        <v>1</v>
      </c>
      <c r="J360" s="128">
        <f t="shared" si="49"/>
        <v>8300000</v>
      </c>
      <c r="K360" s="95">
        <f t="shared" si="49"/>
        <v>0</v>
      </c>
      <c r="L360" s="92"/>
      <c r="M360" s="92"/>
      <c r="N360" s="92" t="s">
        <v>75</v>
      </c>
      <c r="O360" s="92"/>
      <c r="P360" s="93"/>
      <c r="Q360" s="85">
        <v>2008</v>
      </c>
      <c r="R360" s="92">
        <v>5</v>
      </c>
      <c r="S360" s="97">
        <f t="shared" si="50"/>
        <v>0.2</v>
      </c>
      <c r="T360" s="98">
        <f t="shared" si="52"/>
        <v>1660000</v>
      </c>
      <c r="U360" s="66">
        <f t="shared" si="54"/>
        <v>10</v>
      </c>
      <c r="V360" s="92">
        <v>0</v>
      </c>
      <c r="W360" s="99">
        <f t="shared" si="53"/>
        <v>16600000</v>
      </c>
      <c r="X360" s="100">
        <f t="shared" si="48"/>
        <v>0</v>
      </c>
    </row>
    <row r="361" spans="1:24" s="100" customFormat="1" hidden="1" x14ac:dyDescent="0.2">
      <c r="A361" s="137">
        <f t="shared" si="51"/>
        <v>109</v>
      </c>
      <c r="B361" s="92"/>
      <c r="C361" s="83" t="s">
        <v>76</v>
      </c>
      <c r="D361" s="92" t="s">
        <v>426</v>
      </c>
      <c r="E361" s="93" t="s">
        <v>74</v>
      </c>
      <c r="F361" s="85">
        <v>1</v>
      </c>
      <c r="G361" s="101">
        <v>8300000</v>
      </c>
      <c r="H361" s="95">
        <v>0</v>
      </c>
      <c r="I361" s="85">
        <f t="shared" si="49"/>
        <v>1</v>
      </c>
      <c r="J361" s="128">
        <f t="shared" si="49"/>
        <v>8300000</v>
      </c>
      <c r="K361" s="95">
        <f t="shared" si="49"/>
        <v>0</v>
      </c>
      <c r="L361" s="92"/>
      <c r="M361" s="92"/>
      <c r="N361" s="92" t="s">
        <v>75</v>
      </c>
      <c r="O361" s="92"/>
      <c r="P361" s="93"/>
      <c r="Q361" s="85">
        <v>2008</v>
      </c>
      <c r="R361" s="92">
        <v>5</v>
      </c>
      <c r="S361" s="97">
        <f t="shared" si="50"/>
        <v>0.2</v>
      </c>
      <c r="T361" s="98">
        <f t="shared" si="52"/>
        <v>1660000</v>
      </c>
      <c r="U361" s="66">
        <f t="shared" si="54"/>
        <v>10</v>
      </c>
      <c r="V361" s="92">
        <v>0</v>
      </c>
      <c r="W361" s="99">
        <f t="shared" si="53"/>
        <v>16600000</v>
      </c>
      <c r="X361" s="100">
        <f t="shared" si="48"/>
        <v>0</v>
      </c>
    </row>
    <row r="362" spans="1:24" s="100" customFormat="1" hidden="1" x14ac:dyDescent="0.2">
      <c r="A362" s="137">
        <f t="shared" si="51"/>
        <v>110</v>
      </c>
      <c r="B362" s="92"/>
      <c r="C362" s="83" t="s">
        <v>76</v>
      </c>
      <c r="D362" s="92" t="s">
        <v>427</v>
      </c>
      <c r="E362" s="93" t="s">
        <v>74</v>
      </c>
      <c r="F362" s="85">
        <v>1</v>
      </c>
      <c r="G362" s="101">
        <v>8300000</v>
      </c>
      <c r="H362" s="95">
        <v>0</v>
      </c>
      <c r="I362" s="85">
        <f t="shared" si="49"/>
        <v>1</v>
      </c>
      <c r="J362" s="128">
        <f t="shared" si="49"/>
        <v>8300000</v>
      </c>
      <c r="K362" s="95">
        <f t="shared" si="49"/>
        <v>0</v>
      </c>
      <c r="L362" s="92"/>
      <c r="M362" s="92"/>
      <c r="N362" s="92" t="s">
        <v>75</v>
      </c>
      <c r="O362" s="92"/>
      <c r="P362" s="93"/>
      <c r="Q362" s="85">
        <v>2008</v>
      </c>
      <c r="R362" s="92">
        <v>5</v>
      </c>
      <c r="S362" s="97">
        <f t="shared" si="50"/>
        <v>0.2</v>
      </c>
      <c r="T362" s="98">
        <f t="shared" si="52"/>
        <v>1660000</v>
      </c>
      <c r="U362" s="66">
        <f t="shared" si="54"/>
        <v>10</v>
      </c>
      <c r="V362" s="92">
        <v>0</v>
      </c>
      <c r="W362" s="99">
        <f t="shared" si="53"/>
        <v>16600000</v>
      </c>
      <c r="X362" s="100">
        <f t="shared" si="48"/>
        <v>0</v>
      </c>
    </row>
    <row r="363" spans="1:24" s="100" customFormat="1" hidden="1" x14ac:dyDescent="0.2">
      <c r="A363" s="137">
        <f t="shared" si="51"/>
        <v>111</v>
      </c>
      <c r="B363" s="92"/>
      <c r="C363" s="83" t="s">
        <v>76</v>
      </c>
      <c r="D363" s="92" t="s">
        <v>428</v>
      </c>
      <c r="E363" s="93" t="s">
        <v>74</v>
      </c>
      <c r="F363" s="85">
        <v>1</v>
      </c>
      <c r="G363" s="101">
        <v>8300000</v>
      </c>
      <c r="H363" s="95">
        <v>0</v>
      </c>
      <c r="I363" s="85">
        <f t="shared" si="49"/>
        <v>1</v>
      </c>
      <c r="J363" s="128">
        <f t="shared" si="49"/>
        <v>8300000</v>
      </c>
      <c r="K363" s="95">
        <f t="shared" si="49"/>
        <v>0</v>
      </c>
      <c r="L363" s="92"/>
      <c r="M363" s="92"/>
      <c r="N363" s="92" t="s">
        <v>75</v>
      </c>
      <c r="O363" s="92"/>
      <c r="P363" s="93"/>
      <c r="Q363" s="85">
        <v>2008</v>
      </c>
      <c r="R363" s="92">
        <v>5</v>
      </c>
      <c r="S363" s="97">
        <f t="shared" si="50"/>
        <v>0.2</v>
      </c>
      <c r="T363" s="98">
        <f t="shared" si="52"/>
        <v>1660000</v>
      </c>
      <c r="U363" s="66">
        <f t="shared" si="54"/>
        <v>10</v>
      </c>
      <c r="V363" s="92">
        <v>0</v>
      </c>
      <c r="W363" s="99">
        <f t="shared" si="53"/>
        <v>16600000</v>
      </c>
      <c r="X363" s="100">
        <f t="shared" si="48"/>
        <v>0</v>
      </c>
    </row>
    <row r="364" spans="1:24" s="100" customFormat="1" hidden="1" x14ac:dyDescent="0.2">
      <c r="A364" s="137">
        <f t="shared" si="51"/>
        <v>112</v>
      </c>
      <c r="B364" s="92"/>
      <c r="C364" s="83" t="s">
        <v>76</v>
      </c>
      <c r="D364" s="92" t="s">
        <v>429</v>
      </c>
      <c r="E364" s="93" t="s">
        <v>74</v>
      </c>
      <c r="F364" s="85">
        <v>1</v>
      </c>
      <c r="G364" s="101">
        <v>8300000</v>
      </c>
      <c r="H364" s="95">
        <v>0</v>
      </c>
      <c r="I364" s="85">
        <f t="shared" si="49"/>
        <v>1</v>
      </c>
      <c r="J364" s="128">
        <f t="shared" si="49"/>
        <v>8300000</v>
      </c>
      <c r="K364" s="95">
        <f t="shared" si="49"/>
        <v>0</v>
      </c>
      <c r="L364" s="92"/>
      <c r="M364" s="92"/>
      <c r="N364" s="92" t="s">
        <v>75</v>
      </c>
      <c r="O364" s="92"/>
      <c r="P364" s="93"/>
      <c r="Q364" s="85">
        <v>2008</v>
      </c>
      <c r="R364" s="92">
        <v>5</v>
      </c>
      <c r="S364" s="97">
        <f t="shared" si="50"/>
        <v>0.2</v>
      </c>
      <c r="T364" s="98">
        <f t="shared" si="52"/>
        <v>1660000</v>
      </c>
      <c r="U364" s="66">
        <f t="shared" si="54"/>
        <v>10</v>
      </c>
      <c r="V364" s="92">
        <v>0</v>
      </c>
      <c r="W364" s="99">
        <f t="shared" si="53"/>
        <v>16600000</v>
      </c>
      <c r="X364" s="100">
        <f t="shared" si="48"/>
        <v>0</v>
      </c>
    </row>
    <row r="365" spans="1:24" s="100" customFormat="1" hidden="1" x14ac:dyDescent="0.2">
      <c r="A365" s="137">
        <f t="shared" si="51"/>
        <v>113</v>
      </c>
      <c r="B365" s="92"/>
      <c r="C365" s="83" t="s">
        <v>76</v>
      </c>
      <c r="D365" s="92" t="s">
        <v>430</v>
      </c>
      <c r="E365" s="93" t="s">
        <v>74</v>
      </c>
      <c r="F365" s="85">
        <v>1</v>
      </c>
      <c r="G365" s="101">
        <v>8300000</v>
      </c>
      <c r="H365" s="95">
        <v>0</v>
      </c>
      <c r="I365" s="85">
        <f t="shared" si="49"/>
        <v>1</v>
      </c>
      <c r="J365" s="128">
        <f t="shared" si="49"/>
        <v>8300000</v>
      </c>
      <c r="K365" s="95">
        <f t="shared" si="49"/>
        <v>0</v>
      </c>
      <c r="L365" s="92"/>
      <c r="M365" s="92"/>
      <c r="N365" s="92" t="s">
        <v>75</v>
      </c>
      <c r="O365" s="92"/>
      <c r="P365" s="93"/>
      <c r="Q365" s="85">
        <v>2008</v>
      </c>
      <c r="R365" s="92">
        <v>5</v>
      </c>
      <c r="S365" s="97">
        <f t="shared" si="50"/>
        <v>0.2</v>
      </c>
      <c r="T365" s="98">
        <f t="shared" si="52"/>
        <v>1660000</v>
      </c>
      <c r="U365" s="66">
        <f t="shared" si="54"/>
        <v>10</v>
      </c>
      <c r="V365" s="92">
        <v>0</v>
      </c>
      <c r="W365" s="99">
        <f t="shared" si="53"/>
        <v>16600000</v>
      </c>
      <c r="X365" s="100">
        <f t="shared" si="48"/>
        <v>0</v>
      </c>
    </row>
    <row r="366" spans="1:24" s="100" customFormat="1" hidden="1" x14ac:dyDescent="0.2">
      <c r="A366" s="137">
        <f t="shared" si="51"/>
        <v>114</v>
      </c>
      <c r="B366" s="92"/>
      <c r="C366" s="83" t="s">
        <v>76</v>
      </c>
      <c r="D366" s="92" t="s">
        <v>431</v>
      </c>
      <c r="E366" s="93" t="s">
        <v>74</v>
      </c>
      <c r="F366" s="85">
        <v>1</v>
      </c>
      <c r="G366" s="101">
        <v>8300000</v>
      </c>
      <c r="H366" s="95">
        <v>0</v>
      </c>
      <c r="I366" s="85">
        <f t="shared" si="49"/>
        <v>1</v>
      </c>
      <c r="J366" s="128">
        <f t="shared" si="49"/>
        <v>8300000</v>
      </c>
      <c r="K366" s="95">
        <f t="shared" si="49"/>
        <v>0</v>
      </c>
      <c r="L366" s="92"/>
      <c r="M366" s="92"/>
      <c r="N366" s="92" t="s">
        <v>75</v>
      </c>
      <c r="O366" s="92"/>
      <c r="P366" s="93"/>
      <c r="Q366" s="85">
        <v>2008</v>
      </c>
      <c r="R366" s="92">
        <v>5</v>
      </c>
      <c r="S366" s="97">
        <f t="shared" si="50"/>
        <v>0.2</v>
      </c>
      <c r="T366" s="98">
        <f t="shared" si="52"/>
        <v>1660000</v>
      </c>
      <c r="U366" s="66">
        <f t="shared" si="54"/>
        <v>10</v>
      </c>
      <c r="V366" s="92">
        <v>0</v>
      </c>
      <c r="W366" s="99">
        <f t="shared" si="53"/>
        <v>16600000</v>
      </c>
      <c r="X366" s="100">
        <f t="shared" si="48"/>
        <v>0</v>
      </c>
    </row>
    <row r="367" spans="1:24" s="100" customFormat="1" hidden="1" x14ac:dyDescent="0.2">
      <c r="A367" s="137">
        <f t="shared" si="51"/>
        <v>115</v>
      </c>
      <c r="B367" s="92"/>
      <c r="C367" s="83" t="s">
        <v>76</v>
      </c>
      <c r="D367" s="92" t="s">
        <v>432</v>
      </c>
      <c r="E367" s="93" t="s">
        <v>74</v>
      </c>
      <c r="F367" s="85">
        <v>1</v>
      </c>
      <c r="G367" s="101">
        <v>8300000</v>
      </c>
      <c r="H367" s="95">
        <v>0</v>
      </c>
      <c r="I367" s="85">
        <f t="shared" si="49"/>
        <v>1</v>
      </c>
      <c r="J367" s="128">
        <f t="shared" si="49"/>
        <v>8300000</v>
      </c>
      <c r="K367" s="95">
        <f t="shared" si="49"/>
        <v>0</v>
      </c>
      <c r="L367" s="92"/>
      <c r="M367" s="92"/>
      <c r="N367" s="92" t="s">
        <v>75</v>
      </c>
      <c r="O367" s="92"/>
      <c r="P367" s="93"/>
      <c r="Q367" s="85">
        <v>2008</v>
      </c>
      <c r="R367" s="92">
        <v>5</v>
      </c>
      <c r="S367" s="97">
        <f t="shared" si="50"/>
        <v>0.2</v>
      </c>
      <c r="T367" s="98">
        <f t="shared" si="52"/>
        <v>1660000</v>
      </c>
      <c r="U367" s="66">
        <f t="shared" si="54"/>
        <v>10</v>
      </c>
      <c r="V367" s="92">
        <v>0</v>
      </c>
      <c r="W367" s="99">
        <f t="shared" si="53"/>
        <v>16600000</v>
      </c>
      <c r="X367" s="100">
        <f t="shared" si="48"/>
        <v>0</v>
      </c>
    </row>
    <row r="368" spans="1:24" s="100" customFormat="1" hidden="1" x14ac:dyDescent="0.2">
      <c r="A368" s="137">
        <f t="shared" si="51"/>
        <v>116</v>
      </c>
      <c r="B368" s="92"/>
      <c r="C368" s="83" t="s">
        <v>76</v>
      </c>
      <c r="D368" s="92" t="s">
        <v>433</v>
      </c>
      <c r="E368" s="93" t="s">
        <v>74</v>
      </c>
      <c r="F368" s="85">
        <v>1</v>
      </c>
      <c r="G368" s="101">
        <v>8300000</v>
      </c>
      <c r="H368" s="95">
        <v>0</v>
      </c>
      <c r="I368" s="85">
        <f t="shared" si="49"/>
        <v>1</v>
      </c>
      <c r="J368" s="128">
        <f t="shared" si="49"/>
        <v>8300000</v>
      </c>
      <c r="K368" s="95">
        <f t="shared" si="49"/>
        <v>0</v>
      </c>
      <c r="L368" s="92"/>
      <c r="M368" s="92"/>
      <c r="N368" s="92" t="s">
        <v>75</v>
      </c>
      <c r="O368" s="92"/>
      <c r="P368" s="93"/>
      <c r="Q368" s="85">
        <v>2008</v>
      </c>
      <c r="R368" s="92">
        <v>5</v>
      </c>
      <c r="S368" s="97">
        <f t="shared" si="50"/>
        <v>0.2</v>
      </c>
      <c r="T368" s="98">
        <f t="shared" si="52"/>
        <v>1660000</v>
      </c>
      <c r="U368" s="66">
        <f t="shared" si="54"/>
        <v>10</v>
      </c>
      <c r="V368" s="92">
        <v>0</v>
      </c>
      <c r="W368" s="99">
        <f t="shared" si="53"/>
        <v>16600000</v>
      </c>
      <c r="X368" s="100">
        <f t="shared" si="48"/>
        <v>0</v>
      </c>
    </row>
    <row r="369" spans="1:24" s="100" customFormat="1" hidden="1" x14ac:dyDescent="0.2">
      <c r="A369" s="137">
        <f t="shared" si="51"/>
        <v>117</v>
      </c>
      <c r="B369" s="92"/>
      <c r="C369" s="83" t="s">
        <v>76</v>
      </c>
      <c r="D369" s="92" t="s">
        <v>434</v>
      </c>
      <c r="E369" s="93" t="s">
        <v>74</v>
      </c>
      <c r="F369" s="85">
        <v>1</v>
      </c>
      <c r="G369" s="101">
        <v>8300000</v>
      </c>
      <c r="H369" s="95">
        <v>0</v>
      </c>
      <c r="I369" s="85">
        <f t="shared" si="49"/>
        <v>1</v>
      </c>
      <c r="J369" s="128">
        <f t="shared" si="49"/>
        <v>8300000</v>
      </c>
      <c r="K369" s="95">
        <f t="shared" si="49"/>
        <v>0</v>
      </c>
      <c r="L369" s="92"/>
      <c r="M369" s="92"/>
      <c r="N369" s="92" t="s">
        <v>75</v>
      </c>
      <c r="O369" s="92"/>
      <c r="P369" s="93"/>
      <c r="Q369" s="85">
        <v>2008</v>
      </c>
      <c r="R369" s="92">
        <v>5</v>
      </c>
      <c r="S369" s="97">
        <f t="shared" si="50"/>
        <v>0.2</v>
      </c>
      <c r="T369" s="98">
        <f t="shared" si="52"/>
        <v>1660000</v>
      </c>
      <c r="U369" s="66">
        <f t="shared" si="54"/>
        <v>10</v>
      </c>
      <c r="V369" s="92">
        <v>0</v>
      </c>
      <c r="W369" s="99">
        <f t="shared" si="53"/>
        <v>16600000</v>
      </c>
      <c r="X369" s="100">
        <f t="shared" si="48"/>
        <v>0</v>
      </c>
    </row>
    <row r="370" spans="1:24" s="100" customFormat="1" hidden="1" x14ac:dyDescent="0.2">
      <c r="A370" s="137">
        <f t="shared" si="51"/>
        <v>118</v>
      </c>
      <c r="B370" s="92"/>
      <c r="C370" s="83" t="s">
        <v>76</v>
      </c>
      <c r="D370" s="92" t="s">
        <v>435</v>
      </c>
      <c r="E370" s="93" t="s">
        <v>74</v>
      </c>
      <c r="F370" s="85">
        <v>1</v>
      </c>
      <c r="G370" s="101">
        <v>8300000</v>
      </c>
      <c r="H370" s="95">
        <v>0</v>
      </c>
      <c r="I370" s="85">
        <f t="shared" si="49"/>
        <v>1</v>
      </c>
      <c r="J370" s="128">
        <f t="shared" si="49"/>
        <v>8300000</v>
      </c>
      <c r="K370" s="95">
        <f t="shared" si="49"/>
        <v>0</v>
      </c>
      <c r="L370" s="92"/>
      <c r="M370" s="92"/>
      <c r="N370" s="92" t="s">
        <v>75</v>
      </c>
      <c r="O370" s="92"/>
      <c r="P370" s="93"/>
      <c r="Q370" s="85">
        <v>2008</v>
      </c>
      <c r="R370" s="92">
        <v>5</v>
      </c>
      <c r="S370" s="97">
        <f t="shared" si="50"/>
        <v>0.2</v>
      </c>
      <c r="T370" s="98">
        <f t="shared" si="52"/>
        <v>1660000</v>
      </c>
      <c r="U370" s="66">
        <f t="shared" si="54"/>
        <v>10</v>
      </c>
      <c r="V370" s="92">
        <v>0</v>
      </c>
      <c r="W370" s="99">
        <f t="shared" si="53"/>
        <v>16600000</v>
      </c>
      <c r="X370" s="100">
        <f t="shared" si="48"/>
        <v>0</v>
      </c>
    </row>
    <row r="371" spans="1:24" s="100" customFormat="1" hidden="1" x14ac:dyDescent="0.2">
      <c r="A371" s="137">
        <f t="shared" si="51"/>
        <v>119</v>
      </c>
      <c r="B371" s="92"/>
      <c r="C371" s="83" t="s">
        <v>76</v>
      </c>
      <c r="D371" s="92" t="s">
        <v>436</v>
      </c>
      <c r="E371" s="93" t="s">
        <v>74</v>
      </c>
      <c r="F371" s="85">
        <v>1</v>
      </c>
      <c r="G371" s="101">
        <v>8300000</v>
      </c>
      <c r="H371" s="95">
        <v>0</v>
      </c>
      <c r="I371" s="85">
        <f t="shared" si="49"/>
        <v>1</v>
      </c>
      <c r="J371" s="128">
        <f t="shared" si="49"/>
        <v>8300000</v>
      </c>
      <c r="K371" s="95">
        <f t="shared" si="49"/>
        <v>0</v>
      </c>
      <c r="L371" s="92"/>
      <c r="M371" s="92"/>
      <c r="N371" s="92" t="s">
        <v>75</v>
      </c>
      <c r="O371" s="92"/>
      <c r="P371" s="93"/>
      <c r="Q371" s="85">
        <v>2008</v>
      </c>
      <c r="R371" s="92">
        <v>5</v>
      </c>
      <c r="S371" s="97">
        <f t="shared" si="50"/>
        <v>0.2</v>
      </c>
      <c r="T371" s="98">
        <f t="shared" si="52"/>
        <v>1660000</v>
      </c>
      <c r="U371" s="66">
        <f t="shared" si="54"/>
        <v>10</v>
      </c>
      <c r="V371" s="92">
        <v>0</v>
      </c>
      <c r="W371" s="99">
        <f t="shared" si="53"/>
        <v>16600000</v>
      </c>
      <c r="X371" s="100">
        <f t="shared" si="48"/>
        <v>0</v>
      </c>
    </row>
    <row r="372" spans="1:24" s="100" customFormat="1" hidden="1" x14ac:dyDescent="0.2">
      <c r="A372" s="137">
        <f t="shared" si="51"/>
        <v>120</v>
      </c>
      <c r="B372" s="92"/>
      <c r="C372" s="83" t="s">
        <v>76</v>
      </c>
      <c r="D372" s="92" t="s">
        <v>437</v>
      </c>
      <c r="E372" s="93" t="s">
        <v>74</v>
      </c>
      <c r="F372" s="85">
        <v>1</v>
      </c>
      <c r="G372" s="101">
        <v>8300000</v>
      </c>
      <c r="H372" s="95">
        <v>0</v>
      </c>
      <c r="I372" s="85">
        <f t="shared" si="49"/>
        <v>1</v>
      </c>
      <c r="J372" s="128">
        <f t="shared" si="49"/>
        <v>8300000</v>
      </c>
      <c r="K372" s="95">
        <f t="shared" si="49"/>
        <v>0</v>
      </c>
      <c r="L372" s="92"/>
      <c r="M372" s="92"/>
      <c r="N372" s="92" t="s">
        <v>75</v>
      </c>
      <c r="O372" s="92"/>
      <c r="P372" s="93"/>
      <c r="Q372" s="85">
        <v>2008</v>
      </c>
      <c r="R372" s="92">
        <v>5</v>
      </c>
      <c r="S372" s="97">
        <f t="shared" si="50"/>
        <v>0.2</v>
      </c>
      <c r="T372" s="98">
        <f t="shared" si="52"/>
        <v>1660000</v>
      </c>
      <c r="U372" s="66">
        <f t="shared" si="54"/>
        <v>10</v>
      </c>
      <c r="V372" s="92">
        <v>0</v>
      </c>
      <c r="W372" s="99">
        <f t="shared" si="53"/>
        <v>16600000</v>
      </c>
      <c r="X372" s="100">
        <f t="shared" si="48"/>
        <v>0</v>
      </c>
    </row>
    <row r="373" spans="1:24" s="100" customFormat="1" hidden="1" x14ac:dyDescent="0.2">
      <c r="A373" s="137">
        <f t="shared" si="51"/>
        <v>121</v>
      </c>
      <c r="B373" s="92"/>
      <c r="C373" s="83" t="s">
        <v>76</v>
      </c>
      <c r="D373" s="92" t="s">
        <v>438</v>
      </c>
      <c r="E373" s="93" t="s">
        <v>74</v>
      </c>
      <c r="F373" s="85">
        <v>1</v>
      </c>
      <c r="G373" s="101">
        <v>8300000</v>
      </c>
      <c r="H373" s="95">
        <v>0</v>
      </c>
      <c r="I373" s="85">
        <f t="shared" si="49"/>
        <v>1</v>
      </c>
      <c r="J373" s="128">
        <f t="shared" si="49"/>
        <v>8300000</v>
      </c>
      <c r="K373" s="95">
        <f t="shared" si="49"/>
        <v>0</v>
      </c>
      <c r="L373" s="92"/>
      <c r="M373" s="92"/>
      <c r="N373" s="92" t="s">
        <v>75</v>
      </c>
      <c r="O373" s="92"/>
      <c r="P373" s="93"/>
      <c r="Q373" s="85">
        <v>2008</v>
      </c>
      <c r="R373" s="92">
        <v>5</v>
      </c>
      <c r="S373" s="97">
        <f t="shared" si="50"/>
        <v>0.2</v>
      </c>
      <c r="T373" s="98">
        <f t="shared" si="52"/>
        <v>1660000</v>
      </c>
      <c r="U373" s="66">
        <f t="shared" si="54"/>
        <v>10</v>
      </c>
      <c r="V373" s="92">
        <v>0</v>
      </c>
      <c r="W373" s="99">
        <f t="shared" si="53"/>
        <v>16600000</v>
      </c>
      <c r="X373" s="100">
        <f t="shared" si="48"/>
        <v>0</v>
      </c>
    </row>
    <row r="374" spans="1:24" s="100" customFormat="1" hidden="1" x14ac:dyDescent="0.2">
      <c r="A374" s="137">
        <f t="shared" si="51"/>
        <v>122</v>
      </c>
      <c r="B374" s="92"/>
      <c r="C374" s="83" t="s">
        <v>76</v>
      </c>
      <c r="D374" s="92" t="s">
        <v>439</v>
      </c>
      <c r="E374" s="93" t="s">
        <v>74</v>
      </c>
      <c r="F374" s="85">
        <v>1</v>
      </c>
      <c r="G374" s="101">
        <v>8300000</v>
      </c>
      <c r="H374" s="95">
        <v>0</v>
      </c>
      <c r="I374" s="85">
        <f t="shared" si="49"/>
        <v>1</v>
      </c>
      <c r="J374" s="128">
        <f t="shared" si="49"/>
        <v>8300000</v>
      </c>
      <c r="K374" s="95">
        <f t="shared" si="49"/>
        <v>0</v>
      </c>
      <c r="L374" s="92"/>
      <c r="M374" s="92"/>
      <c r="N374" s="92" t="s">
        <v>75</v>
      </c>
      <c r="O374" s="92"/>
      <c r="P374" s="93"/>
      <c r="Q374" s="85">
        <v>2008</v>
      </c>
      <c r="R374" s="92">
        <v>5</v>
      </c>
      <c r="S374" s="97">
        <f t="shared" si="50"/>
        <v>0.2</v>
      </c>
      <c r="T374" s="98">
        <f t="shared" si="52"/>
        <v>1660000</v>
      </c>
      <c r="U374" s="66">
        <f t="shared" si="54"/>
        <v>10</v>
      </c>
      <c r="V374" s="92">
        <v>0</v>
      </c>
      <c r="W374" s="99">
        <f t="shared" si="53"/>
        <v>16600000</v>
      </c>
      <c r="X374" s="100">
        <f t="shared" si="48"/>
        <v>0</v>
      </c>
    </row>
    <row r="375" spans="1:24" s="100" customFormat="1" hidden="1" x14ac:dyDescent="0.2">
      <c r="A375" s="137">
        <f t="shared" si="51"/>
        <v>123</v>
      </c>
      <c r="B375" s="92"/>
      <c r="C375" s="83" t="s">
        <v>76</v>
      </c>
      <c r="D375" s="92" t="s">
        <v>440</v>
      </c>
      <c r="E375" s="93" t="s">
        <v>74</v>
      </c>
      <c r="F375" s="85">
        <v>1</v>
      </c>
      <c r="G375" s="101">
        <v>8300000</v>
      </c>
      <c r="H375" s="95">
        <v>0</v>
      </c>
      <c r="I375" s="85">
        <f t="shared" si="49"/>
        <v>1</v>
      </c>
      <c r="J375" s="128">
        <f t="shared" si="49"/>
        <v>8300000</v>
      </c>
      <c r="K375" s="95">
        <f t="shared" si="49"/>
        <v>0</v>
      </c>
      <c r="L375" s="92"/>
      <c r="M375" s="92"/>
      <c r="N375" s="92" t="s">
        <v>75</v>
      </c>
      <c r="O375" s="92"/>
      <c r="P375" s="93"/>
      <c r="Q375" s="85">
        <v>2008</v>
      </c>
      <c r="R375" s="92">
        <v>5</v>
      </c>
      <c r="S375" s="97">
        <f t="shared" si="50"/>
        <v>0.2</v>
      </c>
      <c r="T375" s="98">
        <f t="shared" si="52"/>
        <v>1660000</v>
      </c>
      <c r="U375" s="66">
        <f t="shared" si="54"/>
        <v>10</v>
      </c>
      <c r="V375" s="92">
        <v>0</v>
      </c>
      <c r="W375" s="99">
        <f t="shared" si="53"/>
        <v>16600000</v>
      </c>
      <c r="X375" s="100">
        <f t="shared" ref="X375:X438" si="55">IF(H375&lt;0,0,H375)</f>
        <v>0</v>
      </c>
    </row>
    <row r="376" spans="1:24" s="100" customFormat="1" hidden="1" x14ac:dyDescent="0.2">
      <c r="A376" s="137">
        <f t="shared" si="51"/>
        <v>124</v>
      </c>
      <c r="B376" s="92"/>
      <c r="C376" s="83" t="s">
        <v>76</v>
      </c>
      <c r="D376" s="92" t="s">
        <v>441</v>
      </c>
      <c r="E376" s="93" t="s">
        <v>74</v>
      </c>
      <c r="F376" s="85">
        <v>1</v>
      </c>
      <c r="G376" s="101">
        <v>8300000</v>
      </c>
      <c r="H376" s="95">
        <v>0</v>
      </c>
      <c r="I376" s="85">
        <f t="shared" si="49"/>
        <v>1</v>
      </c>
      <c r="J376" s="128">
        <f t="shared" si="49"/>
        <v>8300000</v>
      </c>
      <c r="K376" s="95">
        <f t="shared" si="49"/>
        <v>0</v>
      </c>
      <c r="L376" s="92"/>
      <c r="M376" s="92"/>
      <c r="N376" s="92" t="s">
        <v>75</v>
      </c>
      <c r="O376" s="92"/>
      <c r="P376" s="93"/>
      <c r="Q376" s="85">
        <v>2008</v>
      </c>
      <c r="R376" s="92">
        <v>5</v>
      </c>
      <c r="S376" s="97">
        <f t="shared" si="50"/>
        <v>0.2</v>
      </c>
      <c r="T376" s="98">
        <f t="shared" si="52"/>
        <v>1660000</v>
      </c>
      <c r="U376" s="66">
        <f t="shared" si="54"/>
        <v>10</v>
      </c>
      <c r="V376" s="92">
        <v>0</v>
      </c>
      <c r="W376" s="99">
        <f t="shared" si="53"/>
        <v>16600000</v>
      </c>
      <c r="X376" s="100">
        <f t="shared" si="55"/>
        <v>0</v>
      </c>
    </row>
    <row r="377" spans="1:24" s="100" customFormat="1" hidden="1" x14ac:dyDescent="0.2">
      <c r="A377" s="137">
        <f t="shared" si="51"/>
        <v>125</v>
      </c>
      <c r="B377" s="92"/>
      <c r="C377" s="83" t="s">
        <v>76</v>
      </c>
      <c r="D377" s="92" t="s">
        <v>442</v>
      </c>
      <c r="E377" s="93" t="s">
        <v>74</v>
      </c>
      <c r="F377" s="85">
        <v>1</v>
      </c>
      <c r="G377" s="101">
        <v>8300000</v>
      </c>
      <c r="H377" s="95">
        <v>0</v>
      </c>
      <c r="I377" s="85">
        <f t="shared" si="49"/>
        <v>1</v>
      </c>
      <c r="J377" s="128">
        <f t="shared" si="49"/>
        <v>8300000</v>
      </c>
      <c r="K377" s="95">
        <f t="shared" si="49"/>
        <v>0</v>
      </c>
      <c r="L377" s="92"/>
      <c r="M377" s="92"/>
      <c r="N377" s="92" t="s">
        <v>75</v>
      </c>
      <c r="O377" s="92"/>
      <c r="P377" s="93"/>
      <c r="Q377" s="85">
        <v>2008</v>
      </c>
      <c r="R377" s="92">
        <v>5</v>
      </c>
      <c r="S377" s="97">
        <f t="shared" si="50"/>
        <v>0.2</v>
      </c>
      <c r="T377" s="98">
        <f t="shared" si="52"/>
        <v>1660000</v>
      </c>
      <c r="U377" s="66">
        <f t="shared" si="54"/>
        <v>10</v>
      </c>
      <c r="V377" s="92">
        <v>0</v>
      </c>
      <c r="W377" s="99">
        <f t="shared" si="53"/>
        <v>16600000</v>
      </c>
      <c r="X377" s="100">
        <f t="shared" si="55"/>
        <v>0</v>
      </c>
    </row>
    <row r="378" spans="1:24" s="100" customFormat="1" hidden="1" x14ac:dyDescent="0.2">
      <c r="A378" s="137">
        <f t="shared" si="51"/>
        <v>126</v>
      </c>
      <c r="B378" s="92"/>
      <c r="C378" s="83" t="s">
        <v>76</v>
      </c>
      <c r="D378" s="92" t="s">
        <v>443</v>
      </c>
      <c r="E378" s="93" t="s">
        <v>74</v>
      </c>
      <c r="F378" s="85">
        <v>1</v>
      </c>
      <c r="G378" s="101">
        <v>8300000</v>
      </c>
      <c r="H378" s="95">
        <v>0</v>
      </c>
      <c r="I378" s="85">
        <f t="shared" si="49"/>
        <v>1</v>
      </c>
      <c r="J378" s="128">
        <f t="shared" si="49"/>
        <v>8300000</v>
      </c>
      <c r="K378" s="95">
        <f t="shared" si="49"/>
        <v>0</v>
      </c>
      <c r="L378" s="92"/>
      <c r="M378" s="92"/>
      <c r="N378" s="92" t="s">
        <v>75</v>
      </c>
      <c r="O378" s="92"/>
      <c r="P378" s="93"/>
      <c r="Q378" s="85">
        <v>2008</v>
      </c>
      <c r="R378" s="92">
        <v>5</v>
      </c>
      <c r="S378" s="97">
        <f t="shared" si="50"/>
        <v>0.2</v>
      </c>
      <c r="T378" s="98">
        <f t="shared" si="52"/>
        <v>1660000</v>
      </c>
      <c r="U378" s="66">
        <f t="shared" si="54"/>
        <v>10</v>
      </c>
      <c r="V378" s="92">
        <v>0</v>
      </c>
      <c r="W378" s="99">
        <f t="shared" si="53"/>
        <v>16600000</v>
      </c>
      <c r="X378" s="100">
        <f t="shared" si="55"/>
        <v>0</v>
      </c>
    </row>
    <row r="379" spans="1:24" s="100" customFormat="1" hidden="1" x14ac:dyDescent="0.2">
      <c r="A379" s="137">
        <f t="shared" si="51"/>
        <v>127</v>
      </c>
      <c r="B379" s="92"/>
      <c r="C379" s="83" t="s">
        <v>76</v>
      </c>
      <c r="D379" s="92" t="s">
        <v>444</v>
      </c>
      <c r="E379" s="93" t="s">
        <v>74</v>
      </c>
      <c r="F379" s="85">
        <v>1</v>
      </c>
      <c r="G379" s="101">
        <v>8300000</v>
      </c>
      <c r="H379" s="95">
        <v>0</v>
      </c>
      <c r="I379" s="85">
        <f t="shared" si="49"/>
        <v>1</v>
      </c>
      <c r="J379" s="128">
        <f t="shared" si="49"/>
        <v>8300000</v>
      </c>
      <c r="K379" s="95">
        <f t="shared" si="49"/>
        <v>0</v>
      </c>
      <c r="L379" s="92"/>
      <c r="M379" s="92"/>
      <c r="N379" s="92" t="s">
        <v>75</v>
      </c>
      <c r="O379" s="92"/>
      <c r="P379" s="93"/>
      <c r="Q379" s="85">
        <v>2008</v>
      </c>
      <c r="R379" s="92">
        <v>5</v>
      </c>
      <c r="S379" s="97">
        <f t="shared" si="50"/>
        <v>0.2</v>
      </c>
      <c r="T379" s="98">
        <f t="shared" si="52"/>
        <v>1660000</v>
      </c>
      <c r="U379" s="66">
        <f t="shared" si="54"/>
        <v>10</v>
      </c>
      <c r="V379" s="92">
        <v>0</v>
      </c>
      <c r="W379" s="99">
        <f t="shared" si="53"/>
        <v>16600000</v>
      </c>
      <c r="X379" s="100">
        <f t="shared" si="55"/>
        <v>0</v>
      </c>
    </row>
    <row r="380" spans="1:24" s="100" customFormat="1" hidden="1" x14ac:dyDescent="0.2">
      <c r="A380" s="137">
        <f t="shared" si="51"/>
        <v>128</v>
      </c>
      <c r="B380" s="92"/>
      <c r="C380" s="83" t="s">
        <v>76</v>
      </c>
      <c r="D380" s="92" t="s">
        <v>445</v>
      </c>
      <c r="E380" s="93" t="s">
        <v>74</v>
      </c>
      <c r="F380" s="85">
        <v>1</v>
      </c>
      <c r="G380" s="101">
        <v>8300000</v>
      </c>
      <c r="H380" s="95">
        <v>0</v>
      </c>
      <c r="I380" s="85">
        <f t="shared" si="49"/>
        <v>1</v>
      </c>
      <c r="J380" s="128">
        <f t="shared" si="49"/>
        <v>8300000</v>
      </c>
      <c r="K380" s="95">
        <f t="shared" si="49"/>
        <v>0</v>
      </c>
      <c r="L380" s="92"/>
      <c r="M380" s="92"/>
      <c r="N380" s="92" t="s">
        <v>75</v>
      </c>
      <c r="O380" s="92"/>
      <c r="P380" s="93"/>
      <c r="Q380" s="85">
        <v>2008</v>
      </c>
      <c r="R380" s="92">
        <v>5</v>
      </c>
      <c r="S380" s="97">
        <f t="shared" si="50"/>
        <v>0.2</v>
      </c>
      <c r="T380" s="98">
        <f t="shared" si="52"/>
        <v>1660000</v>
      </c>
      <c r="U380" s="66">
        <f t="shared" si="54"/>
        <v>10</v>
      </c>
      <c r="V380" s="92">
        <v>0</v>
      </c>
      <c r="W380" s="99">
        <f t="shared" si="53"/>
        <v>16600000</v>
      </c>
      <c r="X380" s="100">
        <f t="shared" si="55"/>
        <v>0</v>
      </c>
    </row>
    <row r="381" spans="1:24" s="100" customFormat="1" ht="16.5" hidden="1" customHeight="1" x14ac:dyDescent="0.2">
      <c r="A381" s="137">
        <f t="shared" si="51"/>
        <v>129</v>
      </c>
      <c r="B381" s="92"/>
      <c r="C381" s="83" t="s">
        <v>76</v>
      </c>
      <c r="D381" s="92" t="s">
        <v>446</v>
      </c>
      <c r="E381" s="93" t="s">
        <v>74</v>
      </c>
      <c r="F381" s="85">
        <v>1</v>
      </c>
      <c r="G381" s="101">
        <v>8300000</v>
      </c>
      <c r="H381" s="95">
        <v>0</v>
      </c>
      <c r="I381" s="85">
        <f t="shared" ref="I381:K444" si="56">F381</f>
        <v>1</v>
      </c>
      <c r="J381" s="128">
        <f t="shared" si="56"/>
        <v>8300000</v>
      </c>
      <c r="K381" s="95">
        <f t="shared" si="56"/>
        <v>0</v>
      </c>
      <c r="L381" s="92"/>
      <c r="M381" s="92"/>
      <c r="N381" s="92" t="s">
        <v>75</v>
      </c>
      <c r="O381" s="92"/>
      <c r="P381" s="93"/>
      <c r="Q381" s="85">
        <v>2008</v>
      </c>
      <c r="R381" s="92">
        <v>5</v>
      </c>
      <c r="S381" s="97">
        <f t="shared" ref="S381:S444" si="57">100%/R381</f>
        <v>0.2</v>
      </c>
      <c r="T381" s="98">
        <f t="shared" si="52"/>
        <v>1660000</v>
      </c>
      <c r="U381" s="66">
        <f t="shared" si="54"/>
        <v>10</v>
      </c>
      <c r="V381" s="92">
        <v>0</v>
      </c>
      <c r="W381" s="99">
        <f t="shared" si="53"/>
        <v>16600000</v>
      </c>
      <c r="X381" s="100">
        <f t="shared" si="55"/>
        <v>0</v>
      </c>
    </row>
    <row r="382" spans="1:24" s="100" customFormat="1" ht="16.5" hidden="1" customHeight="1" x14ac:dyDescent="0.2">
      <c r="A382" s="137">
        <f t="shared" si="51"/>
        <v>130</v>
      </c>
      <c r="B382" s="92"/>
      <c r="C382" s="83" t="s">
        <v>76</v>
      </c>
      <c r="D382" s="92" t="s">
        <v>447</v>
      </c>
      <c r="E382" s="93" t="s">
        <v>74</v>
      </c>
      <c r="F382" s="85">
        <v>1</v>
      </c>
      <c r="G382" s="101">
        <v>8300000</v>
      </c>
      <c r="H382" s="95">
        <v>0</v>
      </c>
      <c r="I382" s="85">
        <f t="shared" si="56"/>
        <v>1</v>
      </c>
      <c r="J382" s="128">
        <f t="shared" si="56"/>
        <v>8300000</v>
      </c>
      <c r="K382" s="95">
        <f t="shared" si="56"/>
        <v>0</v>
      </c>
      <c r="L382" s="92"/>
      <c r="M382" s="92"/>
      <c r="N382" s="92" t="s">
        <v>75</v>
      </c>
      <c r="O382" s="92"/>
      <c r="P382" s="93"/>
      <c r="Q382" s="85">
        <v>2008</v>
      </c>
      <c r="R382" s="92">
        <v>5</v>
      </c>
      <c r="S382" s="97">
        <f t="shared" si="57"/>
        <v>0.2</v>
      </c>
      <c r="T382" s="98">
        <f t="shared" si="52"/>
        <v>1660000</v>
      </c>
      <c r="U382" s="66">
        <f t="shared" si="54"/>
        <v>10</v>
      </c>
      <c r="V382" s="92">
        <v>0</v>
      </c>
      <c r="W382" s="99">
        <f t="shared" si="53"/>
        <v>16600000</v>
      </c>
      <c r="X382" s="100">
        <f t="shared" si="55"/>
        <v>0</v>
      </c>
    </row>
    <row r="383" spans="1:24" s="100" customFormat="1" ht="16.5" hidden="1" customHeight="1" x14ac:dyDescent="0.2">
      <c r="A383" s="137">
        <f t="shared" ref="A383:A446" si="58">+A382+1</f>
        <v>131</v>
      </c>
      <c r="B383" s="92"/>
      <c r="C383" s="83" t="s">
        <v>76</v>
      </c>
      <c r="D383" s="92" t="s">
        <v>448</v>
      </c>
      <c r="E383" s="93" t="s">
        <v>74</v>
      </c>
      <c r="F383" s="85">
        <v>1</v>
      </c>
      <c r="G383" s="101">
        <v>8300000</v>
      </c>
      <c r="H383" s="95">
        <v>0</v>
      </c>
      <c r="I383" s="85">
        <f t="shared" si="56"/>
        <v>1</v>
      </c>
      <c r="J383" s="128">
        <f t="shared" si="56"/>
        <v>8300000</v>
      </c>
      <c r="K383" s="95">
        <f t="shared" si="56"/>
        <v>0</v>
      </c>
      <c r="L383" s="92"/>
      <c r="M383" s="92"/>
      <c r="N383" s="92" t="s">
        <v>75</v>
      </c>
      <c r="O383" s="92"/>
      <c r="P383" s="93"/>
      <c r="Q383" s="85">
        <v>2008</v>
      </c>
      <c r="R383" s="92">
        <v>5</v>
      </c>
      <c r="S383" s="97">
        <f t="shared" si="57"/>
        <v>0.2</v>
      </c>
      <c r="T383" s="98">
        <f t="shared" si="52"/>
        <v>1660000</v>
      </c>
      <c r="U383" s="66">
        <f t="shared" si="54"/>
        <v>10</v>
      </c>
      <c r="V383" s="92">
        <v>0</v>
      </c>
      <c r="W383" s="99">
        <f t="shared" si="53"/>
        <v>16600000</v>
      </c>
      <c r="X383" s="100">
        <f t="shared" si="55"/>
        <v>0</v>
      </c>
    </row>
    <row r="384" spans="1:24" s="100" customFormat="1" ht="16.5" hidden="1" customHeight="1" x14ac:dyDescent="0.2">
      <c r="A384" s="137">
        <f t="shared" si="58"/>
        <v>132</v>
      </c>
      <c r="B384" s="92"/>
      <c r="C384" s="83" t="s">
        <v>76</v>
      </c>
      <c r="D384" s="92" t="s">
        <v>449</v>
      </c>
      <c r="E384" s="93" t="s">
        <v>74</v>
      </c>
      <c r="F384" s="85">
        <v>1</v>
      </c>
      <c r="G384" s="101">
        <v>8300000</v>
      </c>
      <c r="H384" s="95">
        <v>0</v>
      </c>
      <c r="I384" s="85">
        <f t="shared" si="56"/>
        <v>1</v>
      </c>
      <c r="J384" s="128">
        <f t="shared" si="56"/>
        <v>8300000</v>
      </c>
      <c r="K384" s="95">
        <f t="shared" si="56"/>
        <v>0</v>
      </c>
      <c r="L384" s="92"/>
      <c r="M384" s="92"/>
      <c r="N384" s="92" t="s">
        <v>75</v>
      </c>
      <c r="O384" s="92"/>
      <c r="P384" s="93"/>
      <c r="Q384" s="85">
        <v>2008</v>
      </c>
      <c r="R384" s="92">
        <v>5</v>
      </c>
      <c r="S384" s="97">
        <f t="shared" si="57"/>
        <v>0.2</v>
      </c>
      <c r="T384" s="98">
        <f t="shared" si="52"/>
        <v>1660000</v>
      </c>
      <c r="U384" s="66">
        <f t="shared" si="54"/>
        <v>10</v>
      </c>
      <c r="V384" s="92">
        <v>0</v>
      </c>
      <c r="W384" s="99">
        <f t="shared" si="53"/>
        <v>16600000</v>
      </c>
      <c r="X384" s="100">
        <f t="shared" si="55"/>
        <v>0</v>
      </c>
    </row>
    <row r="385" spans="1:24" s="100" customFormat="1" ht="16.5" hidden="1" customHeight="1" x14ac:dyDescent="0.2">
      <c r="A385" s="137">
        <f t="shared" si="58"/>
        <v>133</v>
      </c>
      <c r="B385" s="92"/>
      <c r="C385" s="83" t="s">
        <v>76</v>
      </c>
      <c r="D385" s="92" t="s">
        <v>450</v>
      </c>
      <c r="E385" s="93" t="s">
        <v>74</v>
      </c>
      <c r="F385" s="85">
        <v>1</v>
      </c>
      <c r="G385" s="101">
        <v>8300000</v>
      </c>
      <c r="H385" s="95">
        <v>0</v>
      </c>
      <c r="I385" s="85">
        <f t="shared" si="56"/>
        <v>1</v>
      </c>
      <c r="J385" s="128">
        <f t="shared" si="56"/>
        <v>8300000</v>
      </c>
      <c r="K385" s="95">
        <f t="shared" si="56"/>
        <v>0</v>
      </c>
      <c r="L385" s="92"/>
      <c r="M385" s="92"/>
      <c r="N385" s="92" t="s">
        <v>75</v>
      </c>
      <c r="O385" s="92"/>
      <c r="P385" s="93"/>
      <c r="Q385" s="85">
        <v>2008</v>
      </c>
      <c r="R385" s="92">
        <v>5</v>
      </c>
      <c r="S385" s="97">
        <f t="shared" si="57"/>
        <v>0.2</v>
      </c>
      <c r="T385" s="98">
        <f t="shared" si="52"/>
        <v>1660000</v>
      </c>
      <c r="U385" s="66">
        <f t="shared" si="54"/>
        <v>10</v>
      </c>
      <c r="V385" s="92">
        <v>0</v>
      </c>
      <c r="W385" s="99">
        <f t="shared" si="53"/>
        <v>16600000</v>
      </c>
      <c r="X385" s="100">
        <f t="shared" si="55"/>
        <v>0</v>
      </c>
    </row>
    <row r="386" spans="1:24" s="100" customFormat="1" ht="16.5" hidden="1" customHeight="1" x14ac:dyDescent="0.2">
      <c r="A386" s="137">
        <f t="shared" si="58"/>
        <v>134</v>
      </c>
      <c r="B386" s="92"/>
      <c r="C386" s="83" t="s">
        <v>76</v>
      </c>
      <c r="D386" s="92" t="s">
        <v>451</v>
      </c>
      <c r="E386" s="93" t="s">
        <v>74</v>
      </c>
      <c r="F386" s="85">
        <v>1</v>
      </c>
      <c r="G386" s="101">
        <v>8300000</v>
      </c>
      <c r="H386" s="95">
        <v>0</v>
      </c>
      <c r="I386" s="85">
        <f t="shared" si="56"/>
        <v>1</v>
      </c>
      <c r="J386" s="128">
        <f t="shared" si="56"/>
        <v>8300000</v>
      </c>
      <c r="K386" s="95">
        <f t="shared" si="56"/>
        <v>0</v>
      </c>
      <c r="L386" s="92"/>
      <c r="M386" s="92"/>
      <c r="N386" s="92" t="s">
        <v>75</v>
      </c>
      <c r="O386" s="92"/>
      <c r="P386" s="93"/>
      <c r="Q386" s="85">
        <v>2008</v>
      </c>
      <c r="R386" s="92">
        <v>5</v>
      </c>
      <c r="S386" s="97">
        <f t="shared" si="57"/>
        <v>0.2</v>
      </c>
      <c r="T386" s="98">
        <f t="shared" si="52"/>
        <v>1660000</v>
      </c>
      <c r="U386" s="66">
        <f t="shared" si="54"/>
        <v>10</v>
      </c>
      <c r="V386" s="92">
        <v>0</v>
      </c>
      <c r="W386" s="99">
        <f t="shared" si="53"/>
        <v>16600000</v>
      </c>
      <c r="X386" s="100">
        <f t="shared" si="55"/>
        <v>0</v>
      </c>
    </row>
    <row r="387" spans="1:24" s="100" customFormat="1" ht="16.5" hidden="1" customHeight="1" x14ac:dyDescent="0.2">
      <c r="A387" s="137">
        <f t="shared" si="58"/>
        <v>135</v>
      </c>
      <c r="B387" s="92"/>
      <c r="C387" s="83" t="s">
        <v>76</v>
      </c>
      <c r="D387" s="92" t="s">
        <v>452</v>
      </c>
      <c r="E387" s="93" t="s">
        <v>74</v>
      </c>
      <c r="F387" s="85">
        <v>1</v>
      </c>
      <c r="G387" s="101">
        <v>8300000</v>
      </c>
      <c r="H387" s="95">
        <v>0</v>
      </c>
      <c r="I387" s="85">
        <f t="shared" si="56"/>
        <v>1</v>
      </c>
      <c r="J387" s="128">
        <f t="shared" si="56"/>
        <v>8300000</v>
      </c>
      <c r="K387" s="95">
        <f t="shared" si="56"/>
        <v>0</v>
      </c>
      <c r="L387" s="92"/>
      <c r="M387" s="92"/>
      <c r="N387" s="92" t="s">
        <v>75</v>
      </c>
      <c r="O387" s="92"/>
      <c r="P387" s="93"/>
      <c r="Q387" s="85">
        <v>2008</v>
      </c>
      <c r="R387" s="92">
        <v>5</v>
      </c>
      <c r="S387" s="97">
        <f t="shared" si="57"/>
        <v>0.2</v>
      </c>
      <c r="T387" s="98">
        <f t="shared" si="52"/>
        <v>1660000</v>
      </c>
      <c r="U387" s="66">
        <f t="shared" si="54"/>
        <v>10</v>
      </c>
      <c r="V387" s="92">
        <v>0</v>
      </c>
      <c r="W387" s="99">
        <f t="shared" si="53"/>
        <v>16600000</v>
      </c>
      <c r="X387" s="100">
        <f t="shared" si="55"/>
        <v>0</v>
      </c>
    </row>
    <row r="388" spans="1:24" s="100" customFormat="1" ht="16.5" hidden="1" customHeight="1" x14ac:dyDescent="0.2">
      <c r="A388" s="137">
        <f t="shared" si="58"/>
        <v>136</v>
      </c>
      <c r="B388" s="92"/>
      <c r="C388" s="83" t="s">
        <v>76</v>
      </c>
      <c r="D388" s="92" t="s">
        <v>453</v>
      </c>
      <c r="E388" s="93" t="s">
        <v>74</v>
      </c>
      <c r="F388" s="85">
        <v>1</v>
      </c>
      <c r="G388" s="101">
        <v>8300000</v>
      </c>
      <c r="H388" s="95">
        <v>0</v>
      </c>
      <c r="I388" s="85">
        <f t="shared" si="56"/>
        <v>1</v>
      </c>
      <c r="J388" s="128">
        <f t="shared" si="56"/>
        <v>8300000</v>
      </c>
      <c r="K388" s="95">
        <f t="shared" si="56"/>
        <v>0</v>
      </c>
      <c r="L388" s="92"/>
      <c r="M388" s="92"/>
      <c r="N388" s="92" t="s">
        <v>75</v>
      </c>
      <c r="O388" s="92"/>
      <c r="P388" s="93"/>
      <c r="Q388" s="85">
        <v>2008</v>
      </c>
      <c r="R388" s="92">
        <v>5</v>
      </c>
      <c r="S388" s="97">
        <f t="shared" si="57"/>
        <v>0.2</v>
      </c>
      <c r="T388" s="98">
        <f t="shared" si="52"/>
        <v>1660000</v>
      </c>
      <c r="U388" s="66">
        <f t="shared" si="54"/>
        <v>10</v>
      </c>
      <c r="V388" s="92">
        <v>0</v>
      </c>
      <c r="W388" s="99">
        <f t="shared" si="53"/>
        <v>16600000</v>
      </c>
      <c r="X388" s="100">
        <f t="shared" si="55"/>
        <v>0</v>
      </c>
    </row>
    <row r="389" spans="1:24" s="100" customFormat="1" ht="16.5" hidden="1" customHeight="1" x14ac:dyDescent="0.2">
      <c r="A389" s="137">
        <f t="shared" si="58"/>
        <v>137</v>
      </c>
      <c r="B389" s="92"/>
      <c r="C389" s="83" t="s">
        <v>76</v>
      </c>
      <c r="D389" s="92" t="s">
        <v>454</v>
      </c>
      <c r="E389" s="93" t="s">
        <v>74</v>
      </c>
      <c r="F389" s="85">
        <v>1</v>
      </c>
      <c r="G389" s="101">
        <v>8300000</v>
      </c>
      <c r="H389" s="95">
        <v>0</v>
      </c>
      <c r="I389" s="85">
        <f t="shared" si="56"/>
        <v>1</v>
      </c>
      <c r="J389" s="128">
        <f t="shared" si="56"/>
        <v>8300000</v>
      </c>
      <c r="K389" s="95">
        <f t="shared" si="56"/>
        <v>0</v>
      </c>
      <c r="L389" s="92"/>
      <c r="M389" s="92"/>
      <c r="N389" s="92" t="s">
        <v>75</v>
      </c>
      <c r="O389" s="92"/>
      <c r="P389" s="93"/>
      <c r="Q389" s="85">
        <v>2008</v>
      </c>
      <c r="R389" s="92">
        <v>5</v>
      </c>
      <c r="S389" s="97">
        <f t="shared" si="57"/>
        <v>0.2</v>
      </c>
      <c r="T389" s="98">
        <f t="shared" si="52"/>
        <v>1660000</v>
      </c>
      <c r="U389" s="66">
        <f t="shared" si="54"/>
        <v>10</v>
      </c>
      <c r="V389" s="92">
        <v>0</v>
      </c>
      <c r="W389" s="99">
        <f t="shared" si="53"/>
        <v>16600000</v>
      </c>
      <c r="X389" s="100">
        <f t="shared" si="55"/>
        <v>0</v>
      </c>
    </row>
    <row r="390" spans="1:24" s="100" customFormat="1" ht="16.5" hidden="1" customHeight="1" x14ac:dyDescent="0.2">
      <c r="A390" s="137">
        <f t="shared" si="58"/>
        <v>138</v>
      </c>
      <c r="B390" s="92"/>
      <c r="C390" s="83" t="s">
        <v>76</v>
      </c>
      <c r="D390" s="92" t="s">
        <v>455</v>
      </c>
      <c r="E390" s="93" t="s">
        <v>74</v>
      </c>
      <c r="F390" s="85">
        <v>1</v>
      </c>
      <c r="G390" s="101">
        <v>8300000</v>
      </c>
      <c r="H390" s="95">
        <v>0</v>
      </c>
      <c r="I390" s="85">
        <f t="shared" si="56"/>
        <v>1</v>
      </c>
      <c r="J390" s="128">
        <f t="shared" si="56"/>
        <v>8300000</v>
      </c>
      <c r="K390" s="95">
        <f t="shared" si="56"/>
        <v>0</v>
      </c>
      <c r="L390" s="92"/>
      <c r="M390" s="92"/>
      <c r="N390" s="92" t="s">
        <v>75</v>
      </c>
      <c r="O390" s="92"/>
      <c r="P390" s="93"/>
      <c r="Q390" s="85">
        <v>2008</v>
      </c>
      <c r="R390" s="92">
        <v>5</v>
      </c>
      <c r="S390" s="97">
        <f t="shared" si="57"/>
        <v>0.2</v>
      </c>
      <c r="T390" s="98">
        <f t="shared" si="52"/>
        <v>1660000</v>
      </c>
      <c r="U390" s="66">
        <f t="shared" si="54"/>
        <v>10</v>
      </c>
      <c r="V390" s="92">
        <v>0</v>
      </c>
      <c r="W390" s="99">
        <f t="shared" si="53"/>
        <v>16600000</v>
      </c>
      <c r="X390" s="100">
        <f t="shared" si="55"/>
        <v>0</v>
      </c>
    </row>
    <row r="391" spans="1:24" s="100" customFormat="1" ht="16.5" hidden="1" customHeight="1" x14ac:dyDescent="0.2">
      <c r="A391" s="137">
        <f t="shared" si="58"/>
        <v>139</v>
      </c>
      <c r="B391" s="92"/>
      <c r="C391" s="83" t="s">
        <v>76</v>
      </c>
      <c r="D391" s="92" t="s">
        <v>456</v>
      </c>
      <c r="E391" s="93" t="s">
        <v>74</v>
      </c>
      <c r="F391" s="85">
        <v>1</v>
      </c>
      <c r="G391" s="101">
        <v>8300000</v>
      </c>
      <c r="H391" s="95">
        <v>0</v>
      </c>
      <c r="I391" s="85">
        <f t="shared" si="56"/>
        <v>1</v>
      </c>
      <c r="J391" s="128">
        <f t="shared" si="56"/>
        <v>8300000</v>
      </c>
      <c r="K391" s="95">
        <f t="shared" si="56"/>
        <v>0</v>
      </c>
      <c r="L391" s="92"/>
      <c r="M391" s="92"/>
      <c r="N391" s="92" t="s">
        <v>75</v>
      </c>
      <c r="O391" s="92"/>
      <c r="P391" s="93"/>
      <c r="Q391" s="85">
        <v>2008</v>
      </c>
      <c r="R391" s="92">
        <v>5</v>
      </c>
      <c r="S391" s="97">
        <f t="shared" si="57"/>
        <v>0.2</v>
      </c>
      <c r="T391" s="98">
        <f t="shared" si="52"/>
        <v>1660000</v>
      </c>
      <c r="U391" s="66">
        <f t="shared" si="54"/>
        <v>10</v>
      </c>
      <c r="V391" s="92">
        <v>0</v>
      </c>
      <c r="W391" s="99">
        <f t="shared" si="53"/>
        <v>16600000</v>
      </c>
      <c r="X391" s="100">
        <f t="shared" si="55"/>
        <v>0</v>
      </c>
    </row>
    <row r="392" spans="1:24" s="100" customFormat="1" ht="16.5" hidden="1" customHeight="1" x14ac:dyDescent="0.2">
      <c r="A392" s="137">
        <f t="shared" si="58"/>
        <v>140</v>
      </c>
      <c r="B392" s="92"/>
      <c r="C392" s="83" t="s">
        <v>76</v>
      </c>
      <c r="D392" s="92" t="s">
        <v>457</v>
      </c>
      <c r="E392" s="93" t="s">
        <v>74</v>
      </c>
      <c r="F392" s="85">
        <v>1</v>
      </c>
      <c r="G392" s="101">
        <v>8300000</v>
      </c>
      <c r="H392" s="95">
        <v>0</v>
      </c>
      <c r="I392" s="85">
        <f t="shared" si="56"/>
        <v>1</v>
      </c>
      <c r="J392" s="128">
        <f t="shared" si="56"/>
        <v>8300000</v>
      </c>
      <c r="K392" s="95">
        <f t="shared" si="56"/>
        <v>0</v>
      </c>
      <c r="L392" s="92"/>
      <c r="M392" s="92"/>
      <c r="N392" s="92" t="s">
        <v>75</v>
      </c>
      <c r="O392" s="92"/>
      <c r="P392" s="93"/>
      <c r="Q392" s="85">
        <v>2008</v>
      </c>
      <c r="R392" s="92">
        <v>5</v>
      </c>
      <c r="S392" s="97">
        <f t="shared" si="57"/>
        <v>0.2</v>
      </c>
      <c r="T392" s="98">
        <f t="shared" si="52"/>
        <v>1660000</v>
      </c>
      <c r="U392" s="66">
        <f t="shared" si="54"/>
        <v>10</v>
      </c>
      <c r="V392" s="92">
        <v>0</v>
      </c>
      <c r="W392" s="99">
        <f t="shared" si="53"/>
        <v>16600000</v>
      </c>
      <c r="X392" s="100">
        <f t="shared" si="55"/>
        <v>0</v>
      </c>
    </row>
    <row r="393" spans="1:24" s="100" customFormat="1" ht="16.5" hidden="1" customHeight="1" x14ac:dyDescent="0.2">
      <c r="A393" s="137">
        <f t="shared" si="58"/>
        <v>141</v>
      </c>
      <c r="B393" s="92"/>
      <c r="C393" s="83" t="s">
        <v>76</v>
      </c>
      <c r="D393" s="92" t="s">
        <v>458</v>
      </c>
      <c r="E393" s="93" t="s">
        <v>74</v>
      </c>
      <c r="F393" s="85">
        <v>1</v>
      </c>
      <c r="G393" s="101">
        <v>8300000</v>
      </c>
      <c r="H393" s="95">
        <v>0</v>
      </c>
      <c r="I393" s="85">
        <f t="shared" si="56"/>
        <v>1</v>
      </c>
      <c r="J393" s="128">
        <f t="shared" si="56"/>
        <v>8300000</v>
      </c>
      <c r="K393" s="95">
        <f t="shared" si="56"/>
        <v>0</v>
      </c>
      <c r="L393" s="92"/>
      <c r="M393" s="92"/>
      <c r="N393" s="92" t="s">
        <v>75</v>
      </c>
      <c r="O393" s="92"/>
      <c r="P393" s="93"/>
      <c r="Q393" s="85">
        <v>2008</v>
      </c>
      <c r="R393" s="92">
        <v>5</v>
      </c>
      <c r="S393" s="97">
        <f t="shared" si="57"/>
        <v>0.2</v>
      </c>
      <c r="T393" s="98">
        <f t="shared" si="52"/>
        <v>1660000</v>
      </c>
      <c r="U393" s="66">
        <f t="shared" si="54"/>
        <v>10</v>
      </c>
      <c r="V393" s="92">
        <v>0</v>
      </c>
      <c r="W393" s="99">
        <f t="shared" si="53"/>
        <v>16600000</v>
      </c>
      <c r="X393" s="100">
        <f t="shared" si="55"/>
        <v>0</v>
      </c>
    </row>
    <row r="394" spans="1:24" s="100" customFormat="1" ht="16.5" hidden="1" customHeight="1" x14ac:dyDescent="0.2">
      <c r="A394" s="137">
        <f t="shared" si="58"/>
        <v>142</v>
      </c>
      <c r="B394" s="92"/>
      <c r="C394" s="83" t="s">
        <v>76</v>
      </c>
      <c r="D394" s="92" t="s">
        <v>459</v>
      </c>
      <c r="E394" s="93" t="s">
        <v>74</v>
      </c>
      <c r="F394" s="85">
        <v>1</v>
      </c>
      <c r="G394" s="101">
        <v>8300000</v>
      </c>
      <c r="H394" s="95">
        <v>0</v>
      </c>
      <c r="I394" s="85">
        <f t="shared" si="56"/>
        <v>1</v>
      </c>
      <c r="J394" s="128">
        <f t="shared" si="56"/>
        <v>8300000</v>
      </c>
      <c r="K394" s="95">
        <f t="shared" si="56"/>
        <v>0</v>
      </c>
      <c r="L394" s="92"/>
      <c r="M394" s="92"/>
      <c r="N394" s="92" t="s">
        <v>75</v>
      </c>
      <c r="O394" s="92"/>
      <c r="P394" s="93"/>
      <c r="Q394" s="85">
        <v>2008</v>
      </c>
      <c r="R394" s="92">
        <v>5</v>
      </c>
      <c r="S394" s="97">
        <f t="shared" si="57"/>
        <v>0.2</v>
      </c>
      <c r="T394" s="98">
        <f t="shared" si="52"/>
        <v>1660000</v>
      </c>
      <c r="U394" s="66">
        <f t="shared" si="54"/>
        <v>10</v>
      </c>
      <c r="V394" s="92">
        <v>0</v>
      </c>
      <c r="W394" s="99">
        <f t="shared" si="53"/>
        <v>16600000</v>
      </c>
      <c r="X394" s="100">
        <f t="shared" si="55"/>
        <v>0</v>
      </c>
    </row>
    <row r="395" spans="1:24" s="100" customFormat="1" ht="16.5" hidden="1" customHeight="1" x14ac:dyDescent="0.2">
      <c r="A395" s="137">
        <f t="shared" si="58"/>
        <v>143</v>
      </c>
      <c r="B395" s="92"/>
      <c r="C395" s="83" t="s">
        <v>76</v>
      </c>
      <c r="D395" s="92" t="s">
        <v>460</v>
      </c>
      <c r="E395" s="93" t="s">
        <v>74</v>
      </c>
      <c r="F395" s="85">
        <v>1</v>
      </c>
      <c r="G395" s="101">
        <v>8300000</v>
      </c>
      <c r="H395" s="95">
        <v>0</v>
      </c>
      <c r="I395" s="85">
        <f t="shared" si="56"/>
        <v>1</v>
      </c>
      <c r="J395" s="128">
        <f t="shared" si="56"/>
        <v>8300000</v>
      </c>
      <c r="K395" s="95">
        <f t="shared" si="56"/>
        <v>0</v>
      </c>
      <c r="L395" s="92"/>
      <c r="M395" s="92"/>
      <c r="N395" s="92" t="s">
        <v>75</v>
      </c>
      <c r="O395" s="92"/>
      <c r="P395" s="93"/>
      <c r="Q395" s="85">
        <v>2008</v>
      </c>
      <c r="R395" s="92">
        <v>5</v>
      </c>
      <c r="S395" s="97">
        <f t="shared" si="57"/>
        <v>0.2</v>
      </c>
      <c r="T395" s="98">
        <f t="shared" si="52"/>
        <v>1660000</v>
      </c>
      <c r="U395" s="66">
        <f t="shared" si="54"/>
        <v>10</v>
      </c>
      <c r="V395" s="92">
        <v>0</v>
      </c>
      <c r="W395" s="99">
        <f t="shared" si="53"/>
        <v>16600000</v>
      </c>
      <c r="X395" s="100">
        <f t="shared" si="55"/>
        <v>0</v>
      </c>
    </row>
    <row r="396" spans="1:24" s="100" customFormat="1" ht="16.5" hidden="1" customHeight="1" x14ac:dyDescent="0.2">
      <c r="A396" s="137">
        <f t="shared" si="58"/>
        <v>144</v>
      </c>
      <c r="B396" s="92"/>
      <c r="C396" s="83" t="s">
        <v>76</v>
      </c>
      <c r="D396" s="92" t="s">
        <v>461</v>
      </c>
      <c r="E396" s="93" t="s">
        <v>74</v>
      </c>
      <c r="F396" s="85">
        <v>1</v>
      </c>
      <c r="G396" s="101">
        <v>8300000</v>
      </c>
      <c r="H396" s="95">
        <v>0</v>
      </c>
      <c r="I396" s="85">
        <f t="shared" si="56"/>
        <v>1</v>
      </c>
      <c r="J396" s="128">
        <f t="shared" si="56"/>
        <v>8300000</v>
      </c>
      <c r="K396" s="95">
        <f t="shared" si="56"/>
        <v>0</v>
      </c>
      <c r="L396" s="92"/>
      <c r="M396" s="92"/>
      <c r="N396" s="92" t="s">
        <v>75</v>
      </c>
      <c r="O396" s="92"/>
      <c r="P396" s="93"/>
      <c r="Q396" s="85">
        <v>2008</v>
      </c>
      <c r="R396" s="92">
        <v>5</v>
      </c>
      <c r="S396" s="97">
        <f t="shared" si="57"/>
        <v>0.2</v>
      </c>
      <c r="T396" s="98">
        <f t="shared" si="52"/>
        <v>1660000</v>
      </c>
      <c r="U396" s="66">
        <f t="shared" si="54"/>
        <v>10</v>
      </c>
      <c r="V396" s="92">
        <v>0</v>
      </c>
      <c r="W396" s="99">
        <f t="shared" si="53"/>
        <v>16600000</v>
      </c>
      <c r="X396" s="100">
        <f t="shared" si="55"/>
        <v>0</v>
      </c>
    </row>
    <row r="397" spans="1:24" s="100" customFormat="1" ht="16.5" hidden="1" customHeight="1" x14ac:dyDescent="0.2">
      <c r="A397" s="137">
        <f t="shared" si="58"/>
        <v>145</v>
      </c>
      <c r="B397" s="92"/>
      <c r="C397" s="83" t="s">
        <v>76</v>
      </c>
      <c r="D397" s="92" t="s">
        <v>462</v>
      </c>
      <c r="E397" s="93" t="s">
        <v>74</v>
      </c>
      <c r="F397" s="85">
        <v>1</v>
      </c>
      <c r="G397" s="101">
        <v>8300000</v>
      </c>
      <c r="H397" s="95">
        <v>0</v>
      </c>
      <c r="I397" s="85">
        <f t="shared" si="56"/>
        <v>1</v>
      </c>
      <c r="J397" s="128">
        <f t="shared" si="56"/>
        <v>8300000</v>
      </c>
      <c r="K397" s="95">
        <f t="shared" si="56"/>
        <v>0</v>
      </c>
      <c r="L397" s="92"/>
      <c r="M397" s="92"/>
      <c r="N397" s="92" t="s">
        <v>75</v>
      </c>
      <c r="O397" s="92"/>
      <c r="P397" s="93"/>
      <c r="Q397" s="85">
        <v>2008</v>
      </c>
      <c r="R397" s="92">
        <v>5</v>
      </c>
      <c r="S397" s="97">
        <f t="shared" si="57"/>
        <v>0.2</v>
      </c>
      <c r="T397" s="98">
        <f t="shared" si="52"/>
        <v>1660000</v>
      </c>
      <c r="U397" s="66">
        <f t="shared" si="54"/>
        <v>10</v>
      </c>
      <c r="V397" s="92">
        <v>0</v>
      </c>
      <c r="W397" s="99">
        <f t="shared" si="53"/>
        <v>16600000</v>
      </c>
      <c r="X397" s="100">
        <f t="shared" si="55"/>
        <v>0</v>
      </c>
    </row>
    <row r="398" spans="1:24" s="100" customFormat="1" ht="16.5" hidden="1" customHeight="1" x14ac:dyDescent="0.2">
      <c r="A398" s="137">
        <f t="shared" si="58"/>
        <v>146</v>
      </c>
      <c r="B398" s="92"/>
      <c r="C398" s="83" t="s">
        <v>76</v>
      </c>
      <c r="D398" s="92" t="s">
        <v>463</v>
      </c>
      <c r="E398" s="93" t="s">
        <v>74</v>
      </c>
      <c r="F398" s="85">
        <v>1</v>
      </c>
      <c r="G398" s="101">
        <v>8300000</v>
      </c>
      <c r="H398" s="95">
        <v>0</v>
      </c>
      <c r="I398" s="85">
        <f t="shared" si="56"/>
        <v>1</v>
      </c>
      <c r="J398" s="128">
        <f t="shared" si="56"/>
        <v>8300000</v>
      </c>
      <c r="K398" s="95">
        <f t="shared" si="56"/>
        <v>0</v>
      </c>
      <c r="L398" s="92"/>
      <c r="M398" s="92"/>
      <c r="N398" s="92" t="s">
        <v>75</v>
      </c>
      <c r="O398" s="92"/>
      <c r="P398" s="93"/>
      <c r="Q398" s="85">
        <v>2008</v>
      </c>
      <c r="R398" s="92">
        <v>5</v>
      </c>
      <c r="S398" s="97">
        <f t="shared" si="57"/>
        <v>0.2</v>
      </c>
      <c r="T398" s="98">
        <f t="shared" si="52"/>
        <v>1660000</v>
      </c>
      <c r="U398" s="66">
        <f t="shared" si="54"/>
        <v>10</v>
      </c>
      <c r="V398" s="92">
        <v>0</v>
      </c>
      <c r="W398" s="99">
        <f t="shared" si="53"/>
        <v>16600000</v>
      </c>
      <c r="X398" s="100">
        <f t="shared" si="55"/>
        <v>0</v>
      </c>
    </row>
    <row r="399" spans="1:24" s="100" customFormat="1" ht="16.5" hidden="1" customHeight="1" x14ac:dyDescent="0.2">
      <c r="A399" s="137">
        <f t="shared" si="58"/>
        <v>147</v>
      </c>
      <c r="B399" s="92"/>
      <c r="C399" s="83" t="s">
        <v>76</v>
      </c>
      <c r="D399" s="92" t="s">
        <v>464</v>
      </c>
      <c r="E399" s="93" t="s">
        <v>74</v>
      </c>
      <c r="F399" s="85">
        <v>1</v>
      </c>
      <c r="G399" s="101">
        <v>8300000</v>
      </c>
      <c r="H399" s="95">
        <v>0</v>
      </c>
      <c r="I399" s="85">
        <f t="shared" si="56"/>
        <v>1</v>
      </c>
      <c r="J399" s="128">
        <f t="shared" si="56"/>
        <v>8300000</v>
      </c>
      <c r="K399" s="95">
        <f t="shared" si="56"/>
        <v>0</v>
      </c>
      <c r="L399" s="92"/>
      <c r="M399" s="92"/>
      <c r="N399" s="92" t="s">
        <v>75</v>
      </c>
      <c r="O399" s="92"/>
      <c r="P399" s="93"/>
      <c r="Q399" s="85">
        <v>2008</v>
      </c>
      <c r="R399" s="92">
        <v>5</v>
      </c>
      <c r="S399" s="97">
        <f t="shared" si="57"/>
        <v>0.2</v>
      </c>
      <c r="T399" s="98">
        <f t="shared" si="52"/>
        <v>1660000</v>
      </c>
      <c r="U399" s="66">
        <f t="shared" si="54"/>
        <v>10</v>
      </c>
      <c r="V399" s="92">
        <v>0</v>
      </c>
      <c r="W399" s="99">
        <f t="shared" si="53"/>
        <v>16600000</v>
      </c>
      <c r="X399" s="100">
        <f t="shared" si="55"/>
        <v>0</v>
      </c>
    </row>
    <row r="400" spans="1:24" s="100" customFormat="1" ht="16.5" hidden="1" customHeight="1" x14ac:dyDescent="0.2">
      <c r="A400" s="137">
        <f t="shared" si="58"/>
        <v>148</v>
      </c>
      <c r="B400" s="92"/>
      <c r="C400" s="83" t="s">
        <v>76</v>
      </c>
      <c r="D400" s="92" t="s">
        <v>465</v>
      </c>
      <c r="E400" s="93" t="s">
        <v>74</v>
      </c>
      <c r="F400" s="85">
        <v>1</v>
      </c>
      <c r="G400" s="101">
        <v>8300000</v>
      </c>
      <c r="H400" s="95">
        <v>0</v>
      </c>
      <c r="I400" s="85">
        <f t="shared" si="56"/>
        <v>1</v>
      </c>
      <c r="J400" s="128">
        <f t="shared" si="56"/>
        <v>8300000</v>
      </c>
      <c r="K400" s="95">
        <f t="shared" si="56"/>
        <v>0</v>
      </c>
      <c r="L400" s="92"/>
      <c r="M400" s="92"/>
      <c r="N400" s="92" t="s">
        <v>75</v>
      </c>
      <c r="O400" s="92"/>
      <c r="P400" s="93"/>
      <c r="Q400" s="85">
        <v>2008</v>
      </c>
      <c r="R400" s="92">
        <v>5</v>
      </c>
      <c r="S400" s="97">
        <f t="shared" si="57"/>
        <v>0.2</v>
      </c>
      <c r="T400" s="98">
        <f t="shared" si="52"/>
        <v>1660000</v>
      </c>
      <c r="U400" s="66">
        <f t="shared" si="54"/>
        <v>10</v>
      </c>
      <c r="V400" s="92">
        <v>0</v>
      </c>
      <c r="W400" s="99">
        <f t="shared" si="53"/>
        <v>16600000</v>
      </c>
      <c r="X400" s="100">
        <f t="shared" si="55"/>
        <v>0</v>
      </c>
    </row>
    <row r="401" spans="1:24" s="100" customFormat="1" ht="16.5" hidden="1" customHeight="1" x14ac:dyDescent="0.2">
      <c r="A401" s="137">
        <f t="shared" si="58"/>
        <v>149</v>
      </c>
      <c r="B401" s="92"/>
      <c r="C401" s="83" t="s">
        <v>76</v>
      </c>
      <c r="D401" s="92" t="s">
        <v>466</v>
      </c>
      <c r="E401" s="93" t="s">
        <v>74</v>
      </c>
      <c r="F401" s="85">
        <v>1</v>
      </c>
      <c r="G401" s="101">
        <v>8300000</v>
      </c>
      <c r="H401" s="95">
        <v>0</v>
      </c>
      <c r="I401" s="85">
        <f t="shared" si="56"/>
        <v>1</v>
      </c>
      <c r="J401" s="128">
        <f t="shared" si="56"/>
        <v>8300000</v>
      </c>
      <c r="K401" s="95">
        <f t="shared" si="56"/>
        <v>0</v>
      </c>
      <c r="L401" s="92"/>
      <c r="M401" s="92"/>
      <c r="N401" s="92" t="s">
        <v>75</v>
      </c>
      <c r="O401" s="92"/>
      <c r="P401" s="93"/>
      <c r="Q401" s="85">
        <v>2008</v>
      </c>
      <c r="R401" s="92">
        <v>5</v>
      </c>
      <c r="S401" s="97">
        <f t="shared" si="57"/>
        <v>0.2</v>
      </c>
      <c r="T401" s="98">
        <f t="shared" si="52"/>
        <v>1660000</v>
      </c>
      <c r="U401" s="66">
        <f t="shared" si="54"/>
        <v>10</v>
      </c>
      <c r="V401" s="92">
        <v>0</v>
      </c>
      <c r="W401" s="99">
        <f t="shared" si="53"/>
        <v>16600000</v>
      </c>
      <c r="X401" s="100">
        <f t="shared" si="55"/>
        <v>0</v>
      </c>
    </row>
    <row r="402" spans="1:24" s="100" customFormat="1" ht="16.5" hidden="1" customHeight="1" x14ac:dyDescent="0.2">
      <c r="A402" s="137">
        <f t="shared" si="58"/>
        <v>150</v>
      </c>
      <c r="B402" s="92"/>
      <c r="C402" s="83" t="s">
        <v>76</v>
      </c>
      <c r="D402" s="92" t="s">
        <v>467</v>
      </c>
      <c r="E402" s="93" t="s">
        <v>74</v>
      </c>
      <c r="F402" s="85">
        <v>1</v>
      </c>
      <c r="G402" s="101">
        <v>8300000</v>
      </c>
      <c r="H402" s="95">
        <v>0</v>
      </c>
      <c r="I402" s="85">
        <f t="shared" si="56"/>
        <v>1</v>
      </c>
      <c r="J402" s="128">
        <f t="shared" si="56"/>
        <v>8300000</v>
      </c>
      <c r="K402" s="95">
        <f t="shared" si="56"/>
        <v>0</v>
      </c>
      <c r="L402" s="92"/>
      <c r="M402" s="92"/>
      <c r="N402" s="92" t="s">
        <v>75</v>
      </c>
      <c r="O402" s="92"/>
      <c r="P402" s="93"/>
      <c r="Q402" s="85">
        <v>2008</v>
      </c>
      <c r="R402" s="92">
        <v>5</v>
      </c>
      <c r="S402" s="97">
        <f t="shared" si="57"/>
        <v>0.2</v>
      </c>
      <c r="T402" s="98">
        <f t="shared" si="52"/>
        <v>1660000</v>
      </c>
      <c r="U402" s="66">
        <f t="shared" si="54"/>
        <v>10</v>
      </c>
      <c r="V402" s="92">
        <v>0</v>
      </c>
      <c r="W402" s="99">
        <f t="shared" si="53"/>
        <v>16600000</v>
      </c>
      <c r="X402" s="100">
        <f t="shared" si="55"/>
        <v>0</v>
      </c>
    </row>
    <row r="403" spans="1:24" s="100" customFormat="1" ht="16.5" hidden="1" customHeight="1" x14ac:dyDescent="0.2">
      <c r="A403" s="137">
        <f t="shared" si="58"/>
        <v>151</v>
      </c>
      <c r="B403" s="92"/>
      <c r="C403" s="83" t="s">
        <v>76</v>
      </c>
      <c r="D403" s="92" t="s">
        <v>468</v>
      </c>
      <c r="E403" s="93" t="s">
        <v>74</v>
      </c>
      <c r="F403" s="85">
        <v>1</v>
      </c>
      <c r="G403" s="101">
        <v>8300000</v>
      </c>
      <c r="H403" s="95">
        <v>0</v>
      </c>
      <c r="I403" s="85">
        <f t="shared" si="56"/>
        <v>1</v>
      </c>
      <c r="J403" s="128">
        <f t="shared" si="56"/>
        <v>8300000</v>
      </c>
      <c r="K403" s="95">
        <f t="shared" si="56"/>
        <v>0</v>
      </c>
      <c r="L403" s="92"/>
      <c r="M403" s="92"/>
      <c r="N403" s="92" t="s">
        <v>75</v>
      </c>
      <c r="O403" s="92"/>
      <c r="P403" s="93"/>
      <c r="Q403" s="85">
        <v>2008</v>
      </c>
      <c r="R403" s="92">
        <v>5</v>
      </c>
      <c r="S403" s="97">
        <f t="shared" si="57"/>
        <v>0.2</v>
      </c>
      <c r="T403" s="98">
        <f t="shared" si="52"/>
        <v>1660000</v>
      </c>
      <c r="U403" s="66">
        <f t="shared" si="54"/>
        <v>10</v>
      </c>
      <c r="V403" s="92">
        <v>0</v>
      </c>
      <c r="W403" s="99">
        <f t="shared" si="53"/>
        <v>16600000</v>
      </c>
      <c r="X403" s="100">
        <f t="shared" si="55"/>
        <v>0</v>
      </c>
    </row>
    <row r="404" spans="1:24" s="100" customFormat="1" ht="16.5" hidden="1" customHeight="1" x14ac:dyDescent="0.2">
      <c r="A404" s="137">
        <f t="shared" si="58"/>
        <v>152</v>
      </c>
      <c r="B404" s="92"/>
      <c r="C404" s="83" t="s">
        <v>76</v>
      </c>
      <c r="D404" s="92" t="s">
        <v>469</v>
      </c>
      <c r="E404" s="93" t="s">
        <v>74</v>
      </c>
      <c r="F404" s="85">
        <v>1</v>
      </c>
      <c r="G404" s="101">
        <v>8300000</v>
      </c>
      <c r="H404" s="95">
        <v>0</v>
      </c>
      <c r="I404" s="85">
        <f t="shared" si="56"/>
        <v>1</v>
      </c>
      <c r="J404" s="128">
        <f t="shared" si="56"/>
        <v>8300000</v>
      </c>
      <c r="K404" s="95">
        <f t="shared" si="56"/>
        <v>0</v>
      </c>
      <c r="L404" s="92"/>
      <c r="M404" s="92"/>
      <c r="N404" s="92" t="s">
        <v>75</v>
      </c>
      <c r="O404" s="92"/>
      <c r="P404" s="93"/>
      <c r="Q404" s="85">
        <v>2008</v>
      </c>
      <c r="R404" s="92">
        <v>5</v>
      </c>
      <c r="S404" s="97">
        <f t="shared" si="57"/>
        <v>0.2</v>
      </c>
      <c r="T404" s="98">
        <f t="shared" si="52"/>
        <v>1660000</v>
      </c>
      <c r="U404" s="66">
        <f t="shared" si="54"/>
        <v>10</v>
      </c>
      <c r="V404" s="92">
        <v>0</v>
      </c>
      <c r="W404" s="99">
        <f t="shared" si="53"/>
        <v>16600000</v>
      </c>
      <c r="X404" s="100">
        <f t="shared" si="55"/>
        <v>0</v>
      </c>
    </row>
    <row r="405" spans="1:24" s="100" customFormat="1" ht="16.5" hidden="1" customHeight="1" x14ac:dyDescent="0.2">
      <c r="A405" s="137">
        <f t="shared" si="58"/>
        <v>153</v>
      </c>
      <c r="B405" s="92"/>
      <c r="C405" s="83" t="s">
        <v>76</v>
      </c>
      <c r="D405" s="92" t="s">
        <v>470</v>
      </c>
      <c r="E405" s="93" t="s">
        <v>74</v>
      </c>
      <c r="F405" s="85">
        <v>1</v>
      </c>
      <c r="G405" s="101">
        <v>8300000</v>
      </c>
      <c r="H405" s="95">
        <v>0</v>
      </c>
      <c r="I405" s="85">
        <f t="shared" si="56"/>
        <v>1</v>
      </c>
      <c r="J405" s="128">
        <f t="shared" si="56"/>
        <v>8300000</v>
      </c>
      <c r="K405" s="95">
        <f t="shared" si="56"/>
        <v>0</v>
      </c>
      <c r="L405" s="92"/>
      <c r="M405" s="92"/>
      <c r="N405" s="92" t="s">
        <v>75</v>
      </c>
      <c r="O405" s="92"/>
      <c r="P405" s="93"/>
      <c r="Q405" s="85">
        <v>2008</v>
      </c>
      <c r="R405" s="92">
        <v>5</v>
      </c>
      <c r="S405" s="97">
        <f t="shared" si="57"/>
        <v>0.2</v>
      </c>
      <c r="T405" s="98">
        <f t="shared" si="52"/>
        <v>1660000</v>
      </c>
      <c r="U405" s="66">
        <f t="shared" si="54"/>
        <v>10</v>
      </c>
      <c r="V405" s="92">
        <v>0</v>
      </c>
      <c r="W405" s="99">
        <f t="shared" si="53"/>
        <v>16600000</v>
      </c>
      <c r="X405" s="100">
        <f t="shared" si="55"/>
        <v>0</v>
      </c>
    </row>
    <row r="406" spans="1:24" s="100" customFormat="1" ht="16.5" hidden="1" customHeight="1" x14ac:dyDescent="0.2">
      <c r="A406" s="137">
        <f t="shared" si="58"/>
        <v>154</v>
      </c>
      <c r="B406" s="92"/>
      <c r="C406" s="83" t="s">
        <v>76</v>
      </c>
      <c r="D406" s="92" t="s">
        <v>471</v>
      </c>
      <c r="E406" s="93" t="s">
        <v>74</v>
      </c>
      <c r="F406" s="85">
        <v>1</v>
      </c>
      <c r="G406" s="101">
        <v>8300000</v>
      </c>
      <c r="H406" s="95">
        <v>0</v>
      </c>
      <c r="I406" s="85">
        <f t="shared" si="56"/>
        <v>1</v>
      </c>
      <c r="J406" s="128">
        <f t="shared" si="56"/>
        <v>8300000</v>
      </c>
      <c r="K406" s="95">
        <f t="shared" si="56"/>
        <v>0</v>
      </c>
      <c r="L406" s="92"/>
      <c r="M406" s="92"/>
      <c r="N406" s="92" t="s">
        <v>75</v>
      </c>
      <c r="O406" s="92"/>
      <c r="P406" s="93"/>
      <c r="Q406" s="85">
        <v>2008</v>
      </c>
      <c r="R406" s="92">
        <v>5</v>
      </c>
      <c r="S406" s="97">
        <f t="shared" si="57"/>
        <v>0.2</v>
      </c>
      <c r="T406" s="98">
        <f t="shared" ref="T406:T469" si="59">G406/R406</f>
        <v>1660000</v>
      </c>
      <c r="U406" s="66">
        <f t="shared" si="54"/>
        <v>10</v>
      </c>
      <c r="V406" s="92">
        <v>0</v>
      </c>
      <c r="W406" s="99">
        <f t="shared" ref="W406:W469" si="60">T406*U406</f>
        <v>16600000</v>
      </c>
      <c r="X406" s="100">
        <f t="shared" si="55"/>
        <v>0</v>
      </c>
    </row>
    <row r="407" spans="1:24" s="100" customFormat="1" ht="16.5" hidden="1" customHeight="1" x14ac:dyDescent="0.2">
      <c r="A407" s="137">
        <f t="shared" si="58"/>
        <v>155</v>
      </c>
      <c r="B407" s="92"/>
      <c r="C407" s="83" t="s">
        <v>76</v>
      </c>
      <c r="D407" s="92" t="s">
        <v>472</v>
      </c>
      <c r="E407" s="93" t="s">
        <v>74</v>
      </c>
      <c r="F407" s="85">
        <v>1</v>
      </c>
      <c r="G407" s="101">
        <v>8300000</v>
      </c>
      <c r="H407" s="95">
        <v>0</v>
      </c>
      <c r="I407" s="85">
        <f t="shared" si="56"/>
        <v>1</v>
      </c>
      <c r="J407" s="128">
        <f t="shared" si="56"/>
        <v>8300000</v>
      </c>
      <c r="K407" s="95">
        <f t="shared" si="56"/>
        <v>0</v>
      </c>
      <c r="L407" s="92"/>
      <c r="M407" s="92"/>
      <c r="N407" s="92" t="s">
        <v>75</v>
      </c>
      <c r="O407" s="92"/>
      <c r="P407" s="93"/>
      <c r="Q407" s="85">
        <v>2008</v>
      </c>
      <c r="R407" s="92">
        <v>5</v>
      </c>
      <c r="S407" s="97">
        <f t="shared" si="57"/>
        <v>0.2</v>
      </c>
      <c r="T407" s="98">
        <f t="shared" si="59"/>
        <v>1660000</v>
      </c>
      <c r="U407" s="66">
        <f t="shared" si="54"/>
        <v>10</v>
      </c>
      <c r="V407" s="92">
        <v>0</v>
      </c>
      <c r="W407" s="99">
        <f t="shared" si="60"/>
        <v>16600000</v>
      </c>
      <c r="X407" s="100">
        <f t="shared" si="55"/>
        <v>0</v>
      </c>
    </row>
    <row r="408" spans="1:24" s="100" customFormat="1" ht="16.5" hidden="1" customHeight="1" x14ac:dyDescent="0.2">
      <c r="A408" s="137">
        <f t="shared" si="58"/>
        <v>156</v>
      </c>
      <c r="B408" s="92"/>
      <c r="C408" s="83" t="s">
        <v>76</v>
      </c>
      <c r="D408" s="92" t="s">
        <v>473</v>
      </c>
      <c r="E408" s="93" t="s">
        <v>74</v>
      </c>
      <c r="F408" s="85">
        <v>1</v>
      </c>
      <c r="G408" s="101">
        <v>8300000</v>
      </c>
      <c r="H408" s="95">
        <v>0</v>
      </c>
      <c r="I408" s="85">
        <f t="shared" si="56"/>
        <v>1</v>
      </c>
      <c r="J408" s="128">
        <f t="shared" si="56"/>
        <v>8300000</v>
      </c>
      <c r="K408" s="95">
        <f t="shared" si="56"/>
        <v>0</v>
      </c>
      <c r="L408" s="92"/>
      <c r="M408" s="92"/>
      <c r="N408" s="92" t="s">
        <v>75</v>
      </c>
      <c r="O408" s="92"/>
      <c r="P408" s="93"/>
      <c r="Q408" s="85">
        <v>2008</v>
      </c>
      <c r="R408" s="92">
        <v>5</v>
      </c>
      <c r="S408" s="97">
        <f t="shared" si="57"/>
        <v>0.2</v>
      </c>
      <c r="T408" s="98">
        <f t="shared" si="59"/>
        <v>1660000</v>
      </c>
      <c r="U408" s="66">
        <f t="shared" si="54"/>
        <v>10</v>
      </c>
      <c r="V408" s="92">
        <v>0</v>
      </c>
      <c r="W408" s="99">
        <f t="shared" si="60"/>
        <v>16600000</v>
      </c>
      <c r="X408" s="100">
        <f t="shared" si="55"/>
        <v>0</v>
      </c>
    </row>
    <row r="409" spans="1:24" s="100" customFormat="1" ht="16.5" hidden="1" customHeight="1" x14ac:dyDescent="0.2">
      <c r="A409" s="137">
        <f t="shared" si="58"/>
        <v>157</v>
      </c>
      <c r="B409" s="92"/>
      <c r="C409" s="83" t="s">
        <v>76</v>
      </c>
      <c r="D409" s="92" t="s">
        <v>474</v>
      </c>
      <c r="E409" s="93" t="s">
        <v>74</v>
      </c>
      <c r="F409" s="85">
        <v>1</v>
      </c>
      <c r="G409" s="101">
        <v>8300000</v>
      </c>
      <c r="H409" s="95">
        <v>0</v>
      </c>
      <c r="I409" s="85">
        <f t="shared" si="56"/>
        <v>1</v>
      </c>
      <c r="J409" s="128">
        <f t="shared" si="56"/>
        <v>8300000</v>
      </c>
      <c r="K409" s="95">
        <f t="shared" si="56"/>
        <v>0</v>
      </c>
      <c r="L409" s="92"/>
      <c r="M409" s="92"/>
      <c r="N409" s="92" t="s">
        <v>75</v>
      </c>
      <c r="O409" s="92"/>
      <c r="P409" s="93"/>
      <c r="Q409" s="85">
        <v>2008</v>
      </c>
      <c r="R409" s="92">
        <v>5</v>
      </c>
      <c r="S409" s="97">
        <f t="shared" si="57"/>
        <v>0.2</v>
      </c>
      <c r="T409" s="98">
        <f t="shared" si="59"/>
        <v>1660000</v>
      </c>
      <c r="U409" s="66">
        <f t="shared" si="54"/>
        <v>10</v>
      </c>
      <c r="V409" s="92">
        <v>0</v>
      </c>
      <c r="W409" s="99">
        <f t="shared" si="60"/>
        <v>16600000</v>
      </c>
      <c r="X409" s="100">
        <f t="shared" si="55"/>
        <v>0</v>
      </c>
    </row>
    <row r="410" spans="1:24" s="100" customFormat="1" ht="16.5" hidden="1" customHeight="1" x14ac:dyDescent="0.2">
      <c r="A410" s="137">
        <f t="shared" si="58"/>
        <v>158</v>
      </c>
      <c r="B410" s="92"/>
      <c r="C410" s="83" t="s">
        <v>76</v>
      </c>
      <c r="D410" s="92" t="s">
        <v>475</v>
      </c>
      <c r="E410" s="93" t="s">
        <v>74</v>
      </c>
      <c r="F410" s="85">
        <v>1</v>
      </c>
      <c r="G410" s="101">
        <v>8300000</v>
      </c>
      <c r="H410" s="95">
        <v>0</v>
      </c>
      <c r="I410" s="85">
        <f t="shared" si="56"/>
        <v>1</v>
      </c>
      <c r="J410" s="128">
        <f t="shared" si="56"/>
        <v>8300000</v>
      </c>
      <c r="K410" s="95">
        <f t="shared" si="56"/>
        <v>0</v>
      </c>
      <c r="L410" s="92"/>
      <c r="M410" s="92"/>
      <c r="N410" s="92" t="s">
        <v>75</v>
      </c>
      <c r="O410" s="92"/>
      <c r="P410" s="93"/>
      <c r="Q410" s="85">
        <v>2008</v>
      </c>
      <c r="R410" s="92">
        <v>5</v>
      </c>
      <c r="S410" s="97">
        <f t="shared" si="57"/>
        <v>0.2</v>
      </c>
      <c r="T410" s="98">
        <f t="shared" si="59"/>
        <v>1660000</v>
      </c>
      <c r="U410" s="66">
        <f t="shared" si="54"/>
        <v>10</v>
      </c>
      <c r="V410" s="92">
        <v>0</v>
      </c>
      <c r="W410" s="99">
        <f t="shared" si="60"/>
        <v>16600000</v>
      </c>
      <c r="X410" s="100">
        <f t="shared" si="55"/>
        <v>0</v>
      </c>
    </row>
    <row r="411" spans="1:24" s="100" customFormat="1" ht="16.5" hidden="1" customHeight="1" x14ac:dyDescent="0.2">
      <c r="A411" s="137">
        <f t="shared" si="58"/>
        <v>159</v>
      </c>
      <c r="B411" s="92"/>
      <c r="C411" s="83" t="s">
        <v>76</v>
      </c>
      <c r="D411" s="92" t="s">
        <v>476</v>
      </c>
      <c r="E411" s="93" t="s">
        <v>74</v>
      </c>
      <c r="F411" s="85">
        <v>1</v>
      </c>
      <c r="G411" s="101">
        <v>8300000</v>
      </c>
      <c r="H411" s="95">
        <v>0</v>
      </c>
      <c r="I411" s="85">
        <f t="shared" si="56"/>
        <v>1</v>
      </c>
      <c r="J411" s="128">
        <f t="shared" si="56"/>
        <v>8300000</v>
      </c>
      <c r="K411" s="95">
        <f t="shared" si="56"/>
        <v>0</v>
      </c>
      <c r="L411" s="92"/>
      <c r="M411" s="92"/>
      <c r="N411" s="92" t="s">
        <v>75</v>
      </c>
      <c r="O411" s="92"/>
      <c r="P411" s="93"/>
      <c r="Q411" s="85">
        <v>2008</v>
      </c>
      <c r="R411" s="92">
        <v>5</v>
      </c>
      <c r="S411" s="97">
        <f t="shared" si="57"/>
        <v>0.2</v>
      </c>
      <c r="T411" s="98">
        <f t="shared" si="59"/>
        <v>1660000</v>
      </c>
      <c r="U411" s="66">
        <f t="shared" si="54"/>
        <v>10</v>
      </c>
      <c r="V411" s="92">
        <v>0</v>
      </c>
      <c r="W411" s="99">
        <f t="shared" si="60"/>
        <v>16600000</v>
      </c>
      <c r="X411" s="100">
        <f t="shared" si="55"/>
        <v>0</v>
      </c>
    </row>
    <row r="412" spans="1:24" s="100" customFormat="1" ht="16.5" hidden="1" customHeight="1" x14ac:dyDescent="0.2">
      <c r="A412" s="137">
        <f t="shared" si="58"/>
        <v>160</v>
      </c>
      <c r="B412" s="92"/>
      <c r="C412" s="83" t="s">
        <v>76</v>
      </c>
      <c r="D412" s="92" t="s">
        <v>477</v>
      </c>
      <c r="E412" s="93" t="s">
        <v>74</v>
      </c>
      <c r="F412" s="85">
        <v>1</v>
      </c>
      <c r="G412" s="101">
        <v>8300000</v>
      </c>
      <c r="H412" s="95">
        <v>0</v>
      </c>
      <c r="I412" s="85">
        <f t="shared" si="56"/>
        <v>1</v>
      </c>
      <c r="J412" s="128">
        <f t="shared" si="56"/>
        <v>8300000</v>
      </c>
      <c r="K412" s="95">
        <f t="shared" si="56"/>
        <v>0</v>
      </c>
      <c r="L412" s="92"/>
      <c r="M412" s="92"/>
      <c r="N412" s="92" t="s">
        <v>75</v>
      </c>
      <c r="O412" s="92"/>
      <c r="P412" s="93"/>
      <c r="Q412" s="85">
        <v>2008</v>
      </c>
      <c r="R412" s="92">
        <v>5</v>
      </c>
      <c r="S412" s="97">
        <f t="shared" si="57"/>
        <v>0.2</v>
      </c>
      <c r="T412" s="98">
        <f t="shared" si="59"/>
        <v>1660000</v>
      </c>
      <c r="U412" s="66">
        <f t="shared" si="54"/>
        <v>10</v>
      </c>
      <c r="V412" s="92">
        <v>0</v>
      </c>
      <c r="W412" s="99">
        <f t="shared" si="60"/>
        <v>16600000</v>
      </c>
      <c r="X412" s="100">
        <f t="shared" si="55"/>
        <v>0</v>
      </c>
    </row>
    <row r="413" spans="1:24" s="100" customFormat="1" ht="16.5" hidden="1" customHeight="1" x14ac:dyDescent="0.2">
      <c r="A413" s="137">
        <f t="shared" si="58"/>
        <v>161</v>
      </c>
      <c r="B413" s="92"/>
      <c r="C413" s="83" t="s">
        <v>76</v>
      </c>
      <c r="D413" s="92" t="s">
        <v>478</v>
      </c>
      <c r="E413" s="93" t="s">
        <v>74</v>
      </c>
      <c r="F413" s="85">
        <v>1</v>
      </c>
      <c r="G413" s="101">
        <v>8300000</v>
      </c>
      <c r="H413" s="95">
        <v>0</v>
      </c>
      <c r="I413" s="85">
        <f t="shared" si="56"/>
        <v>1</v>
      </c>
      <c r="J413" s="128">
        <f t="shared" si="56"/>
        <v>8300000</v>
      </c>
      <c r="K413" s="95">
        <f t="shared" si="56"/>
        <v>0</v>
      </c>
      <c r="L413" s="92"/>
      <c r="M413" s="92"/>
      <c r="N413" s="92" t="s">
        <v>75</v>
      </c>
      <c r="O413" s="92"/>
      <c r="P413" s="93"/>
      <c r="Q413" s="85">
        <v>2008</v>
      </c>
      <c r="R413" s="92">
        <v>5</v>
      </c>
      <c r="S413" s="97">
        <f t="shared" si="57"/>
        <v>0.2</v>
      </c>
      <c r="T413" s="98">
        <f t="shared" si="59"/>
        <v>1660000</v>
      </c>
      <c r="U413" s="66">
        <f t="shared" si="54"/>
        <v>10</v>
      </c>
      <c r="V413" s="92">
        <v>0</v>
      </c>
      <c r="W413" s="99">
        <f t="shared" si="60"/>
        <v>16600000</v>
      </c>
      <c r="X413" s="100">
        <f t="shared" si="55"/>
        <v>0</v>
      </c>
    </row>
    <row r="414" spans="1:24" s="100" customFormat="1" ht="16.5" hidden="1" customHeight="1" x14ac:dyDescent="0.2">
      <c r="A414" s="137">
        <f t="shared" si="58"/>
        <v>162</v>
      </c>
      <c r="B414" s="92"/>
      <c r="C414" s="83" t="s">
        <v>76</v>
      </c>
      <c r="D414" s="92" t="s">
        <v>479</v>
      </c>
      <c r="E414" s="93" t="s">
        <v>74</v>
      </c>
      <c r="F414" s="85">
        <v>1</v>
      </c>
      <c r="G414" s="101">
        <v>8300000</v>
      </c>
      <c r="H414" s="95">
        <v>0</v>
      </c>
      <c r="I414" s="85">
        <f t="shared" si="56"/>
        <v>1</v>
      </c>
      <c r="J414" s="128">
        <f t="shared" si="56"/>
        <v>8300000</v>
      </c>
      <c r="K414" s="95">
        <f t="shared" si="56"/>
        <v>0</v>
      </c>
      <c r="L414" s="92"/>
      <c r="M414" s="92"/>
      <c r="N414" s="92" t="s">
        <v>75</v>
      </c>
      <c r="O414" s="92"/>
      <c r="P414" s="93"/>
      <c r="Q414" s="85">
        <v>2008</v>
      </c>
      <c r="R414" s="92">
        <v>5</v>
      </c>
      <c r="S414" s="97">
        <f t="shared" si="57"/>
        <v>0.2</v>
      </c>
      <c r="T414" s="98">
        <f t="shared" si="59"/>
        <v>1660000</v>
      </c>
      <c r="U414" s="66">
        <f t="shared" si="54"/>
        <v>10</v>
      </c>
      <c r="V414" s="92">
        <v>0</v>
      </c>
      <c r="W414" s="99">
        <f t="shared" si="60"/>
        <v>16600000</v>
      </c>
      <c r="X414" s="100">
        <f t="shared" si="55"/>
        <v>0</v>
      </c>
    </row>
    <row r="415" spans="1:24" s="100" customFormat="1" ht="16.5" hidden="1" customHeight="1" x14ac:dyDescent="0.2">
      <c r="A415" s="137">
        <f t="shared" si="58"/>
        <v>163</v>
      </c>
      <c r="B415" s="92"/>
      <c r="C415" s="83" t="s">
        <v>76</v>
      </c>
      <c r="D415" s="92" t="s">
        <v>480</v>
      </c>
      <c r="E415" s="93" t="s">
        <v>74</v>
      </c>
      <c r="F415" s="85">
        <v>1</v>
      </c>
      <c r="G415" s="101">
        <v>8300000</v>
      </c>
      <c r="H415" s="95">
        <v>0</v>
      </c>
      <c r="I415" s="85">
        <f t="shared" si="56"/>
        <v>1</v>
      </c>
      <c r="J415" s="128">
        <f t="shared" si="56"/>
        <v>8300000</v>
      </c>
      <c r="K415" s="95">
        <f t="shared" si="56"/>
        <v>0</v>
      </c>
      <c r="L415" s="92"/>
      <c r="M415" s="92"/>
      <c r="N415" s="92" t="s">
        <v>75</v>
      </c>
      <c r="O415" s="92"/>
      <c r="P415" s="93"/>
      <c r="Q415" s="85">
        <v>2008</v>
      </c>
      <c r="R415" s="92">
        <v>5</v>
      </c>
      <c r="S415" s="97">
        <f t="shared" si="57"/>
        <v>0.2</v>
      </c>
      <c r="T415" s="98">
        <f t="shared" si="59"/>
        <v>1660000</v>
      </c>
      <c r="U415" s="66">
        <f t="shared" si="54"/>
        <v>10</v>
      </c>
      <c r="V415" s="92">
        <v>0</v>
      </c>
      <c r="W415" s="99">
        <f t="shared" si="60"/>
        <v>16600000</v>
      </c>
      <c r="X415" s="100">
        <f t="shared" si="55"/>
        <v>0</v>
      </c>
    </row>
    <row r="416" spans="1:24" s="100" customFormat="1" ht="16.5" hidden="1" customHeight="1" x14ac:dyDescent="0.2">
      <c r="A416" s="137">
        <f t="shared" si="58"/>
        <v>164</v>
      </c>
      <c r="B416" s="92"/>
      <c r="C416" s="83" t="s">
        <v>76</v>
      </c>
      <c r="D416" s="92" t="s">
        <v>481</v>
      </c>
      <c r="E416" s="93" t="s">
        <v>74</v>
      </c>
      <c r="F416" s="85">
        <v>1</v>
      </c>
      <c r="G416" s="101">
        <v>8300000</v>
      </c>
      <c r="H416" s="95">
        <v>0</v>
      </c>
      <c r="I416" s="85">
        <f t="shared" si="56"/>
        <v>1</v>
      </c>
      <c r="J416" s="128">
        <f t="shared" si="56"/>
        <v>8300000</v>
      </c>
      <c r="K416" s="95">
        <f t="shared" si="56"/>
        <v>0</v>
      </c>
      <c r="L416" s="92"/>
      <c r="M416" s="92"/>
      <c r="N416" s="92" t="s">
        <v>75</v>
      </c>
      <c r="O416" s="92"/>
      <c r="P416" s="93"/>
      <c r="Q416" s="85">
        <v>2008</v>
      </c>
      <c r="R416" s="92">
        <v>5</v>
      </c>
      <c r="S416" s="97">
        <f t="shared" si="57"/>
        <v>0.2</v>
      </c>
      <c r="T416" s="98">
        <f t="shared" si="59"/>
        <v>1660000</v>
      </c>
      <c r="U416" s="66">
        <f t="shared" ref="U416:U479" si="61">2018-Q416</f>
        <v>10</v>
      </c>
      <c r="V416" s="92">
        <v>0</v>
      </c>
      <c r="W416" s="99">
        <f t="shared" si="60"/>
        <v>16600000</v>
      </c>
      <c r="X416" s="100">
        <f t="shared" si="55"/>
        <v>0</v>
      </c>
    </row>
    <row r="417" spans="1:24" s="100" customFormat="1" ht="16.5" hidden="1" customHeight="1" x14ac:dyDescent="0.2">
      <c r="A417" s="137">
        <f t="shared" si="58"/>
        <v>165</v>
      </c>
      <c r="B417" s="92"/>
      <c r="C417" s="83" t="s">
        <v>76</v>
      </c>
      <c r="D417" s="92" t="s">
        <v>482</v>
      </c>
      <c r="E417" s="93" t="s">
        <v>74</v>
      </c>
      <c r="F417" s="85">
        <v>1</v>
      </c>
      <c r="G417" s="101">
        <v>8300000</v>
      </c>
      <c r="H417" s="95">
        <v>0</v>
      </c>
      <c r="I417" s="85">
        <f t="shared" si="56"/>
        <v>1</v>
      </c>
      <c r="J417" s="128">
        <f t="shared" si="56"/>
        <v>8300000</v>
      </c>
      <c r="K417" s="95">
        <f t="shared" si="56"/>
        <v>0</v>
      </c>
      <c r="L417" s="92"/>
      <c r="M417" s="92"/>
      <c r="N417" s="92" t="s">
        <v>75</v>
      </c>
      <c r="O417" s="92"/>
      <c r="P417" s="93"/>
      <c r="Q417" s="85">
        <v>2008</v>
      </c>
      <c r="R417" s="92">
        <v>5</v>
      </c>
      <c r="S417" s="97">
        <f t="shared" si="57"/>
        <v>0.2</v>
      </c>
      <c r="T417" s="98">
        <f t="shared" si="59"/>
        <v>1660000</v>
      </c>
      <c r="U417" s="66">
        <f t="shared" si="61"/>
        <v>10</v>
      </c>
      <c r="V417" s="92">
        <v>0</v>
      </c>
      <c r="W417" s="99">
        <f t="shared" si="60"/>
        <v>16600000</v>
      </c>
      <c r="X417" s="100">
        <f t="shared" si="55"/>
        <v>0</v>
      </c>
    </row>
    <row r="418" spans="1:24" s="100" customFormat="1" ht="16.5" hidden="1" customHeight="1" x14ac:dyDescent="0.2">
      <c r="A418" s="137">
        <f t="shared" si="58"/>
        <v>166</v>
      </c>
      <c r="B418" s="92"/>
      <c r="C418" s="83" t="s">
        <v>76</v>
      </c>
      <c r="D418" s="92" t="s">
        <v>483</v>
      </c>
      <c r="E418" s="93" t="s">
        <v>74</v>
      </c>
      <c r="F418" s="85">
        <v>1</v>
      </c>
      <c r="G418" s="101">
        <v>8300000</v>
      </c>
      <c r="H418" s="95">
        <v>0</v>
      </c>
      <c r="I418" s="85">
        <f t="shared" si="56"/>
        <v>1</v>
      </c>
      <c r="J418" s="128">
        <f t="shared" si="56"/>
        <v>8300000</v>
      </c>
      <c r="K418" s="95">
        <f t="shared" si="56"/>
        <v>0</v>
      </c>
      <c r="L418" s="92"/>
      <c r="M418" s="92"/>
      <c r="N418" s="92" t="s">
        <v>75</v>
      </c>
      <c r="O418" s="92"/>
      <c r="P418" s="93"/>
      <c r="Q418" s="85">
        <v>2008</v>
      </c>
      <c r="R418" s="92">
        <v>5</v>
      </c>
      <c r="S418" s="97">
        <f t="shared" si="57"/>
        <v>0.2</v>
      </c>
      <c r="T418" s="98">
        <f t="shared" si="59"/>
        <v>1660000</v>
      </c>
      <c r="U418" s="66">
        <f t="shared" si="61"/>
        <v>10</v>
      </c>
      <c r="V418" s="92">
        <v>0</v>
      </c>
      <c r="W418" s="99">
        <f t="shared" si="60"/>
        <v>16600000</v>
      </c>
      <c r="X418" s="100">
        <f t="shared" si="55"/>
        <v>0</v>
      </c>
    </row>
    <row r="419" spans="1:24" s="100" customFormat="1" ht="16.5" hidden="1" customHeight="1" x14ac:dyDescent="0.2">
      <c r="A419" s="137">
        <f t="shared" si="58"/>
        <v>167</v>
      </c>
      <c r="B419" s="92"/>
      <c r="C419" s="83" t="s">
        <v>76</v>
      </c>
      <c r="D419" s="92" t="s">
        <v>484</v>
      </c>
      <c r="E419" s="93" t="s">
        <v>74</v>
      </c>
      <c r="F419" s="85">
        <v>1</v>
      </c>
      <c r="G419" s="101">
        <v>8300000</v>
      </c>
      <c r="H419" s="95">
        <v>0</v>
      </c>
      <c r="I419" s="85">
        <f t="shared" si="56"/>
        <v>1</v>
      </c>
      <c r="J419" s="128">
        <f t="shared" si="56"/>
        <v>8300000</v>
      </c>
      <c r="K419" s="95">
        <f t="shared" si="56"/>
        <v>0</v>
      </c>
      <c r="L419" s="92"/>
      <c r="M419" s="92"/>
      <c r="N419" s="92" t="s">
        <v>75</v>
      </c>
      <c r="O419" s="92"/>
      <c r="P419" s="93"/>
      <c r="Q419" s="85">
        <v>2008</v>
      </c>
      <c r="R419" s="92">
        <v>5</v>
      </c>
      <c r="S419" s="97">
        <f t="shared" si="57"/>
        <v>0.2</v>
      </c>
      <c r="T419" s="98">
        <f t="shared" si="59"/>
        <v>1660000</v>
      </c>
      <c r="U419" s="66">
        <f t="shared" si="61"/>
        <v>10</v>
      </c>
      <c r="V419" s="92">
        <v>0</v>
      </c>
      <c r="W419" s="99">
        <f t="shared" si="60"/>
        <v>16600000</v>
      </c>
      <c r="X419" s="100">
        <f t="shared" si="55"/>
        <v>0</v>
      </c>
    </row>
    <row r="420" spans="1:24" s="100" customFormat="1" ht="16.5" hidden="1" customHeight="1" x14ac:dyDescent="0.2">
      <c r="A420" s="137">
        <f t="shared" si="58"/>
        <v>168</v>
      </c>
      <c r="B420" s="92"/>
      <c r="C420" s="83" t="s">
        <v>76</v>
      </c>
      <c r="D420" s="92" t="s">
        <v>485</v>
      </c>
      <c r="E420" s="93" t="s">
        <v>74</v>
      </c>
      <c r="F420" s="85">
        <v>1</v>
      </c>
      <c r="G420" s="101">
        <v>8300000</v>
      </c>
      <c r="H420" s="95">
        <v>0</v>
      </c>
      <c r="I420" s="85">
        <f t="shared" si="56"/>
        <v>1</v>
      </c>
      <c r="J420" s="128">
        <f t="shared" si="56"/>
        <v>8300000</v>
      </c>
      <c r="K420" s="95">
        <f t="shared" si="56"/>
        <v>0</v>
      </c>
      <c r="L420" s="92"/>
      <c r="M420" s="92"/>
      <c r="N420" s="92" t="s">
        <v>75</v>
      </c>
      <c r="O420" s="92"/>
      <c r="P420" s="93"/>
      <c r="Q420" s="85">
        <v>2008</v>
      </c>
      <c r="R420" s="92">
        <v>5</v>
      </c>
      <c r="S420" s="97">
        <f t="shared" si="57"/>
        <v>0.2</v>
      </c>
      <c r="T420" s="98">
        <f t="shared" si="59"/>
        <v>1660000</v>
      </c>
      <c r="U420" s="66">
        <f t="shared" si="61"/>
        <v>10</v>
      </c>
      <c r="V420" s="92">
        <v>0</v>
      </c>
      <c r="W420" s="99">
        <f t="shared" si="60"/>
        <v>16600000</v>
      </c>
      <c r="X420" s="100">
        <f t="shared" si="55"/>
        <v>0</v>
      </c>
    </row>
    <row r="421" spans="1:24" s="100" customFormat="1" ht="16.5" hidden="1" customHeight="1" x14ac:dyDescent="0.2">
      <c r="A421" s="137">
        <f t="shared" si="58"/>
        <v>169</v>
      </c>
      <c r="B421" s="92"/>
      <c r="C421" s="83" t="s">
        <v>76</v>
      </c>
      <c r="D421" s="92" t="s">
        <v>486</v>
      </c>
      <c r="E421" s="93" t="s">
        <v>74</v>
      </c>
      <c r="F421" s="85">
        <v>1</v>
      </c>
      <c r="G421" s="101">
        <v>8300000</v>
      </c>
      <c r="H421" s="95">
        <v>0</v>
      </c>
      <c r="I421" s="85">
        <f t="shared" si="56"/>
        <v>1</v>
      </c>
      <c r="J421" s="128">
        <f t="shared" si="56"/>
        <v>8300000</v>
      </c>
      <c r="K421" s="95">
        <f t="shared" si="56"/>
        <v>0</v>
      </c>
      <c r="L421" s="92"/>
      <c r="M421" s="92"/>
      <c r="N421" s="92" t="s">
        <v>75</v>
      </c>
      <c r="O421" s="92"/>
      <c r="P421" s="93"/>
      <c r="Q421" s="85">
        <v>2008</v>
      </c>
      <c r="R421" s="92">
        <v>5</v>
      </c>
      <c r="S421" s="97">
        <f t="shared" si="57"/>
        <v>0.2</v>
      </c>
      <c r="T421" s="98">
        <f t="shared" si="59"/>
        <v>1660000</v>
      </c>
      <c r="U421" s="66">
        <f t="shared" si="61"/>
        <v>10</v>
      </c>
      <c r="V421" s="92">
        <v>0</v>
      </c>
      <c r="W421" s="99">
        <f t="shared" si="60"/>
        <v>16600000</v>
      </c>
      <c r="X421" s="100">
        <f t="shared" si="55"/>
        <v>0</v>
      </c>
    </row>
    <row r="422" spans="1:24" s="100" customFormat="1" ht="16.5" hidden="1" customHeight="1" x14ac:dyDescent="0.2">
      <c r="A422" s="137">
        <f t="shared" si="58"/>
        <v>170</v>
      </c>
      <c r="B422" s="92"/>
      <c r="C422" s="83" t="s">
        <v>76</v>
      </c>
      <c r="D422" s="92" t="s">
        <v>487</v>
      </c>
      <c r="E422" s="93" t="s">
        <v>74</v>
      </c>
      <c r="F422" s="85">
        <v>1</v>
      </c>
      <c r="G422" s="101">
        <v>8300000</v>
      </c>
      <c r="H422" s="95">
        <v>0</v>
      </c>
      <c r="I422" s="85">
        <f t="shared" si="56"/>
        <v>1</v>
      </c>
      <c r="J422" s="128">
        <f t="shared" si="56"/>
        <v>8300000</v>
      </c>
      <c r="K422" s="95">
        <f t="shared" si="56"/>
        <v>0</v>
      </c>
      <c r="L422" s="92"/>
      <c r="M422" s="92"/>
      <c r="N422" s="92" t="s">
        <v>75</v>
      </c>
      <c r="O422" s="92"/>
      <c r="P422" s="93"/>
      <c r="Q422" s="85">
        <v>2008</v>
      </c>
      <c r="R422" s="92">
        <v>5</v>
      </c>
      <c r="S422" s="97">
        <f t="shared" si="57"/>
        <v>0.2</v>
      </c>
      <c r="T422" s="98">
        <f t="shared" si="59"/>
        <v>1660000</v>
      </c>
      <c r="U422" s="66">
        <f t="shared" si="61"/>
        <v>10</v>
      </c>
      <c r="V422" s="92">
        <v>0</v>
      </c>
      <c r="W422" s="99">
        <f t="shared" si="60"/>
        <v>16600000</v>
      </c>
      <c r="X422" s="100">
        <f t="shared" si="55"/>
        <v>0</v>
      </c>
    </row>
    <row r="423" spans="1:24" s="100" customFormat="1" ht="16.5" hidden="1" customHeight="1" x14ac:dyDescent="0.2">
      <c r="A423" s="137">
        <f t="shared" si="58"/>
        <v>171</v>
      </c>
      <c r="B423" s="92"/>
      <c r="C423" s="83" t="s">
        <v>76</v>
      </c>
      <c r="D423" s="92" t="s">
        <v>488</v>
      </c>
      <c r="E423" s="93" t="s">
        <v>74</v>
      </c>
      <c r="F423" s="85">
        <v>1</v>
      </c>
      <c r="G423" s="101">
        <v>8300000</v>
      </c>
      <c r="H423" s="95">
        <v>0</v>
      </c>
      <c r="I423" s="85">
        <f t="shared" si="56"/>
        <v>1</v>
      </c>
      <c r="J423" s="128">
        <f t="shared" si="56"/>
        <v>8300000</v>
      </c>
      <c r="K423" s="95">
        <f t="shared" si="56"/>
        <v>0</v>
      </c>
      <c r="L423" s="92"/>
      <c r="M423" s="92"/>
      <c r="N423" s="92" t="s">
        <v>75</v>
      </c>
      <c r="O423" s="92"/>
      <c r="P423" s="93"/>
      <c r="Q423" s="85">
        <v>2008</v>
      </c>
      <c r="R423" s="92">
        <v>5</v>
      </c>
      <c r="S423" s="97">
        <f t="shared" si="57"/>
        <v>0.2</v>
      </c>
      <c r="T423" s="98">
        <f t="shared" si="59"/>
        <v>1660000</v>
      </c>
      <c r="U423" s="66">
        <f t="shared" si="61"/>
        <v>10</v>
      </c>
      <c r="V423" s="92">
        <v>0</v>
      </c>
      <c r="W423" s="99">
        <f t="shared" si="60"/>
        <v>16600000</v>
      </c>
      <c r="X423" s="100">
        <f t="shared" si="55"/>
        <v>0</v>
      </c>
    </row>
    <row r="424" spans="1:24" s="100" customFormat="1" ht="16.5" hidden="1" customHeight="1" x14ac:dyDescent="0.2">
      <c r="A424" s="137">
        <f t="shared" si="58"/>
        <v>172</v>
      </c>
      <c r="B424" s="92"/>
      <c r="C424" s="83" t="s">
        <v>76</v>
      </c>
      <c r="D424" s="92" t="s">
        <v>489</v>
      </c>
      <c r="E424" s="93" t="s">
        <v>74</v>
      </c>
      <c r="F424" s="85">
        <v>1</v>
      </c>
      <c r="G424" s="101">
        <v>8300000</v>
      </c>
      <c r="H424" s="95">
        <v>0</v>
      </c>
      <c r="I424" s="85">
        <f t="shared" si="56"/>
        <v>1</v>
      </c>
      <c r="J424" s="128">
        <f t="shared" si="56"/>
        <v>8300000</v>
      </c>
      <c r="K424" s="95">
        <f t="shared" si="56"/>
        <v>0</v>
      </c>
      <c r="L424" s="92"/>
      <c r="M424" s="92"/>
      <c r="N424" s="92" t="s">
        <v>75</v>
      </c>
      <c r="O424" s="92"/>
      <c r="P424" s="93"/>
      <c r="Q424" s="85">
        <v>2008</v>
      </c>
      <c r="R424" s="92">
        <v>5</v>
      </c>
      <c r="S424" s="97">
        <f t="shared" si="57"/>
        <v>0.2</v>
      </c>
      <c r="T424" s="98">
        <f t="shared" si="59"/>
        <v>1660000</v>
      </c>
      <c r="U424" s="66">
        <f t="shared" si="61"/>
        <v>10</v>
      </c>
      <c r="V424" s="92">
        <v>0</v>
      </c>
      <c r="W424" s="99">
        <f t="shared" si="60"/>
        <v>16600000</v>
      </c>
      <c r="X424" s="100">
        <f t="shared" si="55"/>
        <v>0</v>
      </c>
    </row>
    <row r="425" spans="1:24" s="100" customFormat="1" ht="16.5" hidden="1" customHeight="1" x14ac:dyDescent="0.2">
      <c r="A425" s="137">
        <f t="shared" si="58"/>
        <v>173</v>
      </c>
      <c r="B425" s="92"/>
      <c r="C425" s="83" t="s">
        <v>76</v>
      </c>
      <c r="D425" s="92" t="s">
        <v>490</v>
      </c>
      <c r="E425" s="93" t="s">
        <v>74</v>
      </c>
      <c r="F425" s="85">
        <v>1</v>
      </c>
      <c r="G425" s="101">
        <v>8300000</v>
      </c>
      <c r="H425" s="95">
        <v>0</v>
      </c>
      <c r="I425" s="85">
        <f t="shared" si="56"/>
        <v>1</v>
      </c>
      <c r="J425" s="128">
        <f t="shared" si="56"/>
        <v>8300000</v>
      </c>
      <c r="K425" s="95">
        <f t="shared" si="56"/>
        <v>0</v>
      </c>
      <c r="L425" s="92"/>
      <c r="M425" s="92"/>
      <c r="N425" s="92" t="s">
        <v>75</v>
      </c>
      <c r="O425" s="92"/>
      <c r="P425" s="93"/>
      <c r="Q425" s="85">
        <v>2008</v>
      </c>
      <c r="R425" s="92">
        <v>5</v>
      </c>
      <c r="S425" s="97">
        <f t="shared" si="57"/>
        <v>0.2</v>
      </c>
      <c r="T425" s="98">
        <f t="shared" si="59"/>
        <v>1660000</v>
      </c>
      <c r="U425" s="66">
        <f t="shared" si="61"/>
        <v>10</v>
      </c>
      <c r="V425" s="92">
        <v>0</v>
      </c>
      <c r="W425" s="99">
        <f t="shared" si="60"/>
        <v>16600000</v>
      </c>
      <c r="X425" s="100">
        <f t="shared" si="55"/>
        <v>0</v>
      </c>
    </row>
    <row r="426" spans="1:24" s="100" customFormat="1" ht="16.5" hidden="1" customHeight="1" x14ac:dyDescent="0.2">
      <c r="A426" s="137">
        <f t="shared" si="58"/>
        <v>174</v>
      </c>
      <c r="B426" s="92"/>
      <c r="C426" s="83" t="s">
        <v>76</v>
      </c>
      <c r="D426" s="92" t="s">
        <v>491</v>
      </c>
      <c r="E426" s="93" t="s">
        <v>74</v>
      </c>
      <c r="F426" s="85">
        <v>1</v>
      </c>
      <c r="G426" s="101">
        <v>8300000</v>
      </c>
      <c r="H426" s="95">
        <v>0</v>
      </c>
      <c r="I426" s="85">
        <f t="shared" si="56"/>
        <v>1</v>
      </c>
      <c r="J426" s="128">
        <f t="shared" si="56"/>
        <v>8300000</v>
      </c>
      <c r="K426" s="95">
        <f t="shared" si="56"/>
        <v>0</v>
      </c>
      <c r="L426" s="92"/>
      <c r="M426" s="92"/>
      <c r="N426" s="92" t="s">
        <v>75</v>
      </c>
      <c r="O426" s="92"/>
      <c r="P426" s="93"/>
      <c r="Q426" s="85">
        <v>2008</v>
      </c>
      <c r="R426" s="92">
        <v>5</v>
      </c>
      <c r="S426" s="97">
        <f t="shared" si="57"/>
        <v>0.2</v>
      </c>
      <c r="T426" s="98">
        <f t="shared" si="59"/>
        <v>1660000</v>
      </c>
      <c r="U426" s="66">
        <f t="shared" si="61"/>
        <v>10</v>
      </c>
      <c r="V426" s="92">
        <v>0</v>
      </c>
      <c r="W426" s="99">
        <f t="shared" si="60"/>
        <v>16600000</v>
      </c>
      <c r="X426" s="100">
        <f t="shared" si="55"/>
        <v>0</v>
      </c>
    </row>
    <row r="427" spans="1:24" s="100" customFormat="1" ht="16.5" hidden="1" customHeight="1" x14ac:dyDescent="0.2">
      <c r="A427" s="137">
        <f t="shared" si="58"/>
        <v>175</v>
      </c>
      <c r="B427" s="92"/>
      <c r="C427" s="83" t="s">
        <v>76</v>
      </c>
      <c r="D427" s="92" t="s">
        <v>492</v>
      </c>
      <c r="E427" s="93" t="s">
        <v>74</v>
      </c>
      <c r="F427" s="85">
        <v>1</v>
      </c>
      <c r="G427" s="101">
        <v>8300000</v>
      </c>
      <c r="H427" s="95">
        <v>0</v>
      </c>
      <c r="I427" s="85">
        <f t="shared" si="56"/>
        <v>1</v>
      </c>
      <c r="J427" s="128">
        <f t="shared" si="56"/>
        <v>8300000</v>
      </c>
      <c r="K427" s="95">
        <f t="shared" si="56"/>
        <v>0</v>
      </c>
      <c r="L427" s="92"/>
      <c r="M427" s="92"/>
      <c r="N427" s="92" t="s">
        <v>75</v>
      </c>
      <c r="O427" s="92"/>
      <c r="P427" s="93"/>
      <c r="Q427" s="85">
        <v>2008</v>
      </c>
      <c r="R427" s="92">
        <v>5</v>
      </c>
      <c r="S427" s="97">
        <f t="shared" si="57"/>
        <v>0.2</v>
      </c>
      <c r="T427" s="98">
        <f t="shared" si="59"/>
        <v>1660000</v>
      </c>
      <c r="U427" s="66">
        <f t="shared" si="61"/>
        <v>10</v>
      </c>
      <c r="V427" s="92">
        <v>0</v>
      </c>
      <c r="W427" s="99">
        <f t="shared" si="60"/>
        <v>16600000</v>
      </c>
      <c r="X427" s="100">
        <f t="shared" si="55"/>
        <v>0</v>
      </c>
    </row>
    <row r="428" spans="1:24" s="100" customFormat="1" ht="16.5" hidden="1" customHeight="1" x14ac:dyDescent="0.2">
      <c r="A428" s="137">
        <f t="shared" si="58"/>
        <v>176</v>
      </c>
      <c r="B428" s="92"/>
      <c r="C428" s="83" t="s">
        <v>76</v>
      </c>
      <c r="D428" s="92" t="s">
        <v>493</v>
      </c>
      <c r="E428" s="93" t="s">
        <v>74</v>
      </c>
      <c r="F428" s="85">
        <v>1</v>
      </c>
      <c r="G428" s="101">
        <v>8300000</v>
      </c>
      <c r="H428" s="95">
        <v>0</v>
      </c>
      <c r="I428" s="85">
        <f t="shared" si="56"/>
        <v>1</v>
      </c>
      <c r="J428" s="128">
        <f t="shared" si="56"/>
        <v>8300000</v>
      </c>
      <c r="K428" s="95">
        <f t="shared" si="56"/>
        <v>0</v>
      </c>
      <c r="L428" s="92"/>
      <c r="M428" s="92"/>
      <c r="N428" s="92" t="s">
        <v>75</v>
      </c>
      <c r="O428" s="92"/>
      <c r="P428" s="93"/>
      <c r="Q428" s="85">
        <v>2008</v>
      </c>
      <c r="R428" s="92">
        <v>5</v>
      </c>
      <c r="S428" s="97">
        <f t="shared" si="57"/>
        <v>0.2</v>
      </c>
      <c r="T428" s="98">
        <f t="shared" si="59"/>
        <v>1660000</v>
      </c>
      <c r="U428" s="66">
        <f t="shared" si="61"/>
        <v>10</v>
      </c>
      <c r="V428" s="92">
        <v>0</v>
      </c>
      <c r="W428" s="99">
        <f t="shared" si="60"/>
        <v>16600000</v>
      </c>
      <c r="X428" s="100">
        <f t="shared" si="55"/>
        <v>0</v>
      </c>
    </row>
    <row r="429" spans="1:24" s="100" customFormat="1" ht="16.5" hidden="1" customHeight="1" x14ac:dyDescent="0.2">
      <c r="A429" s="137">
        <f t="shared" si="58"/>
        <v>177</v>
      </c>
      <c r="B429" s="92"/>
      <c r="C429" s="83" t="s">
        <v>76</v>
      </c>
      <c r="D429" s="92" t="s">
        <v>494</v>
      </c>
      <c r="E429" s="93" t="s">
        <v>74</v>
      </c>
      <c r="F429" s="85">
        <v>1</v>
      </c>
      <c r="G429" s="101">
        <v>8300000</v>
      </c>
      <c r="H429" s="95">
        <v>0</v>
      </c>
      <c r="I429" s="85">
        <f t="shared" si="56"/>
        <v>1</v>
      </c>
      <c r="J429" s="128">
        <f t="shared" si="56"/>
        <v>8300000</v>
      </c>
      <c r="K429" s="95">
        <f t="shared" si="56"/>
        <v>0</v>
      </c>
      <c r="L429" s="92"/>
      <c r="M429" s="92"/>
      <c r="N429" s="92" t="s">
        <v>75</v>
      </c>
      <c r="O429" s="92"/>
      <c r="P429" s="93"/>
      <c r="Q429" s="85">
        <v>2008</v>
      </c>
      <c r="R429" s="92">
        <v>5</v>
      </c>
      <c r="S429" s="97">
        <f t="shared" si="57"/>
        <v>0.2</v>
      </c>
      <c r="T429" s="98">
        <f t="shared" si="59"/>
        <v>1660000</v>
      </c>
      <c r="U429" s="66">
        <f t="shared" si="61"/>
        <v>10</v>
      </c>
      <c r="V429" s="92">
        <v>0</v>
      </c>
      <c r="W429" s="99">
        <f t="shared" si="60"/>
        <v>16600000</v>
      </c>
      <c r="X429" s="100">
        <f t="shared" si="55"/>
        <v>0</v>
      </c>
    </row>
    <row r="430" spans="1:24" s="100" customFormat="1" ht="16.5" hidden="1" customHeight="1" x14ac:dyDescent="0.2">
      <c r="A430" s="137">
        <f t="shared" si="58"/>
        <v>178</v>
      </c>
      <c r="B430" s="92"/>
      <c r="C430" s="83" t="s">
        <v>76</v>
      </c>
      <c r="D430" s="92" t="s">
        <v>495</v>
      </c>
      <c r="E430" s="93" t="s">
        <v>74</v>
      </c>
      <c r="F430" s="85">
        <v>1</v>
      </c>
      <c r="G430" s="101">
        <v>8300000</v>
      </c>
      <c r="H430" s="95">
        <v>0</v>
      </c>
      <c r="I430" s="85">
        <f t="shared" si="56"/>
        <v>1</v>
      </c>
      <c r="J430" s="128">
        <f t="shared" si="56"/>
        <v>8300000</v>
      </c>
      <c r="K430" s="95">
        <f t="shared" si="56"/>
        <v>0</v>
      </c>
      <c r="L430" s="92"/>
      <c r="M430" s="92"/>
      <c r="N430" s="92" t="s">
        <v>75</v>
      </c>
      <c r="O430" s="92"/>
      <c r="P430" s="93"/>
      <c r="Q430" s="85">
        <v>2008</v>
      </c>
      <c r="R430" s="92">
        <v>5</v>
      </c>
      <c r="S430" s="97">
        <f t="shared" si="57"/>
        <v>0.2</v>
      </c>
      <c r="T430" s="98">
        <f t="shared" si="59"/>
        <v>1660000</v>
      </c>
      <c r="U430" s="66">
        <f t="shared" si="61"/>
        <v>10</v>
      </c>
      <c r="V430" s="92">
        <v>0</v>
      </c>
      <c r="W430" s="99">
        <f t="shared" si="60"/>
        <v>16600000</v>
      </c>
      <c r="X430" s="100">
        <f t="shared" si="55"/>
        <v>0</v>
      </c>
    </row>
    <row r="431" spans="1:24" s="100" customFormat="1" ht="16.5" hidden="1" customHeight="1" x14ac:dyDescent="0.2">
      <c r="A431" s="137">
        <f t="shared" si="58"/>
        <v>179</v>
      </c>
      <c r="B431" s="92"/>
      <c r="C431" s="83" t="s">
        <v>76</v>
      </c>
      <c r="D431" s="92" t="s">
        <v>496</v>
      </c>
      <c r="E431" s="93" t="s">
        <v>74</v>
      </c>
      <c r="F431" s="85">
        <v>1</v>
      </c>
      <c r="G431" s="101">
        <v>8300000</v>
      </c>
      <c r="H431" s="95">
        <v>0</v>
      </c>
      <c r="I431" s="85">
        <f t="shared" si="56"/>
        <v>1</v>
      </c>
      <c r="J431" s="128">
        <f t="shared" si="56"/>
        <v>8300000</v>
      </c>
      <c r="K431" s="95">
        <f t="shared" si="56"/>
        <v>0</v>
      </c>
      <c r="L431" s="92"/>
      <c r="M431" s="92"/>
      <c r="N431" s="92" t="s">
        <v>75</v>
      </c>
      <c r="O431" s="92"/>
      <c r="P431" s="93"/>
      <c r="Q431" s="85">
        <v>2008</v>
      </c>
      <c r="R431" s="92">
        <v>5</v>
      </c>
      <c r="S431" s="97">
        <f t="shared" si="57"/>
        <v>0.2</v>
      </c>
      <c r="T431" s="98">
        <f t="shared" si="59"/>
        <v>1660000</v>
      </c>
      <c r="U431" s="66">
        <f t="shared" si="61"/>
        <v>10</v>
      </c>
      <c r="V431" s="92">
        <v>0</v>
      </c>
      <c r="W431" s="99">
        <f t="shared" si="60"/>
        <v>16600000</v>
      </c>
      <c r="X431" s="100">
        <f t="shared" si="55"/>
        <v>0</v>
      </c>
    </row>
    <row r="432" spans="1:24" s="100" customFormat="1" ht="16.5" hidden="1" customHeight="1" x14ac:dyDescent="0.2">
      <c r="A432" s="137">
        <f t="shared" si="58"/>
        <v>180</v>
      </c>
      <c r="B432" s="92"/>
      <c r="C432" s="83" t="s">
        <v>76</v>
      </c>
      <c r="D432" s="92" t="s">
        <v>497</v>
      </c>
      <c r="E432" s="93" t="s">
        <v>74</v>
      </c>
      <c r="F432" s="85">
        <v>1</v>
      </c>
      <c r="G432" s="101">
        <v>8300000</v>
      </c>
      <c r="H432" s="95">
        <v>0</v>
      </c>
      <c r="I432" s="85">
        <f t="shared" si="56"/>
        <v>1</v>
      </c>
      <c r="J432" s="128">
        <f t="shared" si="56"/>
        <v>8300000</v>
      </c>
      <c r="K432" s="95">
        <f t="shared" si="56"/>
        <v>0</v>
      </c>
      <c r="L432" s="92"/>
      <c r="M432" s="92"/>
      <c r="N432" s="92" t="s">
        <v>75</v>
      </c>
      <c r="O432" s="92"/>
      <c r="P432" s="93"/>
      <c r="Q432" s="85">
        <v>2008</v>
      </c>
      <c r="R432" s="92">
        <v>5</v>
      </c>
      <c r="S432" s="97">
        <f t="shared" si="57"/>
        <v>0.2</v>
      </c>
      <c r="T432" s="98">
        <f t="shared" si="59"/>
        <v>1660000</v>
      </c>
      <c r="U432" s="66">
        <f t="shared" si="61"/>
        <v>10</v>
      </c>
      <c r="V432" s="92">
        <v>0</v>
      </c>
      <c r="W432" s="99">
        <f t="shared" si="60"/>
        <v>16600000</v>
      </c>
      <c r="X432" s="100">
        <f t="shared" si="55"/>
        <v>0</v>
      </c>
    </row>
    <row r="433" spans="1:24" s="100" customFormat="1" ht="16.5" hidden="1" customHeight="1" x14ac:dyDescent="0.2">
      <c r="A433" s="137">
        <f t="shared" si="58"/>
        <v>181</v>
      </c>
      <c r="B433" s="92"/>
      <c r="C433" s="83" t="s">
        <v>76</v>
      </c>
      <c r="D433" s="92" t="s">
        <v>498</v>
      </c>
      <c r="E433" s="93" t="s">
        <v>74</v>
      </c>
      <c r="F433" s="85">
        <v>1</v>
      </c>
      <c r="G433" s="101">
        <v>8300000</v>
      </c>
      <c r="H433" s="95">
        <v>0</v>
      </c>
      <c r="I433" s="85">
        <f t="shared" si="56"/>
        <v>1</v>
      </c>
      <c r="J433" s="128">
        <f t="shared" si="56"/>
        <v>8300000</v>
      </c>
      <c r="K433" s="95">
        <f t="shared" si="56"/>
        <v>0</v>
      </c>
      <c r="L433" s="92"/>
      <c r="M433" s="92"/>
      <c r="N433" s="92" t="s">
        <v>75</v>
      </c>
      <c r="O433" s="92"/>
      <c r="P433" s="93"/>
      <c r="Q433" s="85">
        <v>2008</v>
      </c>
      <c r="R433" s="92">
        <v>5</v>
      </c>
      <c r="S433" s="97">
        <f t="shared" si="57"/>
        <v>0.2</v>
      </c>
      <c r="T433" s="98">
        <f t="shared" si="59"/>
        <v>1660000</v>
      </c>
      <c r="U433" s="66">
        <f t="shared" si="61"/>
        <v>10</v>
      </c>
      <c r="V433" s="92">
        <v>0</v>
      </c>
      <c r="W433" s="99">
        <f t="shared" si="60"/>
        <v>16600000</v>
      </c>
      <c r="X433" s="100">
        <f t="shared" si="55"/>
        <v>0</v>
      </c>
    </row>
    <row r="434" spans="1:24" s="100" customFormat="1" ht="16.5" hidden="1" customHeight="1" x14ac:dyDescent="0.2">
      <c r="A434" s="137">
        <f t="shared" si="58"/>
        <v>182</v>
      </c>
      <c r="B434" s="92"/>
      <c r="C434" s="83" t="s">
        <v>76</v>
      </c>
      <c r="D434" s="92" t="s">
        <v>499</v>
      </c>
      <c r="E434" s="93" t="s">
        <v>74</v>
      </c>
      <c r="F434" s="85">
        <v>1</v>
      </c>
      <c r="G434" s="101">
        <v>8300000</v>
      </c>
      <c r="H434" s="95">
        <v>0</v>
      </c>
      <c r="I434" s="85">
        <f t="shared" si="56"/>
        <v>1</v>
      </c>
      <c r="J434" s="128">
        <f t="shared" si="56"/>
        <v>8300000</v>
      </c>
      <c r="K434" s="95">
        <f t="shared" si="56"/>
        <v>0</v>
      </c>
      <c r="L434" s="92"/>
      <c r="M434" s="92"/>
      <c r="N434" s="92" t="s">
        <v>75</v>
      </c>
      <c r="O434" s="92"/>
      <c r="P434" s="93"/>
      <c r="Q434" s="85">
        <v>2008</v>
      </c>
      <c r="R434" s="92">
        <v>5</v>
      </c>
      <c r="S434" s="97">
        <f t="shared" si="57"/>
        <v>0.2</v>
      </c>
      <c r="T434" s="98">
        <f t="shared" si="59"/>
        <v>1660000</v>
      </c>
      <c r="U434" s="66">
        <f t="shared" si="61"/>
        <v>10</v>
      </c>
      <c r="V434" s="92">
        <v>0</v>
      </c>
      <c r="W434" s="99">
        <f t="shared" si="60"/>
        <v>16600000</v>
      </c>
      <c r="X434" s="100">
        <f t="shared" si="55"/>
        <v>0</v>
      </c>
    </row>
    <row r="435" spans="1:24" s="100" customFormat="1" ht="16.5" hidden="1" customHeight="1" x14ac:dyDescent="0.2">
      <c r="A435" s="137">
        <f t="shared" si="58"/>
        <v>183</v>
      </c>
      <c r="B435" s="92"/>
      <c r="C435" s="83" t="s">
        <v>76</v>
      </c>
      <c r="D435" s="92" t="s">
        <v>500</v>
      </c>
      <c r="E435" s="93" t="s">
        <v>74</v>
      </c>
      <c r="F435" s="85">
        <v>1</v>
      </c>
      <c r="G435" s="101">
        <v>8300000</v>
      </c>
      <c r="H435" s="95">
        <v>0</v>
      </c>
      <c r="I435" s="85">
        <f t="shared" si="56"/>
        <v>1</v>
      </c>
      <c r="J435" s="128">
        <f t="shared" si="56"/>
        <v>8300000</v>
      </c>
      <c r="K435" s="95">
        <f t="shared" si="56"/>
        <v>0</v>
      </c>
      <c r="L435" s="92"/>
      <c r="M435" s="92"/>
      <c r="N435" s="92" t="s">
        <v>75</v>
      </c>
      <c r="O435" s="92"/>
      <c r="P435" s="93"/>
      <c r="Q435" s="85">
        <v>2008</v>
      </c>
      <c r="R435" s="92">
        <v>5</v>
      </c>
      <c r="S435" s="97">
        <f t="shared" si="57"/>
        <v>0.2</v>
      </c>
      <c r="T435" s="98">
        <f t="shared" si="59"/>
        <v>1660000</v>
      </c>
      <c r="U435" s="66">
        <f t="shared" si="61"/>
        <v>10</v>
      </c>
      <c r="V435" s="92">
        <v>0</v>
      </c>
      <c r="W435" s="99">
        <f t="shared" si="60"/>
        <v>16600000</v>
      </c>
      <c r="X435" s="100">
        <f t="shared" si="55"/>
        <v>0</v>
      </c>
    </row>
    <row r="436" spans="1:24" s="100" customFormat="1" ht="16.5" hidden="1" customHeight="1" x14ac:dyDescent="0.2">
      <c r="A436" s="137">
        <f t="shared" si="58"/>
        <v>184</v>
      </c>
      <c r="B436" s="92"/>
      <c r="C436" s="83" t="s">
        <v>76</v>
      </c>
      <c r="D436" s="92" t="s">
        <v>501</v>
      </c>
      <c r="E436" s="93" t="s">
        <v>74</v>
      </c>
      <c r="F436" s="85">
        <v>1</v>
      </c>
      <c r="G436" s="101">
        <v>8300000</v>
      </c>
      <c r="H436" s="95">
        <v>0</v>
      </c>
      <c r="I436" s="85">
        <f t="shared" si="56"/>
        <v>1</v>
      </c>
      <c r="J436" s="128">
        <f t="shared" si="56"/>
        <v>8300000</v>
      </c>
      <c r="K436" s="95">
        <f t="shared" si="56"/>
        <v>0</v>
      </c>
      <c r="L436" s="92"/>
      <c r="M436" s="92"/>
      <c r="N436" s="92" t="s">
        <v>75</v>
      </c>
      <c r="O436" s="92"/>
      <c r="P436" s="93"/>
      <c r="Q436" s="85">
        <v>2008</v>
      </c>
      <c r="R436" s="92">
        <v>5</v>
      </c>
      <c r="S436" s="97">
        <f t="shared" si="57"/>
        <v>0.2</v>
      </c>
      <c r="T436" s="98">
        <f t="shared" si="59"/>
        <v>1660000</v>
      </c>
      <c r="U436" s="66">
        <f t="shared" si="61"/>
        <v>10</v>
      </c>
      <c r="V436" s="92">
        <v>0</v>
      </c>
      <c r="W436" s="99">
        <f t="shared" si="60"/>
        <v>16600000</v>
      </c>
      <c r="X436" s="100">
        <f t="shared" si="55"/>
        <v>0</v>
      </c>
    </row>
    <row r="437" spans="1:24" s="100" customFormat="1" ht="16.5" hidden="1" customHeight="1" x14ac:dyDescent="0.2">
      <c r="A437" s="137">
        <f t="shared" si="58"/>
        <v>185</v>
      </c>
      <c r="B437" s="92"/>
      <c r="C437" s="83" t="s">
        <v>76</v>
      </c>
      <c r="D437" s="92" t="s">
        <v>502</v>
      </c>
      <c r="E437" s="93" t="s">
        <v>74</v>
      </c>
      <c r="F437" s="85">
        <v>1</v>
      </c>
      <c r="G437" s="101">
        <v>8300000</v>
      </c>
      <c r="H437" s="95">
        <v>0</v>
      </c>
      <c r="I437" s="85">
        <f t="shared" si="56"/>
        <v>1</v>
      </c>
      <c r="J437" s="128">
        <f t="shared" si="56"/>
        <v>8300000</v>
      </c>
      <c r="K437" s="95">
        <f t="shared" si="56"/>
        <v>0</v>
      </c>
      <c r="L437" s="92"/>
      <c r="M437" s="92"/>
      <c r="N437" s="92" t="s">
        <v>75</v>
      </c>
      <c r="O437" s="92"/>
      <c r="P437" s="93"/>
      <c r="Q437" s="85">
        <v>2008</v>
      </c>
      <c r="R437" s="92">
        <v>5</v>
      </c>
      <c r="S437" s="97">
        <f t="shared" si="57"/>
        <v>0.2</v>
      </c>
      <c r="T437" s="98">
        <f t="shared" si="59"/>
        <v>1660000</v>
      </c>
      <c r="U437" s="66">
        <f t="shared" si="61"/>
        <v>10</v>
      </c>
      <c r="V437" s="92">
        <v>0</v>
      </c>
      <c r="W437" s="99">
        <f t="shared" si="60"/>
        <v>16600000</v>
      </c>
      <c r="X437" s="100">
        <f t="shared" si="55"/>
        <v>0</v>
      </c>
    </row>
    <row r="438" spans="1:24" s="100" customFormat="1" ht="16.5" hidden="1" customHeight="1" x14ac:dyDescent="0.2">
      <c r="A438" s="137">
        <f t="shared" si="58"/>
        <v>186</v>
      </c>
      <c r="B438" s="92"/>
      <c r="C438" s="83" t="s">
        <v>76</v>
      </c>
      <c r="D438" s="92" t="s">
        <v>503</v>
      </c>
      <c r="E438" s="93" t="s">
        <v>74</v>
      </c>
      <c r="F438" s="85">
        <v>1</v>
      </c>
      <c r="G438" s="101">
        <v>8300000</v>
      </c>
      <c r="H438" s="95">
        <v>0</v>
      </c>
      <c r="I438" s="85">
        <f t="shared" si="56"/>
        <v>1</v>
      </c>
      <c r="J438" s="128">
        <f t="shared" si="56"/>
        <v>8300000</v>
      </c>
      <c r="K438" s="95">
        <f t="shared" si="56"/>
        <v>0</v>
      </c>
      <c r="L438" s="92"/>
      <c r="M438" s="92"/>
      <c r="N438" s="92" t="s">
        <v>75</v>
      </c>
      <c r="O438" s="92"/>
      <c r="P438" s="93"/>
      <c r="Q438" s="85">
        <v>2008</v>
      </c>
      <c r="R438" s="92">
        <v>5</v>
      </c>
      <c r="S438" s="97">
        <f t="shared" si="57"/>
        <v>0.2</v>
      </c>
      <c r="T438" s="98">
        <f t="shared" si="59"/>
        <v>1660000</v>
      </c>
      <c r="U438" s="66">
        <f t="shared" si="61"/>
        <v>10</v>
      </c>
      <c r="V438" s="92">
        <v>0</v>
      </c>
      <c r="W438" s="99">
        <f t="shared" si="60"/>
        <v>16600000</v>
      </c>
      <c r="X438" s="100">
        <f t="shared" si="55"/>
        <v>0</v>
      </c>
    </row>
    <row r="439" spans="1:24" s="100" customFormat="1" ht="16.5" hidden="1" customHeight="1" x14ac:dyDescent="0.2">
      <c r="A439" s="137">
        <f t="shared" si="58"/>
        <v>187</v>
      </c>
      <c r="B439" s="92"/>
      <c r="C439" s="83" t="s">
        <v>76</v>
      </c>
      <c r="D439" s="92" t="s">
        <v>504</v>
      </c>
      <c r="E439" s="93" t="s">
        <v>74</v>
      </c>
      <c r="F439" s="85">
        <v>1</v>
      </c>
      <c r="G439" s="101">
        <v>8300000</v>
      </c>
      <c r="H439" s="95">
        <v>0</v>
      </c>
      <c r="I439" s="85">
        <f t="shared" si="56"/>
        <v>1</v>
      </c>
      <c r="J439" s="128">
        <f t="shared" si="56"/>
        <v>8300000</v>
      </c>
      <c r="K439" s="95">
        <f t="shared" si="56"/>
        <v>0</v>
      </c>
      <c r="L439" s="92"/>
      <c r="M439" s="92"/>
      <c r="N439" s="92" t="s">
        <v>75</v>
      </c>
      <c r="O439" s="92"/>
      <c r="P439" s="93"/>
      <c r="Q439" s="85">
        <v>2008</v>
      </c>
      <c r="R439" s="92">
        <v>5</v>
      </c>
      <c r="S439" s="97">
        <f t="shared" si="57"/>
        <v>0.2</v>
      </c>
      <c r="T439" s="98">
        <f t="shared" si="59"/>
        <v>1660000</v>
      </c>
      <c r="U439" s="66">
        <f t="shared" si="61"/>
        <v>10</v>
      </c>
      <c r="V439" s="92">
        <v>0</v>
      </c>
      <c r="W439" s="99">
        <f t="shared" si="60"/>
        <v>16600000</v>
      </c>
      <c r="X439" s="100">
        <f t="shared" ref="X439:X502" si="62">IF(H439&lt;0,0,H439)</f>
        <v>0</v>
      </c>
    </row>
    <row r="440" spans="1:24" s="100" customFormat="1" ht="16.5" hidden="1" customHeight="1" x14ac:dyDescent="0.2">
      <c r="A440" s="137">
        <f t="shared" si="58"/>
        <v>188</v>
      </c>
      <c r="B440" s="92"/>
      <c r="C440" s="83" t="s">
        <v>76</v>
      </c>
      <c r="D440" s="92" t="s">
        <v>505</v>
      </c>
      <c r="E440" s="93" t="s">
        <v>74</v>
      </c>
      <c r="F440" s="85">
        <v>1</v>
      </c>
      <c r="G440" s="101">
        <v>8300000</v>
      </c>
      <c r="H440" s="95">
        <v>0</v>
      </c>
      <c r="I440" s="85">
        <f t="shared" si="56"/>
        <v>1</v>
      </c>
      <c r="J440" s="128">
        <f t="shared" si="56"/>
        <v>8300000</v>
      </c>
      <c r="K440" s="95">
        <f t="shared" si="56"/>
        <v>0</v>
      </c>
      <c r="L440" s="92"/>
      <c r="M440" s="92"/>
      <c r="N440" s="92" t="s">
        <v>75</v>
      </c>
      <c r="O440" s="92"/>
      <c r="P440" s="93"/>
      <c r="Q440" s="85">
        <v>2008</v>
      </c>
      <c r="R440" s="92">
        <v>5</v>
      </c>
      <c r="S440" s="97">
        <f t="shared" si="57"/>
        <v>0.2</v>
      </c>
      <c r="T440" s="98">
        <f t="shared" si="59"/>
        <v>1660000</v>
      </c>
      <c r="U440" s="66">
        <f t="shared" si="61"/>
        <v>10</v>
      </c>
      <c r="V440" s="92">
        <v>0</v>
      </c>
      <c r="W440" s="99">
        <f t="shared" si="60"/>
        <v>16600000</v>
      </c>
      <c r="X440" s="100">
        <f t="shared" si="62"/>
        <v>0</v>
      </c>
    </row>
    <row r="441" spans="1:24" s="100" customFormat="1" ht="16.5" hidden="1" customHeight="1" x14ac:dyDescent="0.2">
      <c r="A441" s="137">
        <f t="shared" si="58"/>
        <v>189</v>
      </c>
      <c r="B441" s="92"/>
      <c r="C441" s="83" t="s">
        <v>76</v>
      </c>
      <c r="D441" s="92" t="s">
        <v>506</v>
      </c>
      <c r="E441" s="93" t="s">
        <v>74</v>
      </c>
      <c r="F441" s="85">
        <v>1</v>
      </c>
      <c r="G441" s="101">
        <v>8300000</v>
      </c>
      <c r="H441" s="95">
        <v>0</v>
      </c>
      <c r="I441" s="85">
        <f t="shared" si="56"/>
        <v>1</v>
      </c>
      <c r="J441" s="128">
        <f t="shared" si="56"/>
        <v>8300000</v>
      </c>
      <c r="K441" s="95">
        <f t="shared" si="56"/>
        <v>0</v>
      </c>
      <c r="L441" s="92"/>
      <c r="M441" s="92"/>
      <c r="N441" s="92" t="s">
        <v>75</v>
      </c>
      <c r="O441" s="92"/>
      <c r="P441" s="93"/>
      <c r="Q441" s="85">
        <v>2008</v>
      </c>
      <c r="R441" s="92">
        <v>5</v>
      </c>
      <c r="S441" s="97">
        <f t="shared" si="57"/>
        <v>0.2</v>
      </c>
      <c r="T441" s="98">
        <f t="shared" si="59"/>
        <v>1660000</v>
      </c>
      <c r="U441" s="66">
        <f t="shared" si="61"/>
        <v>10</v>
      </c>
      <c r="V441" s="92">
        <v>0</v>
      </c>
      <c r="W441" s="99">
        <f t="shared" si="60"/>
        <v>16600000</v>
      </c>
      <c r="X441" s="100">
        <f t="shared" si="62"/>
        <v>0</v>
      </c>
    </row>
    <row r="442" spans="1:24" s="100" customFormat="1" ht="16.5" hidden="1" customHeight="1" x14ac:dyDescent="0.2">
      <c r="A442" s="137">
        <f t="shared" si="58"/>
        <v>190</v>
      </c>
      <c r="B442" s="92"/>
      <c r="C442" s="83" t="s">
        <v>76</v>
      </c>
      <c r="D442" s="92" t="s">
        <v>507</v>
      </c>
      <c r="E442" s="93" t="s">
        <v>74</v>
      </c>
      <c r="F442" s="85">
        <v>1</v>
      </c>
      <c r="G442" s="101">
        <v>8300000</v>
      </c>
      <c r="H442" s="95">
        <v>0</v>
      </c>
      <c r="I442" s="85">
        <f t="shared" si="56"/>
        <v>1</v>
      </c>
      <c r="J442" s="128">
        <f t="shared" si="56"/>
        <v>8300000</v>
      </c>
      <c r="K442" s="95">
        <f t="shared" si="56"/>
        <v>0</v>
      </c>
      <c r="L442" s="92"/>
      <c r="M442" s="92"/>
      <c r="N442" s="92" t="s">
        <v>75</v>
      </c>
      <c r="O442" s="92"/>
      <c r="P442" s="93"/>
      <c r="Q442" s="85">
        <v>2008</v>
      </c>
      <c r="R442" s="92">
        <v>5</v>
      </c>
      <c r="S442" s="97">
        <f t="shared" si="57"/>
        <v>0.2</v>
      </c>
      <c r="T442" s="98">
        <f t="shared" si="59"/>
        <v>1660000</v>
      </c>
      <c r="U442" s="66">
        <f t="shared" si="61"/>
        <v>10</v>
      </c>
      <c r="V442" s="92">
        <v>0</v>
      </c>
      <c r="W442" s="99">
        <f t="shared" si="60"/>
        <v>16600000</v>
      </c>
      <c r="X442" s="100">
        <f t="shared" si="62"/>
        <v>0</v>
      </c>
    </row>
    <row r="443" spans="1:24" s="100" customFormat="1" ht="16.5" hidden="1" customHeight="1" x14ac:dyDescent="0.2">
      <c r="A443" s="137">
        <f t="shared" si="58"/>
        <v>191</v>
      </c>
      <c r="B443" s="92"/>
      <c r="C443" s="83" t="s">
        <v>76</v>
      </c>
      <c r="D443" s="92" t="s">
        <v>508</v>
      </c>
      <c r="E443" s="93" t="s">
        <v>74</v>
      </c>
      <c r="F443" s="85">
        <v>1</v>
      </c>
      <c r="G443" s="101">
        <v>8300000</v>
      </c>
      <c r="H443" s="95">
        <v>0</v>
      </c>
      <c r="I443" s="85">
        <f t="shared" si="56"/>
        <v>1</v>
      </c>
      <c r="J443" s="128">
        <f t="shared" si="56"/>
        <v>8300000</v>
      </c>
      <c r="K443" s="95">
        <f t="shared" si="56"/>
        <v>0</v>
      </c>
      <c r="L443" s="92"/>
      <c r="M443" s="92"/>
      <c r="N443" s="92" t="s">
        <v>75</v>
      </c>
      <c r="O443" s="92"/>
      <c r="P443" s="93"/>
      <c r="Q443" s="85">
        <v>2008</v>
      </c>
      <c r="R443" s="92">
        <v>5</v>
      </c>
      <c r="S443" s="97">
        <f t="shared" si="57"/>
        <v>0.2</v>
      </c>
      <c r="T443" s="98">
        <f t="shared" si="59"/>
        <v>1660000</v>
      </c>
      <c r="U443" s="66">
        <f t="shared" si="61"/>
        <v>10</v>
      </c>
      <c r="V443" s="92">
        <v>0</v>
      </c>
      <c r="W443" s="99">
        <f t="shared" si="60"/>
        <v>16600000</v>
      </c>
      <c r="X443" s="100">
        <f t="shared" si="62"/>
        <v>0</v>
      </c>
    </row>
    <row r="444" spans="1:24" s="100" customFormat="1" ht="16.5" hidden="1" customHeight="1" x14ac:dyDescent="0.2">
      <c r="A444" s="137">
        <f t="shared" si="58"/>
        <v>192</v>
      </c>
      <c r="B444" s="92"/>
      <c r="C444" s="83" t="s">
        <v>76</v>
      </c>
      <c r="D444" s="92" t="s">
        <v>509</v>
      </c>
      <c r="E444" s="93" t="s">
        <v>74</v>
      </c>
      <c r="F444" s="85">
        <v>1</v>
      </c>
      <c r="G444" s="101">
        <v>8300000</v>
      </c>
      <c r="H444" s="95">
        <v>0</v>
      </c>
      <c r="I444" s="85">
        <f t="shared" si="56"/>
        <v>1</v>
      </c>
      <c r="J444" s="128">
        <f t="shared" si="56"/>
        <v>8300000</v>
      </c>
      <c r="K444" s="95">
        <f t="shared" si="56"/>
        <v>0</v>
      </c>
      <c r="L444" s="92"/>
      <c r="M444" s="92"/>
      <c r="N444" s="92" t="s">
        <v>75</v>
      </c>
      <c r="O444" s="92"/>
      <c r="P444" s="93"/>
      <c r="Q444" s="85">
        <v>2008</v>
      </c>
      <c r="R444" s="92">
        <v>5</v>
      </c>
      <c r="S444" s="97">
        <f t="shared" si="57"/>
        <v>0.2</v>
      </c>
      <c r="T444" s="98">
        <f t="shared" si="59"/>
        <v>1660000</v>
      </c>
      <c r="U444" s="66">
        <f t="shared" si="61"/>
        <v>10</v>
      </c>
      <c r="V444" s="92">
        <v>0</v>
      </c>
      <c r="W444" s="99">
        <f t="shared" si="60"/>
        <v>16600000</v>
      </c>
      <c r="X444" s="100">
        <f t="shared" si="62"/>
        <v>0</v>
      </c>
    </row>
    <row r="445" spans="1:24" s="100" customFormat="1" ht="16.5" hidden="1" customHeight="1" x14ac:dyDescent="0.2">
      <c r="A445" s="137">
        <f t="shared" si="58"/>
        <v>193</v>
      </c>
      <c r="B445" s="92"/>
      <c r="C445" s="83" t="s">
        <v>76</v>
      </c>
      <c r="D445" s="92" t="s">
        <v>510</v>
      </c>
      <c r="E445" s="93" t="s">
        <v>74</v>
      </c>
      <c r="F445" s="85">
        <v>1</v>
      </c>
      <c r="G445" s="101">
        <v>8300000</v>
      </c>
      <c r="H445" s="95">
        <v>0</v>
      </c>
      <c r="I445" s="85">
        <f t="shared" ref="I445:K508" si="63">F445</f>
        <v>1</v>
      </c>
      <c r="J445" s="128">
        <f t="shared" si="63"/>
        <v>8300000</v>
      </c>
      <c r="K445" s="95">
        <f t="shared" si="63"/>
        <v>0</v>
      </c>
      <c r="L445" s="92"/>
      <c r="M445" s="92"/>
      <c r="N445" s="92" t="s">
        <v>75</v>
      </c>
      <c r="O445" s="92"/>
      <c r="P445" s="93"/>
      <c r="Q445" s="85">
        <v>2008</v>
      </c>
      <c r="R445" s="92">
        <v>5</v>
      </c>
      <c r="S445" s="97">
        <f t="shared" ref="S445:S508" si="64">100%/R445</f>
        <v>0.2</v>
      </c>
      <c r="T445" s="98">
        <f t="shared" si="59"/>
        <v>1660000</v>
      </c>
      <c r="U445" s="66">
        <f t="shared" si="61"/>
        <v>10</v>
      </c>
      <c r="V445" s="92">
        <v>0</v>
      </c>
      <c r="W445" s="99">
        <f t="shared" si="60"/>
        <v>16600000</v>
      </c>
      <c r="X445" s="100">
        <f t="shared" si="62"/>
        <v>0</v>
      </c>
    </row>
    <row r="446" spans="1:24" s="100" customFormat="1" ht="16.5" hidden="1" customHeight="1" x14ac:dyDescent="0.2">
      <c r="A446" s="137">
        <f t="shared" si="58"/>
        <v>194</v>
      </c>
      <c r="B446" s="92"/>
      <c r="C446" s="83" t="s">
        <v>76</v>
      </c>
      <c r="D446" s="92" t="s">
        <v>511</v>
      </c>
      <c r="E446" s="93" t="s">
        <v>74</v>
      </c>
      <c r="F446" s="85">
        <v>1</v>
      </c>
      <c r="G446" s="101">
        <v>8300000</v>
      </c>
      <c r="H446" s="95">
        <v>0</v>
      </c>
      <c r="I446" s="85">
        <f t="shared" si="63"/>
        <v>1</v>
      </c>
      <c r="J446" s="128">
        <f t="shared" si="63"/>
        <v>8300000</v>
      </c>
      <c r="K446" s="95">
        <f t="shared" si="63"/>
        <v>0</v>
      </c>
      <c r="L446" s="92"/>
      <c r="M446" s="92"/>
      <c r="N446" s="92" t="s">
        <v>75</v>
      </c>
      <c r="O446" s="92"/>
      <c r="P446" s="93"/>
      <c r="Q446" s="85">
        <v>2008</v>
      </c>
      <c r="R446" s="92">
        <v>5</v>
      </c>
      <c r="S446" s="97">
        <f t="shared" si="64"/>
        <v>0.2</v>
      </c>
      <c r="T446" s="98">
        <f t="shared" si="59"/>
        <v>1660000</v>
      </c>
      <c r="U446" s="66">
        <f t="shared" si="61"/>
        <v>10</v>
      </c>
      <c r="V446" s="92">
        <v>0</v>
      </c>
      <c r="W446" s="99">
        <f t="shared" si="60"/>
        <v>16600000</v>
      </c>
      <c r="X446" s="100">
        <f t="shared" si="62"/>
        <v>0</v>
      </c>
    </row>
    <row r="447" spans="1:24" s="100" customFormat="1" ht="16.5" hidden="1" customHeight="1" x14ac:dyDescent="0.2">
      <c r="A447" s="137">
        <f t="shared" ref="A447:A510" si="65">+A446+1</f>
        <v>195</v>
      </c>
      <c r="B447" s="92"/>
      <c r="C447" s="83" t="s">
        <v>76</v>
      </c>
      <c r="D447" s="92" t="s">
        <v>512</v>
      </c>
      <c r="E447" s="93" t="s">
        <v>74</v>
      </c>
      <c r="F447" s="85">
        <v>1</v>
      </c>
      <c r="G447" s="101">
        <v>8300000</v>
      </c>
      <c r="H447" s="95">
        <v>0</v>
      </c>
      <c r="I447" s="85">
        <f t="shared" si="63"/>
        <v>1</v>
      </c>
      <c r="J447" s="128">
        <f t="shared" si="63"/>
        <v>8300000</v>
      </c>
      <c r="K447" s="95">
        <f t="shared" si="63"/>
        <v>0</v>
      </c>
      <c r="L447" s="92"/>
      <c r="M447" s="92"/>
      <c r="N447" s="92" t="s">
        <v>75</v>
      </c>
      <c r="O447" s="92"/>
      <c r="P447" s="93"/>
      <c r="Q447" s="85">
        <v>2008</v>
      </c>
      <c r="R447" s="92">
        <v>5</v>
      </c>
      <c r="S447" s="97">
        <f t="shared" si="64"/>
        <v>0.2</v>
      </c>
      <c r="T447" s="98">
        <f t="shared" si="59"/>
        <v>1660000</v>
      </c>
      <c r="U447" s="66">
        <f t="shared" si="61"/>
        <v>10</v>
      </c>
      <c r="V447" s="92">
        <v>0</v>
      </c>
      <c r="W447" s="99">
        <f t="shared" si="60"/>
        <v>16600000</v>
      </c>
      <c r="X447" s="100">
        <f t="shared" si="62"/>
        <v>0</v>
      </c>
    </row>
    <row r="448" spans="1:24" s="100" customFormat="1" ht="16.5" hidden="1" customHeight="1" x14ac:dyDescent="0.2">
      <c r="A448" s="137">
        <f t="shared" si="65"/>
        <v>196</v>
      </c>
      <c r="B448" s="92"/>
      <c r="C448" s="83" t="s">
        <v>76</v>
      </c>
      <c r="D448" s="92" t="s">
        <v>513</v>
      </c>
      <c r="E448" s="93" t="s">
        <v>74</v>
      </c>
      <c r="F448" s="85">
        <v>1</v>
      </c>
      <c r="G448" s="101">
        <v>8300000</v>
      </c>
      <c r="H448" s="95">
        <v>0</v>
      </c>
      <c r="I448" s="85">
        <f t="shared" si="63"/>
        <v>1</v>
      </c>
      <c r="J448" s="128">
        <f t="shared" si="63"/>
        <v>8300000</v>
      </c>
      <c r="K448" s="95">
        <f t="shared" si="63"/>
        <v>0</v>
      </c>
      <c r="L448" s="92"/>
      <c r="M448" s="92"/>
      <c r="N448" s="92" t="s">
        <v>75</v>
      </c>
      <c r="O448" s="92"/>
      <c r="P448" s="93"/>
      <c r="Q448" s="85">
        <v>2008</v>
      </c>
      <c r="R448" s="92">
        <v>5</v>
      </c>
      <c r="S448" s="97">
        <f t="shared" si="64"/>
        <v>0.2</v>
      </c>
      <c r="T448" s="98">
        <f t="shared" si="59"/>
        <v>1660000</v>
      </c>
      <c r="U448" s="66">
        <f t="shared" si="61"/>
        <v>10</v>
      </c>
      <c r="V448" s="92">
        <v>0</v>
      </c>
      <c r="W448" s="99">
        <f t="shared" si="60"/>
        <v>16600000</v>
      </c>
      <c r="X448" s="100">
        <f t="shared" si="62"/>
        <v>0</v>
      </c>
    </row>
    <row r="449" spans="1:24" s="100" customFormat="1" ht="16.5" hidden="1" customHeight="1" x14ac:dyDescent="0.2">
      <c r="A449" s="137">
        <f t="shared" si="65"/>
        <v>197</v>
      </c>
      <c r="B449" s="92"/>
      <c r="C449" s="83" t="s">
        <v>76</v>
      </c>
      <c r="D449" s="131" t="s">
        <v>514</v>
      </c>
      <c r="E449" s="93" t="s">
        <v>74</v>
      </c>
      <c r="F449" s="85">
        <v>1</v>
      </c>
      <c r="G449" s="101">
        <v>8300000</v>
      </c>
      <c r="H449" s="95">
        <v>0</v>
      </c>
      <c r="I449" s="85">
        <f t="shared" si="63"/>
        <v>1</v>
      </c>
      <c r="J449" s="128">
        <f t="shared" si="63"/>
        <v>8300000</v>
      </c>
      <c r="K449" s="95">
        <f t="shared" si="63"/>
        <v>0</v>
      </c>
      <c r="L449" s="92"/>
      <c r="M449" s="92"/>
      <c r="N449" s="92" t="s">
        <v>75</v>
      </c>
      <c r="O449" s="92"/>
      <c r="P449" s="93"/>
      <c r="Q449" s="85">
        <v>2008</v>
      </c>
      <c r="R449" s="92">
        <v>5</v>
      </c>
      <c r="S449" s="97">
        <f t="shared" si="64"/>
        <v>0.2</v>
      </c>
      <c r="T449" s="98">
        <f t="shared" si="59"/>
        <v>1660000</v>
      </c>
      <c r="U449" s="66">
        <f t="shared" si="61"/>
        <v>10</v>
      </c>
      <c r="V449" s="92">
        <v>0</v>
      </c>
      <c r="W449" s="99">
        <f t="shared" si="60"/>
        <v>16600000</v>
      </c>
      <c r="X449" s="100">
        <f t="shared" si="62"/>
        <v>0</v>
      </c>
    </row>
    <row r="450" spans="1:24" s="100" customFormat="1" ht="16.5" hidden="1" customHeight="1" x14ac:dyDescent="0.2">
      <c r="A450" s="137">
        <f t="shared" si="65"/>
        <v>198</v>
      </c>
      <c r="B450" s="92"/>
      <c r="C450" s="83" t="s">
        <v>76</v>
      </c>
      <c r="D450" s="131" t="s">
        <v>515</v>
      </c>
      <c r="E450" s="93" t="s">
        <v>74</v>
      </c>
      <c r="F450" s="85">
        <v>1</v>
      </c>
      <c r="G450" s="101">
        <v>8300000</v>
      </c>
      <c r="H450" s="95">
        <v>0</v>
      </c>
      <c r="I450" s="85">
        <f t="shared" si="63"/>
        <v>1</v>
      </c>
      <c r="J450" s="128">
        <f t="shared" si="63"/>
        <v>8300000</v>
      </c>
      <c r="K450" s="95">
        <f t="shared" si="63"/>
        <v>0</v>
      </c>
      <c r="L450" s="92"/>
      <c r="M450" s="92"/>
      <c r="N450" s="92" t="s">
        <v>75</v>
      </c>
      <c r="O450" s="92"/>
      <c r="P450" s="93"/>
      <c r="Q450" s="85">
        <v>2008</v>
      </c>
      <c r="R450" s="92">
        <v>5</v>
      </c>
      <c r="S450" s="97">
        <f t="shared" si="64"/>
        <v>0.2</v>
      </c>
      <c r="T450" s="98">
        <f t="shared" si="59"/>
        <v>1660000</v>
      </c>
      <c r="U450" s="66">
        <f t="shared" si="61"/>
        <v>10</v>
      </c>
      <c r="V450" s="92">
        <v>0</v>
      </c>
      <c r="W450" s="99">
        <f t="shared" si="60"/>
        <v>16600000</v>
      </c>
      <c r="X450" s="100">
        <f t="shared" si="62"/>
        <v>0</v>
      </c>
    </row>
    <row r="451" spans="1:24" s="100" customFormat="1" ht="16.5" hidden="1" customHeight="1" x14ac:dyDescent="0.2">
      <c r="A451" s="137">
        <f t="shared" si="65"/>
        <v>199</v>
      </c>
      <c r="B451" s="92"/>
      <c r="C451" s="83" t="s">
        <v>76</v>
      </c>
      <c r="D451" s="131" t="s">
        <v>516</v>
      </c>
      <c r="E451" s="93" t="s">
        <v>74</v>
      </c>
      <c r="F451" s="85">
        <v>1</v>
      </c>
      <c r="G451" s="101">
        <v>8300000</v>
      </c>
      <c r="H451" s="95">
        <v>0</v>
      </c>
      <c r="I451" s="85">
        <f t="shared" si="63"/>
        <v>1</v>
      </c>
      <c r="J451" s="128">
        <f t="shared" si="63"/>
        <v>8300000</v>
      </c>
      <c r="K451" s="95">
        <f t="shared" si="63"/>
        <v>0</v>
      </c>
      <c r="L451" s="92"/>
      <c r="M451" s="92"/>
      <c r="N451" s="92" t="s">
        <v>75</v>
      </c>
      <c r="O451" s="92"/>
      <c r="P451" s="93"/>
      <c r="Q451" s="85">
        <v>2008</v>
      </c>
      <c r="R451" s="92">
        <v>5</v>
      </c>
      <c r="S451" s="97">
        <f t="shared" si="64"/>
        <v>0.2</v>
      </c>
      <c r="T451" s="98">
        <f t="shared" si="59"/>
        <v>1660000</v>
      </c>
      <c r="U451" s="66">
        <f t="shared" si="61"/>
        <v>10</v>
      </c>
      <c r="V451" s="92">
        <v>0</v>
      </c>
      <c r="W451" s="99">
        <f t="shared" si="60"/>
        <v>16600000</v>
      </c>
      <c r="X451" s="100">
        <f t="shared" si="62"/>
        <v>0</v>
      </c>
    </row>
    <row r="452" spans="1:24" s="100" customFormat="1" ht="16.5" hidden="1" customHeight="1" x14ac:dyDescent="0.2">
      <c r="A452" s="137">
        <f t="shared" si="65"/>
        <v>200</v>
      </c>
      <c r="B452" s="92"/>
      <c r="C452" s="83" t="s">
        <v>76</v>
      </c>
      <c r="D452" s="131" t="s">
        <v>517</v>
      </c>
      <c r="E452" s="93" t="s">
        <v>74</v>
      </c>
      <c r="F452" s="85">
        <v>1</v>
      </c>
      <c r="G452" s="101">
        <v>8300000</v>
      </c>
      <c r="H452" s="95">
        <v>0</v>
      </c>
      <c r="I452" s="85">
        <f t="shared" si="63"/>
        <v>1</v>
      </c>
      <c r="J452" s="128">
        <f t="shared" si="63"/>
        <v>8300000</v>
      </c>
      <c r="K452" s="95">
        <f t="shared" si="63"/>
        <v>0</v>
      </c>
      <c r="L452" s="92"/>
      <c r="M452" s="92"/>
      <c r="N452" s="92" t="s">
        <v>75</v>
      </c>
      <c r="O452" s="92"/>
      <c r="P452" s="93"/>
      <c r="Q452" s="85">
        <v>2008</v>
      </c>
      <c r="R452" s="92">
        <v>5</v>
      </c>
      <c r="S452" s="97">
        <f t="shared" si="64"/>
        <v>0.2</v>
      </c>
      <c r="T452" s="98">
        <f t="shared" si="59"/>
        <v>1660000</v>
      </c>
      <c r="U452" s="66">
        <f t="shared" si="61"/>
        <v>10</v>
      </c>
      <c r="V452" s="92">
        <v>0</v>
      </c>
      <c r="W452" s="99">
        <f t="shared" si="60"/>
        <v>16600000</v>
      </c>
      <c r="X452" s="100">
        <f t="shared" si="62"/>
        <v>0</v>
      </c>
    </row>
    <row r="453" spans="1:24" s="100" customFormat="1" ht="16.5" hidden="1" customHeight="1" x14ac:dyDescent="0.2">
      <c r="A453" s="137">
        <f t="shared" si="65"/>
        <v>201</v>
      </c>
      <c r="B453" s="92"/>
      <c r="C453" s="83" t="s">
        <v>76</v>
      </c>
      <c r="D453" s="131" t="s">
        <v>518</v>
      </c>
      <c r="E453" s="93" t="s">
        <v>74</v>
      </c>
      <c r="F453" s="85">
        <v>1</v>
      </c>
      <c r="G453" s="101">
        <v>8300000</v>
      </c>
      <c r="H453" s="95">
        <v>0</v>
      </c>
      <c r="I453" s="85">
        <f t="shared" si="63"/>
        <v>1</v>
      </c>
      <c r="J453" s="128">
        <f t="shared" si="63"/>
        <v>8300000</v>
      </c>
      <c r="K453" s="95">
        <f t="shared" si="63"/>
        <v>0</v>
      </c>
      <c r="L453" s="92"/>
      <c r="M453" s="92"/>
      <c r="N453" s="92" t="s">
        <v>75</v>
      </c>
      <c r="O453" s="92"/>
      <c r="P453" s="93"/>
      <c r="Q453" s="85">
        <v>2008</v>
      </c>
      <c r="R453" s="92">
        <v>5</v>
      </c>
      <c r="S453" s="97">
        <f t="shared" si="64"/>
        <v>0.2</v>
      </c>
      <c r="T453" s="98">
        <f t="shared" si="59"/>
        <v>1660000</v>
      </c>
      <c r="U453" s="66">
        <f t="shared" si="61"/>
        <v>10</v>
      </c>
      <c r="V453" s="92">
        <v>0</v>
      </c>
      <c r="W453" s="99">
        <f t="shared" si="60"/>
        <v>16600000</v>
      </c>
      <c r="X453" s="100">
        <f t="shared" si="62"/>
        <v>0</v>
      </c>
    </row>
    <row r="454" spans="1:24" s="100" customFormat="1" ht="16.5" hidden="1" customHeight="1" x14ac:dyDescent="0.2">
      <c r="A454" s="137">
        <f t="shared" si="65"/>
        <v>202</v>
      </c>
      <c r="B454" s="92"/>
      <c r="C454" s="83" t="s">
        <v>76</v>
      </c>
      <c r="D454" s="131" t="s">
        <v>519</v>
      </c>
      <c r="E454" s="93" t="s">
        <v>74</v>
      </c>
      <c r="F454" s="85">
        <v>1</v>
      </c>
      <c r="G454" s="101">
        <v>8300000</v>
      </c>
      <c r="H454" s="95">
        <v>0</v>
      </c>
      <c r="I454" s="85">
        <f t="shared" si="63"/>
        <v>1</v>
      </c>
      <c r="J454" s="128">
        <f t="shared" si="63"/>
        <v>8300000</v>
      </c>
      <c r="K454" s="95">
        <f t="shared" si="63"/>
        <v>0</v>
      </c>
      <c r="L454" s="92"/>
      <c r="M454" s="92"/>
      <c r="N454" s="92" t="s">
        <v>75</v>
      </c>
      <c r="O454" s="92"/>
      <c r="P454" s="93"/>
      <c r="Q454" s="85">
        <v>2008</v>
      </c>
      <c r="R454" s="92">
        <v>5</v>
      </c>
      <c r="S454" s="97">
        <f t="shared" si="64"/>
        <v>0.2</v>
      </c>
      <c r="T454" s="98">
        <f t="shared" si="59"/>
        <v>1660000</v>
      </c>
      <c r="U454" s="66">
        <f t="shared" si="61"/>
        <v>10</v>
      </c>
      <c r="V454" s="92">
        <v>0</v>
      </c>
      <c r="W454" s="99">
        <f t="shared" si="60"/>
        <v>16600000</v>
      </c>
      <c r="X454" s="100">
        <f t="shared" si="62"/>
        <v>0</v>
      </c>
    </row>
    <row r="455" spans="1:24" s="100" customFormat="1" ht="16.5" hidden="1" customHeight="1" x14ac:dyDescent="0.2">
      <c r="A455" s="137">
        <f t="shared" si="65"/>
        <v>203</v>
      </c>
      <c r="B455" s="92"/>
      <c r="C455" s="83" t="s">
        <v>76</v>
      </c>
      <c r="D455" s="131" t="s">
        <v>520</v>
      </c>
      <c r="E455" s="93" t="s">
        <v>74</v>
      </c>
      <c r="F455" s="85">
        <v>1</v>
      </c>
      <c r="G455" s="101">
        <v>8300000</v>
      </c>
      <c r="H455" s="95">
        <v>0</v>
      </c>
      <c r="I455" s="85">
        <f t="shared" si="63"/>
        <v>1</v>
      </c>
      <c r="J455" s="128">
        <f t="shared" si="63"/>
        <v>8300000</v>
      </c>
      <c r="K455" s="95">
        <f t="shared" si="63"/>
        <v>0</v>
      </c>
      <c r="L455" s="92"/>
      <c r="M455" s="92"/>
      <c r="N455" s="92" t="s">
        <v>75</v>
      </c>
      <c r="O455" s="92"/>
      <c r="P455" s="93"/>
      <c r="Q455" s="85">
        <v>2008</v>
      </c>
      <c r="R455" s="92">
        <v>5</v>
      </c>
      <c r="S455" s="97">
        <f t="shared" si="64"/>
        <v>0.2</v>
      </c>
      <c r="T455" s="98">
        <f t="shared" si="59"/>
        <v>1660000</v>
      </c>
      <c r="U455" s="66">
        <f t="shared" si="61"/>
        <v>10</v>
      </c>
      <c r="V455" s="92">
        <v>0</v>
      </c>
      <c r="W455" s="99">
        <f t="shared" si="60"/>
        <v>16600000</v>
      </c>
      <c r="X455" s="100">
        <f t="shared" si="62"/>
        <v>0</v>
      </c>
    </row>
    <row r="456" spans="1:24" s="100" customFormat="1" ht="16.5" hidden="1" customHeight="1" x14ac:dyDescent="0.2">
      <c r="A456" s="137">
        <f t="shared" si="65"/>
        <v>204</v>
      </c>
      <c r="B456" s="92"/>
      <c r="C456" s="83" t="s">
        <v>76</v>
      </c>
      <c r="D456" s="131" t="s">
        <v>521</v>
      </c>
      <c r="E456" s="93" t="s">
        <v>74</v>
      </c>
      <c r="F456" s="85">
        <v>1</v>
      </c>
      <c r="G456" s="101">
        <v>8300000</v>
      </c>
      <c r="H456" s="95">
        <v>0</v>
      </c>
      <c r="I456" s="85">
        <f t="shared" si="63"/>
        <v>1</v>
      </c>
      <c r="J456" s="128">
        <f t="shared" si="63"/>
        <v>8300000</v>
      </c>
      <c r="K456" s="95">
        <f t="shared" si="63"/>
        <v>0</v>
      </c>
      <c r="L456" s="92"/>
      <c r="M456" s="92"/>
      <c r="N456" s="92" t="s">
        <v>75</v>
      </c>
      <c r="O456" s="92"/>
      <c r="P456" s="93"/>
      <c r="Q456" s="85">
        <v>2008</v>
      </c>
      <c r="R456" s="92">
        <v>5</v>
      </c>
      <c r="S456" s="97">
        <f t="shared" si="64"/>
        <v>0.2</v>
      </c>
      <c r="T456" s="98">
        <f t="shared" si="59"/>
        <v>1660000</v>
      </c>
      <c r="U456" s="66">
        <f t="shared" si="61"/>
        <v>10</v>
      </c>
      <c r="V456" s="92">
        <v>0</v>
      </c>
      <c r="W456" s="99">
        <f t="shared" si="60"/>
        <v>16600000</v>
      </c>
      <c r="X456" s="100">
        <f t="shared" si="62"/>
        <v>0</v>
      </c>
    </row>
    <row r="457" spans="1:24" s="100" customFormat="1" ht="16.5" hidden="1" customHeight="1" x14ac:dyDescent="0.2">
      <c r="A457" s="137">
        <f t="shared" si="65"/>
        <v>205</v>
      </c>
      <c r="B457" s="92"/>
      <c r="C457" s="83" t="s">
        <v>76</v>
      </c>
      <c r="D457" s="131" t="s">
        <v>522</v>
      </c>
      <c r="E457" s="93" t="s">
        <v>74</v>
      </c>
      <c r="F457" s="85">
        <v>1</v>
      </c>
      <c r="G457" s="101">
        <v>8300000</v>
      </c>
      <c r="H457" s="95">
        <v>0</v>
      </c>
      <c r="I457" s="85">
        <f t="shared" si="63"/>
        <v>1</v>
      </c>
      <c r="J457" s="128">
        <f t="shared" si="63"/>
        <v>8300000</v>
      </c>
      <c r="K457" s="95">
        <f t="shared" si="63"/>
        <v>0</v>
      </c>
      <c r="L457" s="92"/>
      <c r="M457" s="92"/>
      <c r="N457" s="92" t="s">
        <v>75</v>
      </c>
      <c r="O457" s="92"/>
      <c r="P457" s="93"/>
      <c r="Q457" s="85">
        <v>2008</v>
      </c>
      <c r="R457" s="92">
        <v>5</v>
      </c>
      <c r="S457" s="97">
        <f t="shared" si="64"/>
        <v>0.2</v>
      </c>
      <c r="T457" s="98">
        <f t="shared" si="59"/>
        <v>1660000</v>
      </c>
      <c r="U457" s="66">
        <f t="shared" si="61"/>
        <v>10</v>
      </c>
      <c r="V457" s="92">
        <v>0</v>
      </c>
      <c r="W457" s="99">
        <f t="shared" si="60"/>
        <v>16600000</v>
      </c>
      <c r="X457" s="100">
        <f t="shared" si="62"/>
        <v>0</v>
      </c>
    </row>
    <row r="458" spans="1:24" s="100" customFormat="1" ht="16.5" hidden="1" customHeight="1" x14ac:dyDescent="0.2">
      <c r="A458" s="137">
        <f t="shared" si="65"/>
        <v>206</v>
      </c>
      <c r="B458" s="92"/>
      <c r="C458" s="83" t="s">
        <v>76</v>
      </c>
      <c r="D458" s="131" t="s">
        <v>523</v>
      </c>
      <c r="E458" s="93" t="s">
        <v>74</v>
      </c>
      <c r="F458" s="85">
        <v>1</v>
      </c>
      <c r="G458" s="101">
        <v>8300000</v>
      </c>
      <c r="H458" s="95">
        <v>0</v>
      </c>
      <c r="I458" s="85">
        <f t="shared" si="63"/>
        <v>1</v>
      </c>
      <c r="J458" s="128">
        <f t="shared" si="63"/>
        <v>8300000</v>
      </c>
      <c r="K458" s="95">
        <f t="shared" si="63"/>
        <v>0</v>
      </c>
      <c r="L458" s="92"/>
      <c r="M458" s="92"/>
      <c r="N458" s="92" t="s">
        <v>75</v>
      </c>
      <c r="O458" s="92"/>
      <c r="P458" s="93"/>
      <c r="Q458" s="85">
        <v>2008</v>
      </c>
      <c r="R458" s="92">
        <v>5</v>
      </c>
      <c r="S458" s="97">
        <f t="shared" si="64"/>
        <v>0.2</v>
      </c>
      <c r="T458" s="98">
        <f t="shared" si="59"/>
        <v>1660000</v>
      </c>
      <c r="U458" s="66">
        <f t="shared" si="61"/>
        <v>10</v>
      </c>
      <c r="V458" s="92">
        <v>0</v>
      </c>
      <c r="W458" s="99">
        <f t="shared" si="60"/>
        <v>16600000</v>
      </c>
      <c r="X458" s="100">
        <f t="shared" si="62"/>
        <v>0</v>
      </c>
    </row>
    <row r="459" spans="1:24" s="100" customFormat="1" ht="16.5" hidden="1" customHeight="1" x14ac:dyDescent="0.2">
      <c r="A459" s="137">
        <f t="shared" si="65"/>
        <v>207</v>
      </c>
      <c r="B459" s="92"/>
      <c r="C459" s="83" t="s">
        <v>76</v>
      </c>
      <c r="D459" s="131" t="s">
        <v>524</v>
      </c>
      <c r="E459" s="93" t="s">
        <v>74</v>
      </c>
      <c r="F459" s="85">
        <v>1</v>
      </c>
      <c r="G459" s="101">
        <v>8300000</v>
      </c>
      <c r="H459" s="95">
        <v>0</v>
      </c>
      <c r="I459" s="85">
        <f t="shared" si="63"/>
        <v>1</v>
      </c>
      <c r="J459" s="128">
        <f t="shared" si="63"/>
        <v>8300000</v>
      </c>
      <c r="K459" s="95">
        <f t="shared" si="63"/>
        <v>0</v>
      </c>
      <c r="L459" s="92"/>
      <c r="M459" s="92"/>
      <c r="N459" s="92" t="s">
        <v>75</v>
      </c>
      <c r="O459" s="92"/>
      <c r="P459" s="93"/>
      <c r="Q459" s="85">
        <v>2008</v>
      </c>
      <c r="R459" s="92">
        <v>5</v>
      </c>
      <c r="S459" s="97">
        <f t="shared" si="64"/>
        <v>0.2</v>
      </c>
      <c r="T459" s="98">
        <f t="shared" si="59"/>
        <v>1660000</v>
      </c>
      <c r="U459" s="66">
        <f t="shared" si="61"/>
        <v>10</v>
      </c>
      <c r="V459" s="92">
        <v>0</v>
      </c>
      <c r="W459" s="99">
        <f t="shared" si="60"/>
        <v>16600000</v>
      </c>
      <c r="X459" s="100">
        <f t="shared" si="62"/>
        <v>0</v>
      </c>
    </row>
    <row r="460" spans="1:24" s="100" customFormat="1" ht="16.5" hidden="1" customHeight="1" x14ac:dyDescent="0.2">
      <c r="A460" s="137">
        <f t="shared" si="65"/>
        <v>208</v>
      </c>
      <c r="B460" s="92"/>
      <c r="C460" s="83" t="s">
        <v>76</v>
      </c>
      <c r="D460" s="131" t="s">
        <v>525</v>
      </c>
      <c r="E460" s="93" t="s">
        <v>74</v>
      </c>
      <c r="F460" s="85">
        <v>1</v>
      </c>
      <c r="G460" s="101">
        <v>8300000</v>
      </c>
      <c r="H460" s="95">
        <v>0</v>
      </c>
      <c r="I460" s="85">
        <f t="shared" si="63"/>
        <v>1</v>
      </c>
      <c r="J460" s="128">
        <f t="shared" si="63"/>
        <v>8300000</v>
      </c>
      <c r="K460" s="95">
        <f t="shared" si="63"/>
        <v>0</v>
      </c>
      <c r="L460" s="92"/>
      <c r="M460" s="92"/>
      <c r="N460" s="92" t="s">
        <v>75</v>
      </c>
      <c r="O460" s="92"/>
      <c r="P460" s="93"/>
      <c r="Q460" s="85">
        <v>2008</v>
      </c>
      <c r="R460" s="92">
        <v>5</v>
      </c>
      <c r="S460" s="97">
        <f t="shared" si="64"/>
        <v>0.2</v>
      </c>
      <c r="T460" s="98">
        <f t="shared" si="59"/>
        <v>1660000</v>
      </c>
      <c r="U460" s="66">
        <f t="shared" si="61"/>
        <v>10</v>
      </c>
      <c r="V460" s="92">
        <v>0</v>
      </c>
      <c r="W460" s="99">
        <f t="shared" si="60"/>
        <v>16600000</v>
      </c>
      <c r="X460" s="100">
        <f t="shared" si="62"/>
        <v>0</v>
      </c>
    </row>
    <row r="461" spans="1:24" s="100" customFormat="1" ht="16.5" hidden="1" customHeight="1" x14ac:dyDescent="0.2">
      <c r="A461" s="137">
        <f t="shared" si="65"/>
        <v>209</v>
      </c>
      <c r="B461" s="92"/>
      <c r="C461" s="83" t="s">
        <v>76</v>
      </c>
      <c r="D461" s="131" t="s">
        <v>526</v>
      </c>
      <c r="E461" s="93" t="s">
        <v>74</v>
      </c>
      <c r="F461" s="85">
        <v>1</v>
      </c>
      <c r="G461" s="101">
        <v>8300000</v>
      </c>
      <c r="H461" s="95">
        <v>0</v>
      </c>
      <c r="I461" s="85">
        <f t="shared" si="63"/>
        <v>1</v>
      </c>
      <c r="J461" s="128">
        <f t="shared" si="63"/>
        <v>8300000</v>
      </c>
      <c r="K461" s="95">
        <f t="shared" si="63"/>
        <v>0</v>
      </c>
      <c r="L461" s="92"/>
      <c r="M461" s="92"/>
      <c r="N461" s="92" t="s">
        <v>75</v>
      </c>
      <c r="O461" s="92"/>
      <c r="P461" s="93"/>
      <c r="Q461" s="85">
        <v>2008</v>
      </c>
      <c r="R461" s="92">
        <v>5</v>
      </c>
      <c r="S461" s="97">
        <f t="shared" si="64"/>
        <v>0.2</v>
      </c>
      <c r="T461" s="98">
        <f t="shared" si="59"/>
        <v>1660000</v>
      </c>
      <c r="U461" s="66">
        <f t="shared" si="61"/>
        <v>10</v>
      </c>
      <c r="V461" s="92">
        <v>0</v>
      </c>
      <c r="W461" s="99">
        <f t="shared" si="60"/>
        <v>16600000</v>
      </c>
      <c r="X461" s="100">
        <f t="shared" si="62"/>
        <v>0</v>
      </c>
    </row>
    <row r="462" spans="1:24" s="100" customFormat="1" ht="16.5" hidden="1" customHeight="1" x14ac:dyDescent="0.2">
      <c r="A462" s="137">
        <f t="shared" si="65"/>
        <v>210</v>
      </c>
      <c r="B462" s="92"/>
      <c r="C462" s="83" t="s">
        <v>76</v>
      </c>
      <c r="D462" s="131" t="s">
        <v>527</v>
      </c>
      <c r="E462" s="93" t="s">
        <v>74</v>
      </c>
      <c r="F462" s="85">
        <v>1</v>
      </c>
      <c r="G462" s="101">
        <v>8300000</v>
      </c>
      <c r="H462" s="95">
        <v>0</v>
      </c>
      <c r="I462" s="85">
        <f t="shared" si="63"/>
        <v>1</v>
      </c>
      <c r="J462" s="128">
        <f t="shared" si="63"/>
        <v>8300000</v>
      </c>
      <c r="K462" s="95">
        <f t="shared" si="63"/>
        <v>0</v>
      </c>
      <c r="L462" s="92"/>
      <c r="M462" s="92"/>
      <c r="N462" s="92" t="s">
        <v>75</v>
      </c>
      <c r="O462" s="92"/>
      <c r="P462" s="93"/>
      <c r="Q462" s="85">
        <v>2008</v>
      </c>
      <c r="R462" s="92">
        <v>5</v>
      </c>
      <c r="S462" s="97">
        <f t="shared" si="64"/>
        <v>0.2</v>
      </c>
      <c r="T462" s="98">
        <f t="shared" si="59"/>
        <v>1660000</v>
      </c>
      <c r="U462" s="66">
        <f t="shared" si="61"/>
        <v>10</v>
      </c>
      <c r="V462" s="92">
        <v>0</v>
      </c>
      <c r="W462" s="99">
        <f t="shared" si="60"/>
        <v>16600000</v>
      </c>
      <c r="X462" s="100">
        <f t="shared" si="62"/>
        <v>0</v>
      </c>
    </row>
    <row r="463" spans="1:24" s="100" customFormat="1" ht="16.5" hidden="1" customHeight="1" x14ac:dyDescent="0.2">
      <c r="A463" s="137">
        <f t="shared" si="65"/>
        <v>211</v>
      </c>
      <c r="B463" s="92"/>
      <c r="C463" s="83" t="s">
        <v>76</v>
      </c>
      <c r="D463" s="131" t="s">
        <v>528</v>
      </c>
      <c r="E463" s="93" t="s">
        <v>74</v>
      </c>
      <c r="F463" s="85">
        <v>1</v>
      </c>
      <c r="G463" s="101">
        <v>8300000</v>
      </c>
      <c r="H463" s="95">
        <v>0</v>
      </c>
      <c r="I463" s="85">
        <f t="shared" si="63"/>
        <v>1</v>
      </c>
      <c r="J463" s="128">
        <f t="shared" si="63"/>
        <v>8300000</v>
      </c>
      <c r="K463" s="95">
        <f t="shared" si="63"/>
        <v>0</v>
      </c>
      <c r="L463" s="92"/>
      <c r="M463" s="92"/>
      <c r="N463" s="92" t="s">
        <v>75</v>
      </c>
      <c r="O463" s="92"/>
      <c r="P463" s="93"/>
      <c r="Q463" s="85">
        <v>2008</v>
      </c>
      <c r="R463" s="92">
        <v>5</v>
      </c>
      <c r="S463" s="97">
        <f t="shared" si="64"/>
        <v>0.2</v>
      </c>
      <c r="T463" s="98">
        <f t="shared" si="59"/>
        <v>1660000</v>
      </c>
      <c r="U463" s="66">
        <f t="shared" si="61"/>
        <v>10</v>
      </c>
      <c r="V463" s="92">
        <v>0</v>
      </c>
      <c r="W463" s="99">
        <f t="shared" si="60"/>
        <v>16600000</v>
      </c>
      <c r="X463" s="100">
        <f t="shared" si="62"/>
        <v>0</v>
      </c>
    </row>
    <row r="464" spans="1:24" s="100" customFormat="1" ht="16.5" hidden="1" customHeight="1" x14ac:dyDescent="0.2">
      <c r="A464" s="137">
        <f t="shared" si="65"/>
        <v>212</v>
      </c>
      <c r="B464" s="92"/>
      <c r="C464" s="83" t="s">
        <v>76</v>
      </c>
      <c r="D464" s="131" t="s">
        <v>529</v>
      </c>
      <c r="E464" s="93" t="s">
        <v>74</v>
      </c>
      <c r="F464" s="85">
        <v>1</v>
      </c>
      <c r="G464" s="101">
        <v>8300000</v>
      </c>
      <c r="H464" s="95">
        <v>0</v>
      </c>
      <c r="I464" s="85">
        <f t="shared" si="63"/>
        <v>1</v>
      </c>
      <c r="J464" s="128">
        <f t="shared" si="63"/>
        <v>8300000</v>
      </c>
      <c r="K464" s="95">
        <f t="shared" si="63"/>
        <v>0</v>
      </c>
      <c r="L464" s="92"/>
      <c r="M464" s="92"/>
      <c r="N464" s="92" t="s">
        <v>75</v>
      </c>
      <c r="O464" s="92"/>
      <c r="P464" s="93"/>
      <c r="Q464" s="85">
        <v>2008</v>
      </c>
      <c r="R464" s="92">
        <v>5</v>
      </c>
      <c r="S464" s="97">
        <f t="shared" si="64"/>
        <v>0.2</v>
      </c>
      <c r="T464" s="98">
        <f t="shared" si="59"/>
        <v>1660000</v>
      </c>
      <c r="U464" s="66">
        <f t="shared" si="61"/>
        <v>10</v>
      </c>
      <c r="V464" s="92">
        <v>0</v>
      </c>
      <c r="W464" s="99">
        <f t="shared" si="60"/>
        <v>16600000</v>
      </c>
      <c r="X464" s="100">
        <f t="shared" si="62"/>
        <v>0</v>
      </c>
    </row>
    <row r="465" spans="1:24" s="100" customFormat="1" ht="16.5" hidden="1" customHeight="1" x14ac:dyDescent="0.2">
      <c r="A465" s="137">
        <f t="shared" si="65"/>
        <v>213</v>
      </c>
      <c r="B465" s="92"/>
      <c r="C465" s="83" t="s">
        <v>76</v>
      </c>
      <c r="D465" s="131" t="s">
        <v>530</v>
      </c>
      <c r="E465" s="93" t="s">
        <v>74</v>
      </c>
      <c r="F465" s="85">
        <v>1</v>
      </c>
      <c r="G465" s="101">
        <v>8300000</v>
      </c>
      <c r="H465" s="95">
        <v>0</v>
      </c>
      <c r="I465" s="85">
        <f t="shared" si="63"/>
        <v>1</v>
      </c>
      <c r="J465" s="128">
        <f t="shared" si="63"/>
        <v>8300000</v>
      </c>
      <c r="K465" s="95">
        <f t="shared" si="63"/>
        <v>0</v>
      </c>
      <c r="L465" s="92"/>
      <c r="M465" s="92"/>
      <c r="N465" s="92" t="s">
        <v>75</v>
      </c>
      <c r="O465" s="92"/>
      <c r="P465" s="93"/>
      <c r="Q465" s="85">
        <v>2008</v>
      </c>
      <c r="R465" s="92">
        <v>5</v>
      </c>
      <c r="S465" s="97">
        <f t="shared" si="64"/>
        <v>0.2</v>
      </c>
      <c r="T465" s="98">
        <f t="shared" si="59"/>
        <v>1660000</v>
      </c>
      <c r="U465" s="66">
        <f t="shared" si="61"/>
        <v>10</v>
      </c>
      <c r="V465" s="92">
        <v>0</v>
      </c>
      <c r="W465" s="99">
        <f t="shared" si="60"/>
        <v>16600000</v>
      </c>
      <c r="X465" s="100">
        <f t="shared" si="62"/>
        <v>0</v>
      </c>
    </row>
    <row r="466" spans="1:24" s="100" customFormat="1" ht="16.5" hidden="1" customHeight="1" x14ac:dyDescent="0.2">
      <c r="A466" s="137">
        <f t="shared" si="65"/>
        <v>214</v>
      </c>
      <c r="B466" s="92"/>
      <c r="C466" s="83" t="s">
        <v>76</v>
      </c>
      <c r="D466" s="131" t="s">
        <v>531</v>
      </c>
      <c r="E466" s="93" t="s">
        <v>74</v>
      </c>
      <c r="F466" s="85">
        <v>1</v>
      </c>
      <c r="G466" s="101">
        <v>8300000</v>
      </c>
      <c r="H466" s="95">
        <v>0</v>
      </c>
      <c r="I466" s="85">
        <f t="shared" si="63"/>
        <v>1</v>
      </c>
      <c r="J466" s="128">
        <f t="shared" si="63"/>
        <v>8300000</v>
      </c>
      <c r="K466" s="95">
        <f t="shared" si="63"/>
        <v>0</v>
      </c>
      <c r="L466" s="92"/>
      <c r="M466" s="92"/>
      <c r="N466" s="92" t="s">
        <v>75</v>
      </c>
      <c r="O466" s="92"/>
      <c r="P466" s="93"/>
      <c r="Q466" s="85">
        <v>2008</v>
      </c>
      <c r="R466" s="92">
        <v>5</v>
      </c>
      <c r="S466" s="97">
        <f t="shared" si="64"/>
        <v>0.2</v>
      </c>
      <c r="T466" s="98">
        <f t="shared" si="59"/>
        <v>1660000</v>
      </c>
      <c r="U466" s="66">
        <f t="shared" si="61"/>
        <v>10</v>
      </c>
      <c r="V466" s="92">
        <v>0</v>
      </c>
      <c r="W466" s="99">
        <f t="shared" si="60"/>
        <v>16600000</v>
      </c>
      <c r="X466" s="100">
        <f t="shared" si="62"/>
        <v>0</v>
      </c>
    </row>
    <row r="467" spans="1:24" s="100" customFormat="1" ht="16.5" hidden="1" customHeight="1" x14ac:dyDescent="0.2">
      <c r="A467" s="137">
        <f t="shared" si="65"/>
        <v>215</v>
      </c>
      <c r="B467" s="92"/>
      <c r="C467" s="83" t="s">
        <v>76</v>
      </c>
      <c r="D467" s="131" t="s">
        <v>532</v>
      </c>
      <c r="E467" s="93" t="s">
        <v>74</v>
      </c>
      <c r="F467" s="85">
        <v>1</v>
      </c>
      <c r="G467" s="101">
        <v>8300000</v>
      </c>
      <c r="H467" s="95">
        <v>0</v>
      </c>
      <c r="I467" s="85">
        <f t="shared" si="63"/>
        <v>1</v>
      </c>
      <c r="J467" s="128">
        <f t="shared" si="63"/>
        <v>8300000</v>
      </c>
      <c r="K467" s="95">
        <f t="shared" si="63"/>
        <v>0</v>
      </c>
      <c r="L467" s="92"/>
      <c r="M467" s="92"/>
      <c r="N467" s="92" t="s">
        <v>75</v>
      </c>
      <c r="O467" s="92"/>
      <c r="P467" s="93"/>
      <c r="Q467" s="85">
        <v>2008</v>
      </c>
      <c r="R467" s="92">
        <v>5</v>
      </c>
      <c r="S467" s="97">
        <f t="shared" si="64"/>
        <v>0.2</v>
      </c>
      <c r="T467" s="98">
        <f t="shared" si="59"/>
        <v>1660000</v>
      </c>
      <c r="U467" s="66">
        <f t="shared" si="61"/>
        <v>10</v>
      </c>
      <c r="V467" s="92">
        <v>0</v>
      </c>
      <c r="W467" s="99">
        <f t="shared" si="60"/>
        <v>16600000</v>
      </c>
      <c r="X467" s="100">
        <f t="shared" si="62"/>
        <v>0</v>
      </c>
    </row>
    <row r="468" spans="1:24" s="100" customFormat="1" ht="16.5" hidden="1" customHeight="1" x14ac:dyDescent="0.2">
      <c r="A468" s="137">
        <f t="shared" si="65"/>
        <v>216</v>
      </c>
      <c r="B468" s="92"/>
      <c r="C468" s="83" t="s">
        <v>76</v>
      </c>
      <c r="D468" s="131" t="s">
        <v>533</v>
      </c>
      <c r="E468" s="93" t="s">
        <v>74</v>
      </c>
      <c r="F468" s="85">
        <v>1</v>
      </c>
      <c r="G468" s="101">
        <v>8300000</v>
      </c>
      <c r="H468" s="95">
        <v>0</v>
      </c>
      <c r="I468" s="85">
        <f t="shared" si="63"/>
        <v>1</v>
      </c>
      <c r="J468" s="128">
        <f t="shared" si="63"/>
        <v>8300000</v>
      </c>
      <c r="K468" s="95">
        <f t="shared" si="63"/>
        <v>0</v>
      </c>
      <c r="L468" s="92"/>
      <c r="M468" s="92"/>
      <c r="N468" s="92" t="s">
        <v>75</v>
      </c>
      <c r="O468" s="92"/>
      <c r="P468" s="93"/>
      <c r="Q468" s="85">
        <v>2008</v>
      </c>
      <c r="R468" s="92">
        <v>5</v>
      </c>
      <c r="S468" s="97">
        <f t="shared" si="64"/>
        <v>0.2</v>
      </c>
      <c r="T468" s="98">
        <f t="shared" si="59"/>
        <v>1660000</v>
      </c>
      <c r="U468" s="66">
        <f t="shared" si="61"/>
        <v>10</v>
      </c>
      <c r="V468" s="92">
        <v>0</v>
      </c>
      <c r="W468" s="99">
        <f t="shared" si="60"/>
        <v>16600000</v>
      </c>
      <c r="X468" s="100">
        <f t="shared" si="62"/>
        <v>0</v>
      </c>
    </row>
    <row r="469" spans="1:24" s="100" customFormat="1" ht="16.5" hidden="1" customHeight="1" x14ac:dyDescent="0.2">
      <c r="A469" s="137">
        <f t="shared" si="65"/>
        <v>217</v>
      </c>
      <c r="B469" s="92"/>
      <c r="C469" s="83" t="s">
        <v>76</v>
      </c>
      <c r="D469" s="131" t="s">
        <v>534</v>
      </c>
      <c r="E469" s="93" t="s">
        <v>74</v>
      </c>
      <c r="F469" s="85">
        <v>1</v>
      </c>
      <c r="G469" s="101">
        <v>8300000</v>
      </c>
      <c r="H469" s="95">
        <v>0</v>
      </c>
      <c r="I469" s="85">
        <f t="shared" si="63"/>
        <v>1</v>
      </c>
      <c r="J469" s="128">
        <f t="shared" si="63"/>
        <v>8300000</v>
      </c>
      <c r="K469" s="95">
        <f t="shared" si="63"/>
        <v>0</v>
      </c>
      <c r="L469" s="92"/>
      <c r="M469" s="92"/>
      <c r="N469" s="92" t="s">
        <v>75</v>
      </c>
      <c r="O469" s="92"/>
      <c r="P469" s="93"/>
      <c r="Q469" s="85">
        <v>2008</v>
      </c>
      <c r="R469" s="92">
        <v>5</v>
      </c>
      <c r="S469" s="97">
        <f t="shared" si="64"/>
        <v>0.2</v>
      </c>
      <c r="T469" s="98">
        <f t="shared" si="59"/>
        <v>1660000</v>
      </c>
      <c r="U469" s="66">
        <f t="shared" si="61"/>
        <v>10</v>
      </c>
      <c r="V469" s="92">
        <v>0</v>
      </c>
      <c r="W469" s="99">
        <f t="shared" si="60"/>
        <v>16600000</v>
      </c>
      <c r="X469" s="100">
        <f t="shared" si="62"/>
        <v>0</v>
      </c>
    </row>
    <row r="470" spans="1:24" s="100" customFormat="1" ht="16.5" hidden="1" customHeight="1" x14ac:dyDescent="0.2">
      <c r="A470" s="137">
        <f t="shared" si="65"/>
        <v>218</v>
      </c>
      <c r="B470" s="92"/>
      <c r="C470" s="83" t="s">
        <v>76</v>
      </c>
      <c r="D470" s="131" t="s">
        <v>535</v>
      </c>
      <c r="E470" s="93" t="s">
        <v>74</v>
      </c>
      <c r="F470" s="85">
        <v>1</v>
      </c>
      <c r="G470" s="101">
        <v>8300000</v>
      </c>
      <c r="H470" s="95">
        <v>0</v>
      </c>
      <c r="I470" s="85">
        <f t="shared" si="63"/>
        <v>1</v>
      </c>
      <c r="J470" s="128">
        <f t="shared" si="63"/>
        <v>8300000</v>
      </c>
      <c r="K470" s="95">
        <f t="shared" si="63"/>
        <v>0</v>
      </c>
      <c r="L470" s="92"/>
      <c r="M470" s="92"/>
      <c r="N470" s="92" t="s">
        <v>75</v>
      </c>
      <c r="O470" s="92"/>
      <c r="P470" s="93"/>
      <c r="Q470" s="85">
        <v>2008</v>
      </c>
      <c r="R470" s="92">
        <v>5</v>
      </c>
      <c r="S470" s="97">
        <f t="shared" si="64"/>
        <v>0.2</v>
      </c>
      <c r="T470" s="98">
        <f t="shared" ref="T470:T533" si="66">G470/R470</f>
        <v>1660000</v>
      </c>
      <c r="U470" s="66">
        <f t="shared" si="61"/>
        <v>10</v>
      </c>
      <c r="V470" s="92">
        <v>0</v>
      </c>
      <c r="W470" s="99">
        <f t="shared" ref="W470:W533" si="67">T470*U470</f>
        <v>16600000</v>
      </c>
      <c r="X470" s="100">
        <f t="shared" si="62"/>
        <v>0</v>
      </c>
    </row>
    <row r="471" spans="1:24" s="100" customFormat="1" ht="16.5" hidden="1" customHeight="1" x14ac:dyDescent="0.2">
      <c r="A471" s="137">
        <f t="shared" si="65"/>
        <v>219</v>
      </c>
      <c r="B471" s="92"/>
      <c r="C471" s="83" t="s">
        <v>76</v>
      </c>
      <c r="D471" s="131" t="s">
        <v>536</v>
      </c>
      <c r="E471" s="93" t="s">
        <v>74</v>
      </c>
      <c r="F471" s="85">
        <v>1</v>
      </c>
      <c r="G471" s="101">
        <v>8300000</v>
      </c>
      <c r="H471" s="95">
        <v>0</v>
      </c>
      <c r="I471" s="85">
        <f t="shared" si="63"/>
        <v>1</v>
      </c>
      <c r="J471" s="128">
        <f t="shared" si="63"/>
        <v>8300000</v>
      </c>
      <c r="K471" s="95">
        <f t="shared" si="63"/>
        <v>0</v>
      </c>
      <c r="L471" s="92"/>
      <c r="M471" s="92"/>
      <c r="N471" s="92" t="s">
        <v>75</v>
      </c>
      <c r="O471" s="92"/>
      <c r="P471" s="93"/>
      <c r="Q471" s="85">
        <v>2008</v>
      </c>
      <c r="R471" s="92">
        <v>5</v>
      </c>
      <c r="S471" s="97">
        <f t="shared" si="64"/>
        <v>0.2</v>
      </c>
      <c r="T471" s="98">
        <f t="shared" si="66"/>
        <v>1660000</v>
      </c>
      <c r="U471" s="66">
        <f t="shared" si="61"/>
        <v>10</v>
      </c>
      <c r="V471" s="92">
        <v>0</v>
      </c>
      <c r="W471" s="99">
        <f t="shared" si="67"/>
        <v>16600000</v>
      </c>
      <c r="X471" s="100">
        <f t="shared" si="62"/>
        <v>0</v>
      </c>
    </row>
    <row r="472" spans="1:24" s="100" customFormat="1" ht="16.5" hidden="1" customHeight="1" x14ac:dyDescent="0.2">
      <c r="A472" s="137">
        <f t="shared" si="65"/>
        <v>220</v>
      </c>
      <c r="B472" s="92"/>
      <c r="C472" s="83" t="s">
        <v>76</v>
      </c>
      <c r="D472" s="131" t="s">
        <v>537</v>
      </c>
      <c r="E472" s="93" t="s">
        <v>74</v>
      </c>
      <c r="F472" s="85">
        <v>1</v>
      </c>
      <c r="G472" s="101">
        <v>8300000</v>
      </c>
      <c r="H472" s="95">
        <v>0</v>
      </c>
      <c r="I472" s="85">
        <f t="shared" si="63"/>
        <v>1</v>
      </c>
      <c r="J472" s="128">
        <f t="shared" si="63"/>
        <v>8300000</v>
      </c>
      <c r="K472" s="95">
        <f t="shared" si="63"/>
        <v>0</v>
      </c>
      <c r="L472" s="92"/>
      <c r="M472" s="92"/>
      <c r="N472" s="92" t="s">
        <v>75</v>
      </c>
      <c r="O472" s="92"/>
      <c r="P472" s="93"/>
      <c r="Q472" s="85">
        <v>2008</v>
      </c>
      <c r="R472" s="92">
        <v>5</v>
      </c>
      <c r="S472" s="97">
        <f t="shared" si="64"/>
        <v>0.2</v>
      </c>
      <c r="T472" s="98">
        <f t="shared" si="66"/>
        <v>1660000</v>
      </c>
      <c r="U472" s="66">
        <f t="shared" si="61"/>
        <v>10</v>
      </c>
      <c r="V472" s="92">
        <v>0</v>
      </c>
      <c r="W472" s="99">
        <f t="shared" si="67"/>
        <v>16600000</v>
      </c>
      <c r="X472" s="100">
        <f t="shared" si="62"/>
        <v>0</v>
      </c>
    </row>
    <row r="473" spans="1:24" s="100" customFormat="1" ht="16.5" hidden="1" customHeight="1" x14ac:dyDescent="0.2">
      <c r="A473" s="137">
        <f t="shared" si="65"/>
        <v>221</v>
      </c>
      <c r="B473" s="92"/>
      <c r="C473" s="83" t="s">
        <v>76</v>
      </c>
      <c r="D473" s="131" t="s">
        <v>538</v>
      </c>
      <c r="E473" s="93" t="s">
        <v>74</v>
      </c>
      <c r="F473" s="85">
        <v>1</v>
      </c>
      <c r="G473" s="101">
        <v>8300000</v>
      </c>
      <c r="H473" s="95">
        <v>0</v>
      </c>
      <c r="I473" s="85">
        <f t="shared" si="63"/>
        <v>1</v>
      </c>
      <c r="J473" s="128">
        <f t="shared" si="63"/>
        <v>8300000</v>
      </c>
      <c r="K473" s="95">
        <f t="shared" si="63"/>
        <v>0</v>
      </c>
      <c r="L473" s="92"/>
      <c r="M473" s="92"/>
      <c r="N473" s="92" t="s">
        <v>75</v>
      </c>
      <c r="O473" s="92"/>
      <c r="P473" s="93"/>
      <c r="Q473" s="85">
        <v>2008</v>
      </c>
      <c r="R473" s="92">
        <v>5</v>
      </c>
      <c r="S473" s="97">
        <f t="shared" si="64"/>
        <v>0.2</v>
      </c>
      <c r="T473" s="98">
        <f t="shared" si="66"/>
        <v>1660000</v>
      </c>
      <c r="U473" s="66">
        <f t="shared" si="61"/>
        <v>10</v>
      </c>
      <c r="V473" s="92">
        <v>0</v>
      </c>
      <c r="W473" s="99">
        <f t="shared" si="67"/>
        <v>16600000</v>
      </c>
      <c r="X473" s="100">
        <f t="shared" si="62"/>
        <v>0</v>
      </c>
    </row>
    <row r="474" spans="1:24" s="100" customFormat="1" ht="16.5" hidden="1" customHeight="1" x14ac:dyDescent="0.2">
      <c r="A474" s="137">
        <f t="shared" si="65"/>
        <v>222</v>
      </c>
      <c r="B474" s="92"/>
      <c r="C474" s="83" t="s">
        <v>76</v>
      </c>
      <c r="D474" s="131" t="s">
        <v>539</v>
      </c>
      <c r="E474" s="93" t="s">
        <v>74</v>
      </c>
      <c r="F474" s="85">
        <v>1</v>
      </c>
      <c r="G474" s="101">
        <v>8300000</v>
      </c>
      <c r="H474" s="95">
        <v>0</v>
      </c>
      <c r="I474" s="85">
        <f t="shared" si="63"/>
        <v>1</v>
      </c>
      <c r="J474" s="128">
        <f t="shared" si="63"/>
        <v>8300000</v>
      </c>
      <c r="K474" s="95">
        <f t="shared" si="63"/>
        <v>0</v>
      </c>
      <c r="L474" s="92"/>
      <c r="M474" s="92"/>
      <c r="N474" s="92" t="s">
        <v>75</v>
      </c>
      <c r="O474" s="92"/>
      <c r="P474" s="93"/>
      <c r="Q474" s="85">
        <v>2008</v>
      </c>
      <c r="R474" s="92">
        <v>5</v>
      </c>
      <c r="S474" s="97">
        <f t="shared" si="64"/>
        <v>0.2</v>
      </c>
      <c r="T474" s="98">
        <f t="shared" si="66"/>
        <v>1660000</v>
      </c>
      <c r="U474" s="66">
        <f t="shared" si="61"/>
        <v>10</v>
      </c>
      <c r="V474" s="92">
        <v>0</v>
      </c>
      <c r="W474" s="99">
        <f t="shared" si="67"/>
        <v>16600000</v>
      </c>
      <c r="X474" s="100">
        <f t="shared" si="62"/>
        <v>0</v>
      </c>
    </row>
    <row r="475" spans="1:24" s="100" customFormat="1" ht="16.5" hidden="1" customHeight="1" x14ac:dyDescent="0.2">
      <c r="A475" s="137">
        <f t="shared" si="65"/>
        <v>223</v>
      </c>
      <c r="B475" s="92"/>
      <c r="C475" s="83" t="s">
        <v>76</v>
      </c>
      <c r="D475" s="131" t="s">
        <v>540</v>
      </c>
      <c r="E475" s="93" t="s">
        <v>74</v>
      </c>
      <c r="F475" s="85">
        <v>1</v>
      </c>
      <c r="G475" s="101">
        <v>8300000</v>
      </c>
      <c r="H475" s="95">
        <v>0</v>
      </c>
      <c r="I475" s="85">
        <f t="shared" si="63"/>
        <v>1</v>
      </c>
      <c r="J475" s="128">
        <f t="shared" si="63"/>
        <v>8300000</v>
      </c>
      <c r="K475" s="95">
        <f t="shared" si="63"/>
        <v>0</v>
      </c>
      <c r="L475" s="92"/>
      <c r="M475" s="92"/>
      <c r="N475" s="92" t="s">
        <v>75</v>
      </c>
      <c r="O475" s="92"/>
      <c r="P475" s="93"/>
      <c r="Q475" s="85">
        <v>2008</v>
      </c>
      <c r="R475" s="92">
        <v>5</v>
      </c>
      <c r="S475" s="97">
        <f t="shared" si="64"/>
        <v>0.2</v>
      </c>
      <c r="T475" s="98">
        <f t="shared" si="66"/>
        <v>1660000</v>
      </c>
      <c r="U475" s="66">
        <f t="shared" si="61"/>
        <v>10</v>
      </c>
      <c r="V475" s="92">
        <v>0</v>
      </c>
      <c r="W475" s="99">
        <f t="shared" si="67"/>
        <v>16600000</v>
      </c>
      <c r="X475" s="100">
        <f t="shared" si="62"/>
        <v>0</v>
      </c>
    </row>
    <row r="476" spans="1:24" s="100" customFormat="1" ht="16.5" hidden="1" customHeight="1" x14ac:dyDescent="0.2">
      <c r="A476" s="137">
        <f t="shared" si="65"/>
        <v>224</v>
      </c>
      <c r="B476" s="92"/>
      <c r="C476" s="83" t="s">
        <v>76</v>
      </c>
      <c r="D476" s="131" t="s">
        <v>541</v>
      </c>
      <c r="E476" s="93" t="s">
        <v>74</v>
      </c>
      <c r="F476" s="85">
        <v>1</v>
      </c>
      <c r="G476" s="101">
        <v>8300000</v>
      </c>
      <c r="H476" s="95">
        <v>0</v>
      </c>
      <c r="I476" s="85">
        <f t="shared" si="63"/>
        <v>1</v>
      </c>
      <c r="J476" s="128">
        <f t="shared" si="63"/>
        <v>8300000</v>
      </c>
      <c r="K476" s="95">
        <f t="shared" si="63"/>
        <v>0</v>
      </c>
      <c r="L476" s="92"/>
      <c r="M476" s="92"/>
      <c r="N476" s="92" t="s">
        <v>75</v>
      </c>
      <c r="O476" s="92"/>
      <c r="P476" s="93"/>
      <c r="Q476" s="85">
        <v>2008</v>
      </c>
      <c r="R476" s="92">
        <v>5</v>
      </c>
      <c r="S476" s="97">
        <f t="shared" si="64"/>
        <v>0.2</v>
      </c>
      <c r="T476" s="98">
        <f t="shared" si="66"/>
        <v>1660000</v>
      </c>
      <c r="U476" s="66">
        <f t="shared" si="61"/>
        <v>10</v>
      </c>
      <c r="V476" s="92">
        <v>0</v>
      </c>
      <c r="W476" s="99">
        <f t="shared" si="67"/>
        <v>16600000</v>
      </c>
      <c r="X476" s="100">
        <f t="shared" si="62"/>
        <v>0</v>
      </c>
    </row>
    <row r="477" spans="1:24" s="100" customFormat="1" ht="16.5" hidden="1" customHeight="1" x14ac:dyDescent="0.2">
      <c r="A477" s="137">
        <f t="shared" si="65"/>
        <v>225</v>
      </c>
      <c r="B477" s="92"/>
      <c r="C477" s="83" t="s">
        <v>76</v>
      </c>
      <c r="D477" s="131" t="s">
        <v>542</v>
      </c>
      <c r="E477" s="93" t="s">
        <v>74</v>
      </c>
      <c r="F477" s="85">
        <v>1</v>
      </c>
      <c r="G477" s="101">
        <v>8300000</v>
      </c>
      <c r="H477" s="95">
        <v>0</v>
      </c>
      <c r="I477" s="85">
        <f t="shared" si="63"/>
        <v>1</v>
      </c>
      <c r="J477" s="128">
        <f t="shared" si="63"/>
        <v>8300000</v>
      </c>
      <c r="K477" s="95">
        <f t="shared" si="63"/>
        <v>0</v>
      </c>
      <c r="L477" s="92"/>
      <c r="M477" s="92"/>
      <c r="N477" s="92" t="s">
        <v>75</v>
      </c>
      <c r="O477" s="92"/>
      <c r="P477" s="93"/>
      <c r="Q477" s="85">
        <v>2008</v>
      </c>
      <c r="R477" s="92">
        <v>5</v>
      </c>
      <c r="S477" s="97">
        <f t="shared" si="64"/>
        <v>0.2</v>
      </c>
      <c r="T477" s="98">
        <f t="shared" si="66"/>
        <v>1660000</v>
      </c>
      <c r="U477" s="66">
        <f t="shared" si="61"/>
        <v>10</v>
      </c>
      <c r="V477" s="92">
        <v>0</v>
      </c>
      <c r="W477" s="99">
        <f t="shared" si="67"/>
        <v>16600000</v>
      </c>
      <c r="X477" s="100">
        <f t="shared" si="62"/>
        <v>0</v>
      </c>
    </row>
    <row r="478" spans="1:24" s="100" customFormat="1" ht="16.5" hidden="1" customHeight="1" x14ac:dyDescent="0.2">
      <c r="A478" s="137">
        <f t="shared" si="65"/>
        <v>226</v>
      </c>
      <c r="B478" s="92"/>
      <c r="C478" s="83" t="s">
        <v>76</v>
      </c>
      <c r="D478" s="131" t="s">
        <v>543</v>
      </c>
      <c r="E478" s="93" t="s">
        <v>74</v>
      </c>
      <c r="F478" s="85">
        <v>1</v>
      </c>
      <c r="G478" s="101">
        <v>8300000</v>
      </c>
      <c r="H478" s="95">
        <v>0</v>
      </c>
      <c r="I478" s="85">
        <f t="shared" si="63"/>
        <v>1</v>
      </c>
      <c r="J478" s="128">
        <f t="shared" si="63"/>
        <v>8300000</v>
      </c>
      <c r="K478" s="95">
        <f t="shared" si="63"/>
        <v>0</v>
      </c>
      <c r="L478" s="92"/>
      <c r="M478" s="92"/>
      <c r="N478" s="92" t="s">
        <v>75</v>
      </c>
      <c r="O478" s="92"/>
      <c r="P478" s="93"/>
      <c r="Q478" s="85">
        <v>2008</v>
      </c>
      <c r="R478" s="92">
        <v>5</v>
      </c>
      <c r="S478" s="97">
        <f t="shared" si="64"/>
        <v>0.2</v>
      </c>
      <c r="T478" s="98">
        <f t="shared" si="66"/>
        <v>1660000</v>
      </c>
      <c r="U478" s="66">
        <f t="shared" si="61"/>
        <v>10</v>
      </c>
      <c r="V478" s="92">
        <v>0</v>
      </c>
      <c r="W478" s="99">
        <f t="shared" si="67"/>
        <v>16600000</v>
      </c>
      <c r="X478" s="100">
        <f t="shared" si="62"/>
        <v>0</v>
      </c>
    </row>
    <row r="479" spans="1:24" s="100" customFormat="1" ht="16.5" hidden="1" customHeight="1" x14ac:dyDescent="0.2">
      <c r="A479" s="137">
        <f t="shared" si="65"/>
        <v>227</v>
      </c>
      <c r="B479" s="92"/>
      <c r="C479" s="83" t="s">
        <v>76</v>
      </c>
      <c r="D479" s="131" t="s">
        <v>544</v>
      </c>
      <c r="E479" s="93" t="s">
        <v>74</v>
      </c>
      <c r="F479" s="85">
        <v>1</v>
      </c>
      <c r="G479" s="101">
        <v>8300000</v>
      </c>
      <c r="H479" s="95">
        <v>0</v>
      </c>
      <c r="I479" s="85">
        <f t="shared" si="63"/>
        <v>1</v>
      </c>
      <c r="J479" s="128">
        <f t="shared" si="63"/>
        <v>8300000</v>
      </c>
      <c r="K479" s="95">
        <f t="shared" si="63"/>
        <v>0</v>
      </c>
      <c r="L479" s="92"/>
      <c r="M479" s="92"/>
      <c r="N479" s="92" t="s">
        <v>75</v>
      </c>
      <c r="O479" s="92"/>
      <c r="P479" s="93"/>
      <c r="Q479" s="85">
        <v>2008</v>
      </c>
      <c r="R479" s="92">
        <v>5</v>
      </c>
      <c r="S479" s="97">
        <f t="shared" si="64"/>
        <v>0.2</v>
      </c>
      <c r="T479" s="98">
        <f t="shared" si="66"/>
        <v>1660000</v>
      </c>
      <c r="U479" s="66">
        <f t="shared" si="61"/>
        <v>10</v>
      </c>
      <c r="V479" s="92">
        <v>0</v>
      </c>
      <c r="W479" s="99">
        <f t="shared" si="67"/>
        <v>16600000</v>
      </c>
      <c r="X479" s="100">
        <f t="shared" si="62"/>
        <v>0</v>
      </c>
    </row>
    <row r="480" spans="1:24" s="100" customFormat="1" ht="16.5" hidden="1" customHeight="1" x14ac:dyDescent="0.2">
      <c r="A480" s="137">
        <f t="shared" si="65"/>
        <v>228</v>
      </c>
      <c r="B480" s="92"/>
      <c r="C480" s="83" t="s">
        <v>76</v>
      </c>
      <c r="D480" s="131" t="s">
        <v>545</v>
      </c>
      <c r="E480" s="93" t="s">
        <v>74</v>
      </c>
      <c r="F480" s="85">
        <v>1</v>
      </c>
      <c r="G480" s="101">
        <v>8300000</v>
      </c>
      <c r="H480" s="95">
        <v>0</v>
      </c>
      <c r="I480" s="85">
        <f t="shared" si="63"/>
        <v>1</v>
      </c>
      <c r="J480" s="128">
        <f t="shared" si="63"/>
        <v>8300000</v>
      </c>
      <c r="K480" s="95">
        <f t="shared" si="63"/>
        <v>0</v>
      </c>
      <c r="L480" s="92"/>
      <c r="M480" s="92"/>
      <c r="N480" s="92" t="s">
        <v>75</v>
      </c>
      <c r="O480" s="92"/>
      <c r="P480" s="93"/>
      <c r="Q480" s="85">
        <v>2008</v>
      </c>
      <c r="R480" s="92">
        <v>5</v>
      </c>
      <c r="S480" s="97">
        <f t="shared" si="64"/>
        <v>0.2</v>
      </c>
      <c r="T480" s="98">
        <f t="shared" si="66"/>
        <v>1660000</v>
      </c>
      <c r="U480" s="66">
        <f t="shared" ref="U480:U543" si="68">2018-Q480</f>
        <v>10</v>
      </c>
      <c r="V480" s="92">
        <v>0</v>
      </c>
      <c r="W480" s="99">
        <f t="shared" si="67"/>
        <v>16600000</v>
      </c>
      <c r="X480" s="100">
        <f t="shared" si="62"/>
        <v>0</v>
      </c>
    </row>
    <row r="481" spans="1:24" s="100" customFormat="1" ht="16.5" hidden="1" customHeight="1" x14ac:dyDescent="0.2">
      <c r="A481" s="137">
        <f t="shared" si="65"/>
        <v>229</v>
      </c>
      <c r="B481" s="92"/>
      <c r="C481" s="83" t="s">
        <v>76</v>
      </c>
      <c r="D481" s="131" t="s">
        <v>546</v>
      </c>
      <c r="E481" s="93" t="s">
        <v>74</v>
      </c>
      <c r="F481" s="85">
        <v>1</v>
      </c>
      <c r="G481" s="101">
        <v>8300000</v>
      </c>
      <c r="H481" s="95">
        <v>0</v>
      </c>
      <c r="I481" s="85">
        <f t="shared" si="63"/>
        <v>1</v>
      </c>
      <c r="J481" s="128">
        <f t="shared" si="63"/>
        <v>8300000</v>
      </c>
      <c r="K481" s="95">
        <f t="shared" si="63"/>
        <v>0</v>
      </c>
      <c r="L481" s="92"/>
      <c r="M481" s="92"/>
      <c r="N481" s="92" t="s">
        <v>75</v>
      </c>
      <c r="O481" s="92"/>
      <c r="P481" s="93"/>
      <c r="Q481" s="85">
        <v>2008</v>
      </c>
      <c r="R481" s="92">
        <v>5</v>
      </c>
      <c r="S481" s="97">
        <f t="shared" si="64"/>
        <v>0.2</v>
      </c>
      <c r="T481" s="98">
        <f t="shared" si="66"/>
        <v>1660000</v>
      </c>
      <c r="U481" s="66">
        <f t="shared" si="68"/>
        <v>10</v>
      </c>
      <c r="V481" s="92">
        <v>0</v>
      </c>
      <c r="W481" s="99">
        <f t="shared" si="67"/>
        <v>16600000</v>
      </c>
      <c r="X481" s="100">
        <f t="shared" si="62"/>
        <v>0</v>
      </c>
    </row>
    <row r="482" spans="1:24" s="100" customFormat="1" ht="16.5" hidden="1" customHeight="1" x14ac:dyDescent="0.2">
      <c r="A482" s="137">
        <f t="shared" si="65"/>
        <v>230</v>
      </c>
      <c r="B482" s="92"/>
      <c r="C482" s="83" t="s">
        <v>76</v>
      </c>
      <c r="D482" s="131" t="s">
        <v>547</v>
      </c>
      <c r="E482" s="93" t="s">
        <v>74</v>
      </c>
      <c r="F482" s="85">
        <v>1</v>
      </c>
      <c r="G482" s="101">
        <v>8300000</v>
      </c>
      <c r="H482" s="95">
        <v>0</v>
      </c>
      <c r="I482" s="85">
        <f t="shared" si="63"/>
        <v>1</v>
      </c>
      <c r="J482" s="128">
        <f t="shared" si="63"/>
        <v>8300000</v>
      </c>
      <c r="K482" s="95">
        <f t="shared" si="63"/>
        <v>0</v>
      </c>
      <c r="L482" s="92"/>
      <c r="M482" s="92"/>
      <c r="N482" s="92" t="s">
        <v>75</v>
      </c>
      <c r="O482" s="92"/>
      <c r="P482" s="93"/>
      <c r="Q482" s="85">
        <v>2008</v>
      </c>
      <c r="R482" s="92">
        <v>5</v>
      </c>
      <c r="S482" s="97">
        <f t="shared" si="64"/>
        <v>0.2</v>
      </c>
      <c r="T482" s="98">
        <f t="shared" si="66"/>
        <v>1660000</v>
      </c>
      <c r="U482" s="66">
        <f t="shared" si="68"/>
        <v>10</v>
      </c>
      <c r="V482" s="92">
        <v>0</v>
      </c>
      <c r="W482" s="99">
        <f t="shared" si="67"/>
        <v>16600000</v>
      </c>
      <c r="X482" s="100">
        <f t="shared" si="62"/>
        <v>0</v>
      </c>
    </row>
    <row r="483" spans="1:24" s="100" customFormat="1" ht="16.5" hidden="1" customHeight="1" x14ac:dyDescent="0.2">
      <c r="A483" s="137">
        <f t="shared" si="65"/>
        <v>231</v>
      </c>
      <c r="B483" s="92"/>
      <c r="C483" s="83" t="s">
        <v>76</v>
      </c>
      <c r="D483" s="131" t="s">
        <v>548</v>
      </c>
      <c r="E483" s="93" t="s">
        <v>74</v>
      </c>
      <c r="F483" s="85">
        <v>1</v>
      </c>
      <c r="G483" s="101">
        <v>8300000</v>
      </c>
      <c r="H483" s="95">
        <v>0</v>
      </c>
      <c r="I483" s="85">
        <f t="shared" si="63"/>
        <v>1</v>
      </c>
      <c r="J483" s="128">
        <f t="shared" si="63"/>
        <v>8300000</v>
      </c>
      <c r="K483" s="95">
        <f t="shared" si="63"/>
        <v>0</v>
      </c>
      <c r="L483" s="92"/>
      <c r="M483" s="92"/>
      <c r="N483" s="92" t="s">
        <v>75</v>
      </c>
      <c r="O483" s="92"/>
      <c r="P483" s="93"/>
      <c r="Q483" s="85">
        <v>2008</v>
      </c>
      <c r="R483" s="92">
        <v>5</v>
      </c>
      <c r="S483" s="97">
        <f t="shared" si="64"/>
        <v>0.2</v>
      </c>
      <c r="T483" s="98">
        <f t="shared" si="66"/>
        <v>1660000</v>
      </c>
      <c r="U483" s="66">
        <f t="shared" si="68"/>
        <v>10</v>
      </c>
      <c r="V483" s="92">
        <v>0</v>
      </c>
      <c r="W483" s="99">
        <f t="shared" si="67"/>
        <v>16600000</v>
      </c>
      <c r="X483" s="100">
        <f t="shared" si="62"/>
        <v>0</v>
      </c>
    </row>
    <row r="484" spans="1:24" s="100" customFormat="1" ht="16.5" hidden="1" customHeight="1" x14ac:dyDescent="0.2">
      <c r="A484" s="137">
        <f t="shared" si="65"/>
        <v>232</v>
      </c>
      <c r="B484" s="92"/>
      <c r="C484" s="83" t="s">
        <v>76</v>
      </c>
      <c r="D484" s="131" t="s">
        <v>549</v>
      </c>
      <c r="E484" s="93" t="s">
        <v>74</v>
      </c>
      <c r="F484" s="85">
        <v>1</v>
      </c>
      <c r="G484" s="101">
        <v>8300000</v>
      </c>
      <c r="H484" s="95">
        <v>0</v>
      </c>
      <c r="I484" s="85">
        <f t="shared" si="63"/>
        <v>1</v>
      </c>
      <c r="J484" s="128">
        <f t="shared" si="63"/>
        <v>8300000</v>
      </c>
      <c r="K484" s="95">
        <f t="shared" si="63"/>
        <v>0</v>
      </c>
      <c r="L484" s="92"/>
      <c r="M484" s="92"/>
      <c r="N484" s="92" t="s">
        <v>75</v>
      </c>
      <c r="O484" s="92"/>
      <c r="P484" s="93"/>
      <c r="Q484" s="85">
        <v>2008</v>
      </c>
      <c r="R484" s="92">
        <v>5</v>
      </c>
      <c r="S484" s="97">
        <f t="shared" si="64"/>
        <v>0.2</v>
      </c>
      <c r="T484" s="98">
        <f t="shared" si="66"/>
        <v>1660000</v>
      </c>
      <c r="U484" s="66">
        <f t="shared" si="68"/>
        <v>10</v>
      </c>
      <c r="V484" s="92">
        <v>0</v>
      </c>
      <c r="W484" s="99">
        <f t="shared" si="67"/>
        <v>16600000</v>
      </c>
      <c r="X484" s="100">
        <f t="shared" si="62"/>
        <v>0</v>
      </c>
    </row>
    <row r="485" spans="1:24" s="100" customFormat="1" ht="16.5" hidden="1" customHeight="1" x14ac:dyDescent="0.2">
      <c r="A485" s="137">
        <f t="shared" si="65"/>
        <v>233</v>
      </c>
      <c r="B485" s="92"/>
      <c r="C485" s="83" t="s">
        <v>76</v>
      </c>
      <c r="D485" s="131" t="s">
        <v>550</v>
      </c>
      <c r="E485" s="93" t="s">
        <v>74</v>
      </c>
      <c r="F485" s="85">
        <v>1</v>
      </c>
      <c r="G485" s="101">
        <v>8300000</v>
      </c>
      <c r="H485" s="95">
        <v>0</v>
      </c>
      <c r="I485" s="85">
        <f t="shared" si="63"/>
        <v>1</v>
      </c>
      <c r="J485" s="128">
        <f t="shared" si="63"/>
        <v>8300000</v>
      </c>
      <c r="K485" s="95">
        <f t="shared" si="63"/>
        <v>0</v>
      </c>
      <c r="L485" s="92"/>
      <c r="M485" s="92"/>
      <c r="N485" s="92" t="s">
        <v>75</v>
      </c>
      <c r="O485" s="92"/>
      <c r="P485" s="93"/>
      <c r="Q485" s="85">
        <v>2008</v>
      </c>
      <c r="R485" s="92">
        <v>5</v>
      </c>
      <c r="S485" s="97">
        <f t="shared" si="64"/>
        <v>0.2</v>
      </c>
      <c r="T485" s="98">
        <f t="shared" si="66"/>
        <v>1660000</v>
      </c>
      <c r="U485" s="66">
        <f t="shared" si="68"/>
        <v>10</v>
      </c>
      <c r="V485" s="92">
        <v>0</v>
      </c>
      <c r="W485" s="99">
        <f t="shared" si="67"/>
        <v>16600000</v>
      </c>
      <c r="X485" s="100">
        <f t="shared" si="62"/>
        <v>0</v>
      </c>
    </row>
    <row r="486" spans="1:24" s="100" customFormat="1" ht="16.5" hidden="1" customHeight="1" x14ac:dyDescent="0.2">
      <c r="A486" s="137">
        <f t="shared" si="65"/>
        <v>234</v>
      </c>
      <c r="B486" s="92"/>
      <c r="C486" s="83" t="s">
        <v>76</v>
      </c>
      <c r="D486" s="131" t="s">
        <v>551</v>
      </c>
      <c r="E486" s="93" t="s">
        <v>74</v>
      </c>
      <c r="F486" s="85">
        <v>1</v>
      </c>
      <c r="G486" s="101">
        <v>8300000</v>
      </c>
      <c r="H486" s="95">
        <v>0</v>
      </c>
      <c r="I486" s="85">
        <f t="shared" si="63"/>
        <v>1</v>
      </c>
      <c r="J486" s="128">
        <f t="shared" si="63"/>
        <v>8300000</v>
      </c>
      <c r="K486" s="95">
        <f t="shared" si="63"/>
        <v>0</v>
      </c>
      <c r="L486" s="92"/>
      <c r="M486" s="92"/>
      <c r="N486" s="92" t="s">
        <v>75</v>
      </c>
      <c r="O486" s="92"/>
      <c r="P486" s="93"/>
      <c r="Q486" s="85">
        <v>2008</v>
      </c>
      <c r="R486" s="92">
        <v>5</v>
      </c>
      <c r="S486" s="97">
        <f t="shared" si="64"/>
        <v>0.2</v>
      </c>
      <c r="T486" s="98">
        <f t="shared" si="66"/>
        <v>1660000</v>
      </c>
      <c r="U486" s="66">
        <f t="shared" si="68"/>
        <v>10</v>
      </c>
      <c r="V486" s="92">
        <v>0</v>
      </c>
      <c r="W486" s="99">
        <f t="shared" si="67"/>
        <v>16600000</v>
      </c>
      <c r="X486" s="100">
        <f t="shared" si="62"/>
        <v>0</v>
      </c>
    </row>
    <row r="487" spans="1:24" s="100" customFormat="1" ht="16.5" hidden="1" customHeight="1" x14ac:dyDescent="0.2">
      <c r="A487" s="137">
        <f t="shared" si="65"/>
        <v>235</v>
      </c>
      <c r="B487" s="92"/>
      <c r="C487" s="83" t="s">
        <v>76</v>
      </c>
      <c r="D487" s="131" t="s">
        <v>552</v>
      </c>
      <c r="E487" s="93" t="s">
        <v>74</v>
      </c>
      <c r="F487" s="85">
        <v>1</v>
      </c>
      <c r="G487" s="101">
        <v>8300000</v>
      </c>
      <c r="H487" s="95">
        <v>0</v>
      </c>
      <c r="I487" s="85">
        <f t="shared" si="63"/>
        <v>1</v>
      </c>
      <c r="J487" s="128">
        <f t="shared" si="63"/>
        <v>8300000</v>
      </c>
      <c r="K487" s="95">
        <f t="shared" si="63"/>
        <v>0</v>
      </c>
      <c r="L487" s="92"/>
      <c r="M487" s="92"/>
      <c r="N487" s="92" t="s">
        <v>75</v>
      </c>
      <c r="O487" s="92"/>
      <c r="P487" s="93"/>
      <c r="Q487" s="85">
        <v>2008</v>
      </c>
      <c r="R487" s="92">
        <v>5</v>
      </c>
      <c r="S487" s="97">
        <f t="shared" si="64"/>
        <v>0.2</v>
      </c>
      <c r="T487" s="98">
        <f t="shared" si="66"/>
        <v>1660000</v>
      </c>
      <c r="U487" s="66">
        <f t="shared" si="68"/>
        <v>10</v>
      </c>
      <c r="V487" s="92">
        <v>0</v>
      </c>
      <c r="W487" s="99">
        <f t="shared" si="67"/>
        <v>16600000</v>
      </c>
      <c r="X487" s="100">
        <f t="shared" si="62"/>
        <v>0</v>
      </c>
    </row>
    <row r="488" spans="1:24" s="100" customFormat="1" ht="16.5" hidden="1" customHeight="1" x14ac:dyDescent="0.2">
      <c r="A488" s="137">
        <f t="shared" si="65"/>
        <v>236</v>
      </c>
      <c r="B488" s="92"/>
      <c r="C488" s="83" t="s">
        <v>76</v>
      </c>
      <c r="D488" s="131" t="s">
        <v>553</v>
      </c>
      <c r="E488" s="93" t="s">
        <v>74</v>
      </c>
      <c r="F488" s="85">
        <v>1</v>
      </c>
      <c r="G488" s="101">
        <v>8300000</v>
      </c>
      <c r="H488" s="95">
        <v>0</v>
      </c>
      <c r="I488" s="85">
        <f t="shared" si="63"/>
        <v>1</v>
      </c>
      <c r="J488" s="128">
        <f t="shared" si="63"/>
        <v>8300000</v>
      </c>
      <c r="K488" s="95">
        <f t="shared" si="63"/>
        <v>0</v>
      </c>
      <c r="L488" s="92"/>
      <c r="M488" s="92"/>
      <c r="N488" s="92" t="s">
        <v>75</v>
      </c>
      <c r="O488" s="92"/>
      <c r="P488" s="93"/>
      <c r="Q488" s="85">
        <v>2008</v>
      </c>
      <c r="R488" s="92">
        <v>5</v>
      </c>
      <c r="S488" s="97">
        <f t="shared" si="64"/>
        <v>0.2</v>
      </c>
      <c r="T488" s="98">
        <f t="shared" si="66"/>
        <v>1660000</v>
      </c>
      <c r="U488" s="66">
        <f t="shared" si="68"/>
        <v>10</v>
      </c>
      <c r="V488" s="92">
        <v>0</v>
      </c>
      <c r="W488" s="99">
        <f t="shared" si="67"/>
        <v>16600000</v>
      </c>
      <c r="X488" s="100">
        <f t="shared" si="62"/>
        <v>0</v>
      </c>
    </row>
    <row r="489" spans="1:24" s="100" customFormat="1" ht="16.5" hidden="1" customHeight="1" x14ac:dyDescent="0.2">
      <c r="A489" s="137">
        <f t="shared" si="65"/>
        <v>237</v>
      </c>
      <c r="B489" s="92"/>
      <c r="C489" s="83" t="s">
        <v>76</v>
      </c>
      <c r="D489" s="131" t="s">
        <v>554</v>
      </c>
      <c r="E489" s="93" t="s">
        <v>74</v>
      </c>
      <c r="F489" s="85">
        <v>1</v>
      </c>
      <c r="G489" s="101">
        <v>8300000</v>
      </c>
      <c r="H489" s="95">
        <v>0</v>
      </c>
      <c r="I489" s="85">
        <f t="shared" si="63"/>
        <v>1</v>
      </c>
      <c r="J489" s="128">
        <f t="shared" si="63"/>
        <v>8300000</v>
      </c>
      <c r="K489" s="95">
        <f t="shared" si="63"/>
        <v>0</v>
      </c>
      <c r="L489" s="92"/>
      <c r="M489" s="92"/>
      <c r="N489" s="92" t="s">
        <v>75</v>
      </c>
      <c r="O489" s="92"/>
      <c r="P489" s="93"/>
      <c r="Q489" s="85">
        <v>2008</v>
      </c>
      <c r="R489" s="92">
        <v>5</v>
      </c>
      <c r="S489" s="97">
        <f t="shared" si="64"/>
        <v>0.2</v>
      </c>
      <c r="T489" s="98">
        <f t="shared" si="66"/>
        <v>1660000</v>
      </c>
      <c r="U489" s="66">
        <f t="shared" si="68"/>
        <v>10</v>
      </c>
      <c r="V489" s="92">
        <v>0</v>
      </c>
      <c r="W489" s="99">
        <f t="shared" si="67"/>
        <v>16600000</v>
      </c>
      <c r="X489" s="100">
        <f t="shared" si="62"/>
        <v>0</v>
      </c>
    </row>
    <row r="490" spans="1:24" s="100" customFormat="1" ht="16.5" hidden="1" customHeight="1" x14ac:dyDescent="0.2">
      <c r="A490" s="137">
        <f t="shared" si="65"/>
        <v>238</v>
      </c>
      <c r="B490" s="92"/>
      <c r="C490" s="83" t="s">
        <v>76</v>
      </c>
      <c r="D490" s="131" t="s">
        <v>555</v>
      </c>
      <c r="E490" s="93" t="s">
        <v>74</v>
      </c>
      <c r="F490" s="85">
        <v>1</v>
      </c>
      <c r="G490" s="101">
        <v>8300000</v>
      </c>
      <c r="H490" s="95">
        <v>0</v>
      </c>
      <c r="I490" s="85">
        <f t="shared" si="63"/>
        <v>1</v>
      </c>
      <c r="J490" s="128">
        <f t="shared" si="63"/>
        <v>8300000</v>
      </c>
      <c r="K490" s="95">
        <f t="shared" si="63"/>
        <v>0</v>
      </c>
      <c r="L490" s="92"/>
      <c r="M490" s="92"/>
      <c r="N490" s="92" t="s">
        <v>75</v>
      </c>
      <c r="O490" s="92"/>
      <c r="P490" s="93"/>
      <c r="Q490" s="85">
        <v>2008</v>
      </c>
      <c r="R490" s="92">
        <v>5</v>
      </c>
      <c r="S490" s="97">
        <f t="shared" si="64"/>
        <v>0.2</v>
      </c>
      <c r="T490" s="98">
        <f t="shared" si="66"/>
        <v>1660000</v>
      </c>
      <c r="U490" s="66">
        <f t="shared" si="68"/>
        <v>10</v>
      </c>
      <c r="V490" s="92">
        <v>0</v>
      </c>
      <c r="W490" s="99">
        <f t="shared" si="67"/>
        <v>16600000</v>
      </c>
      <c r="X490" s="100">
        <f t="shared" si="62"/>
        <v>0</v>
      </c>
    </row>
    <row r="491" spans="1:24" s="100" customFormat="1" ht="16.5" hidden="1" customHeight="1" x14ac:dyDescent="0.2">
      <c r="A491" s="137">
        <f t="shared" si="65"/>
        <v>239</v>
      </c>
      <c r="B491" s="92"/>
      <c r="C491" s="83" t="s">
        <v>76</v>
      </c>
      <c r="D491" s="131" t="s">
        <v>556</v>
      </c>
      <c r="E491" s="93" t="s">
        <v>74</v>
      </c>
      <c r="F491" s="85">
        <v>1</v>
      </c>
      <c r="G491" s="101">
        <v>8300000</v>
      </c>
      <c r="H491" s="95">
        <v>0</v>
      </c>
      <c r="I491" s="85">
        <f t="shared" si="63"/>
        <v>1</v>
      </c>
      <c r="J491" s="128">
        <f t="shared" si="63"/>
        <v>8300000</v>
      </c>
      <c r="K491" s="95">
        <f t="shared" si="63"/>
        <v>0</v>
      </c>
      <c r="L491" s="92"/>
      <c r="M491" s="92"/>
      <c r="N491" s="92" t="s">
        <v>75</v>
      </c>
      <c r="O491" s="92"/>
      <c r="P491" s="93"/>
      <c r="Q491" s="85">
        <v>2008</v>
      </c>
      <c r="R491" s="92">
        <v>5</v>
      </c>
      <c r="S491" s="97">
        <f t="shared" si="64"/>
        <v>0.2</v>
      </c>
      <c r="T491" s="98">
        <f t="shared" si="66"/>
        <v>1660000</v>
      </c>
      <c r="U491" s="66">
        <f t="shared" si="68"/>
        <v>10</v>
      </c>
      <c r="V491" s="92">
        <v>0</v>
      </c>
      <c r="W491" s="99">
        <f t="shared" si="67"/>
        <v>16600000</v>
      </c>
      <c r="X491" s="100">
        <f t="shared" si="62"/>
        <v>0</v>
      </c>
    </row>
    <row r="492" spans="1:24" s="100" customFormat="1" ht="16.5" hidden="1" customHeight="1" x14ac:dyDescent="0.2">
      <c r="A492" s="137">
        <f t="shared" si="65"/>
        <v>240</v>
      </c>
      <c r="B492" s="92"/>
      <c r="C492" s="83" t="s">
        <v>76</v>
      </c>
      <c r="D492" s="131" t="s">
        <v>557</v>
      </c>
      <c r="E492" s="93" t="s">
        <v>74</v>
      </c>
      <c r="F492" s="85">
        <v>1</v>
      </c>
      <c r="G492" s="101">
        <v>8300000</v>
      </c>
      <c r="H492" s="95">
        <v>0</v>
      </c>
      <c r="I492" s="85">
        <f t="shared" si="63"/>
        <v>1</v>
      </c>
      <c r="J492" s="128">
        <f t="shared" si="63"/>
        <v>8300000</v>
      </c>
      <c r="K492" s="95">
        <f t="shared" si="63"/>
        <v>0</v>
      </c>
      <c r="L492" s="92"/>
      <c r="M492" s="92"/>
      <c r="N492" s="92" t="s">
        <v>75</v>
      </c>
      <c r="O492" s="92"/>
      <c r="P492" s="93"/>
      <c r="Q492" s="85">
        <v>2008</v>
      </c>
      <c r="R492" s="92">
        <v>5</v>
      </c>
      <c r="S492" s="97">
        <f t="shared" si="64"/>
        <v>0.2</v>
      </c>
      <c r="T492" s="98">
        <f t="shared" si="66"/>
        <v>1660000</v>
      </c>
      <c r="U492" s="66">
        <f t="shared" si="68"/>
        <v>10</v>
      </c>
      <c r="V492" s="92">
        <v>0</v>
      </c>
      <c r="W492" s="99">
        <f t="shared" si="67"/>
        <v>16600000</v>
      </c>
      <c r="X492" s="100">
        <f t="shared" si="62"/>
        <v>0</v>
      </c>
    </row>
    <row r="493" spans="1:24" s="100" customFormat="1" ht="16.5" hidden="1" customHeight="1" x14ac:dyDescent="0.2">
      <c r="A493" s="137">
        <f t="shared" si="65"/>
        <v>241</v>
      </c>
      <c r="B493" s="92"/>
      <c r="C493" s="83" t="s">
        <v>76</v>
      </c>
      <c r="D493" s="131" t="s">
        <v>558</v>
      </c>
      <c r="E493" s="93" t="s">
        <v>74</v>
      </c>
      <c r="F493" s="85">
        <v>1</v>
      </c>
      <c r="G493" s="101">
        <v>8300000</v>
      </c>
      <c r="H493" s="95">
        <v>0</v>
      </c>
      <c r="I493" s="85">
        <f t="shared" si="63"/>
        <v>1</v>
      </c>
      <c r="J493" s="128">
        <f t="shared" si="63"/>
        <v>8300000</v>
      </c>
      <c r="K493" s="95">
        <f t="shared" si="63"/>
        <v>0</v>
      </c>
      <c r="L493" s="92"/>
      <c r="M493" s="92"/>
      <c r="N493" s="92" t="s">
        <v>75</v>
      </c>
      <c r="O493" s="92"/>
      <c r="P493" s="93"/>
      <c r="Q493" s="85">
        <v>2008</v>
      </c>
      <c r="R493" s="92">
        <v>5</v>
      </c>
      <c r="S493" s="97">
        <f t="shared" si="64"/>
        <v>0.2</v>
      </c>
      <c r="T493" s="98">
        <f t="shared" si="66"/>
        <v>1660000</v>
      </c>
      <c r="U493" s="66">
        <f t="shared" si="68"/>
        <v>10</v>
      </c>
      <c r="V493" s="92">
        <v>0</v>
      </c>
      <c r="W493" s="99">
        <f t="shared" si="67"/>
        <v>16600000</v>
      </c>
      <c r="X493" s="100">
        <f t="shared" si="62"/>
        <v>0</v>
      </c>
    </row>
    <row r="494" spans="1:24" s="100" customFormat="1" ht="16.5" hidden="1" customHeight="1" x14ac:dyDescent="0.2">
      <c r="A494" s="137">
        <f t="shared" si="65"/>
        <v>242</v>
      </c>
      <c r="B494" s="92"/>
      <c r="C494" s="83" t="s">
        <v>76</v>
      </c>
      <c r="D494" s="131" t="s">
        <v>559</v>
      </c>
      <c r="E494" s="93" t="s">
        <v>74</v>
      </c>
      <c r="F494" s="85">
        <v>1</v>
      </c>
      <c r="G494" s="101">
        <v>8300000</v>
      </c>
      <c r="H494" s="95">
        <v>0</v>
      </c>
      <c r="I494" s="85">
        <f t="shared" si="63"/>
        <v>1</v>
      </c>
      <c r="J494" s="128">
        <f t="shared" si="63"/>
        <v>8300000</v>
      </c>
      <c r="K494" s="95">
        <f t="shared" si="63"/>
        <v>0</v>
      </c>
      <c r="L494" s="92"/>
      <c r="M494" s="92"/>
      <c r="N494" s="92" t="s">
        <v>75</v>
      </c>
      <c r="O494" s="92"/>
      <c r="P494" s="93"/>
      <c r="Q494" s="85">
        <v>2008</v>
      </c>
      <c r="R494" s="92">
        <v>5</v>
      </c>
      <c r="S494" s="97">
        <f t="shared" si="64"/>
        <v>0.2</v>
      </c>
      <c r="T494" s="98">
        <f t="shared" si="66"/>
        <v>1660000</v>
      </c>
      <c r="U494" s="66">
        <f t="shared" si="68"/>
        <v>10</v>
      </c>
      <c r="V494" s="92">
        <v>0</v>
      </c>
      <c r="W494" s="99">
        <f t="shared" si="67"/>
        <v>16600000</v>
      </c>
      <c r="X494" s="100">
        <f t="shared" si="62"/>
        <v>0</v>
      </c>
    </row>
    <row r="495" spans="1:24" s="100" customFormat="1" ht="16.5" hidden="1" customHeight="1" x14ac:dyDescent="0.2">
      <c r="A495" s="137">
        <f t="shared" si="65"/>
        <v>243</v>
      </c>
      <c r="B495" s="92"/>
      <c r="C495" s="83" t="s">
        <v>76</v>
      </c>
      <c r="D495" s="131" t="s">
        <v>560</v>
      </c>
      <c r="E495" s="93" t="s">
        <v>74</v>
      </c>
      <c r="F495" s="85">
        <v>1</v>
      </c>
      <c r="G495" s="101">
        <v>8300000</v>
      </c>
      <c r="H495" s="95">
        <v>0</v>
      </c>
      <c r="I495" s="85">
        <f t="shared" si="63"/>
        <v>1</v>
      </c>
      <c r="J495" s="128">
        <f t="shared" si="63"/>
        <v>8300000</v>
      </c>
      <c r="K495" s="95">
        <f t="shared" si="63"/>
        <v>0</v>
      </c>
      <c r="L495" s="92"/>
      <c r="M495" s="92"/>
      <c r="N495" s="92" t="s">
        <v>75</v>
      </c>
      <c r="O495" s="92"/>
      <c r="P495" s="93"/>
      <c r="Q495" s="85">
        <v>2008</v>
      </c>
      <c r="R495" s="92">
        <v>5</v>
      </c>
      <c r="S495" s="97">
        <f t="shared" si="64"/>
        <v>0.2</v>
      </c>
      <c r="T495" s="98">
        <f t="shared" si="66"/>
        <v>1660000</v>
      </c>
      <c r="U495" s="66">
        <f t="shared" si="68"/>
        <v>10</v>
      </c>
      <c r="V495" s="92">
        <v>0</v>
      </c>
      <c r="W495" s="99">
        <f t="shared" si="67"/>
        <v>16600000</v>
      </c>
      <c r="X495" s="100">
        <f t="shared" si="62"/>
        <v>0</v>
      </c>
    </row>
    <row r="496" spans="1:24" s="100" customFormat="1" ht="16.5" hidden="1" customHeight="1" x14ac:dyDescent="0.2">
      <c r="A496" s="137">
        <f t="shared" si="65"/>
        <v>244</v>
      </c>
      <c r="B496" s="92"/>
      <c r="C496" s="83" t="s">
        <v>76</v>
      </c>
      <c r="D496" s="131" t="s">
        <v>561</v>
      </c>
      <c r="E496" s="93" t="s">
        <v>74</v>
      </c>
      <c r="F496" s="85">
        <v>1</v>
      </c>
      <c r="G496" s="101">
        <v>8300000</v>
      </c>
      <c r="H496" s="95">
        <v>0</v>
      </c>
      <c r="I496" s="85">
        <f t="shared" si="63"/>
        <v>1</v>
      </c>
      <c r="J496" s="128">
        <f t="shared" si="63"/>
        <v>8300000</v>
      </c>
      <c r="K496" s="95">
        <f t="shared" si="63"/>
        <v>0</v>
      </c>
      <c r="L496" s="92"/>
      <c r="M496" s="92"/>
      <c r="N496" s="92" t="s">
        <v>75</v>
      </c>
      <c r="O496" s="92"/>
      <c r="P496" s="93"/>
      <c r="Q496" s="85">
        <v>2008</v>
      </c>
      <c r="R496" s="92">
        <v>5</v>
      </c>
      <c r="S496" s="97">
        <f t="shared" si="64"/>
        <v>0.2</v>
      </c>
      <c r="T496" s="98">
        <f t="shared" si="66"/>
        <v>1660000</v>
      </c>
      <c r="U496" s="66">
        <f t="shared" si="68"/>
        <v>10</v>
      </c>
      <c r="V496" s="92">
        <v>0</v>
      </c>
      <c r="W496" s="99">
        <f t="shared" si="67"/>
        <v>16600000</v>
      </c>
      <c r="X496" s="100">
        <f t="shared" si="62"/>
        <v>0</v>
      </c>
    </row>
    <row r="497" spans="1:24" s="100" customFormat="1" ht="16.5" hidden="1" customHeight="1" x14ac:dyDescent="0.2">
      <c r="A497" s="137">
        <f t="shared" si="65"/>
        <v>245</v>
      </c>
      <c r="B497" s="92"/>
      <c r="C497" s="83" t="s">
        <v>76</v>
      </c>
      <c r="D497" s="131" t="s">
        <v>562</v>
      </c>
      <c r="E497" s="93" t="s">
        <v>74</v>
      </c>
      <c r="F497" s="85">
        <v>1</v>
      </c>
      <c r="G497" s="101">
        <v>8300000</v>
      </c>
      <c r="H497" s="95">
        <v>0</v>
      </c>
      <c r="I497" s="85">
        <f t="shared" si="63"/>
        <v>1</v>
      </c>
      <c r="J497" s="128">
        <f t="shared" si="63"/>
        <v>8300000</v>
      </c>
      <c r="K497" s="95">
        <f t="shared" si="63"/>
        <v>0</v>
      </c>
      <c r="L497" s="92"/>
      <c r="M497" s="92"/>
      <c r="N497" s="92" t="s">
        <v>75</v>
      </c>
      <c r="O497" s="92"/>
      <c r="P497" s="93"/>
      <c r="Q497" s="85">
        <v>2008</v>
      </c>
      <c r="R497" s="92">
        <v>5</v>
      </c>
      <c r="S497" s="97">
        <f t="shared" si="64"/>
        <v>0.2</v>
      </c>
      <c r="T497" s="98">
        <f t="shared" si="66"/>
        <v>1660000</v>
      </c>
      <c r="U497" s="66">
        <f t="shared" si="68"/>
        <v>10</v>
      </c>
      <c r="V497" s="92">
        <v>0</v>
      </c>
      <c r="W497" s="99">
        <f t="shared" si="67"/>
        <v>16600000</v>
      </c>
      <c r="X497" s="100">
        <f t="shared" si="62"/>
        <v>0</v>
      </c>
    </row>
    <row r="498" spans="1:24" s="100" customFormat="1" ht="16.5" hidden="1" customHeight="1" x14ac:dyDescent="0.2">
      <c r="A498" s="137">
        <f t="shared" si="65"/>
        <v>246</v>
      </c>
      <c r="B498" s="92"/>
      <c r="C498" s="83" t="s">
        <v>76</v>
      </c>
      <c r="D498" s="131" t="s">
        <v>563</v>
      </c>
      <c r="E498" s="93" t="s">
        <v>74</v>
      </c>
      <c r="F498" s="85">
        <v>1</v>
      </c>
      <c r="G498" s="101">
        <v>8300000</v>
      </c>
      <c r="H498" s="95">
        <v>0</v>
      </c>
      <c r="I498" s="85">
        <f t="shared" si="63"/>
        <v>1</v>
      </c>
      <c r="J498" s="128">
        <f t="shared" si="63"/>
        <v>8300000</v>
      </c>
      <c r="K498" s="95">
        <f t="shared" si="63"/>
        <v>0</v>
      </c>
      <c r="L498" s="92"/>
      <c r="M498" s="92"/>
      <c r="N498" s="92" t="s">
        <v>75</v>
      </c>
      <c r="O498" s="92"/>
      <c r="P498" s="93"/>
      <c r="Q498" s="85">
        <v>2008</v>
      </c>
      <c r="R498" s="92">
        <v>5</v>
      </c>
      <c r="S498" s="97">
        <f t="shared" si="64"/>
        <v>0.2</v>
      </c>
      <c r="T498" s="98">
        <f t="shared" si="66"/>
        <v>1660000</v>
      </c>
      <c r="U498" s="66">
        <f t="shared" si="68"/>
        <v>10</v>
      </c>
      <c r="V498" s="92">
        <v>0</v>
      </c>
      <c r="W498" s="99">
        <f t="shared" si="67"/>
        <v>16600000</v>
      </c>
      <c r="X498" s="100">
        <f t="shared" si="62"/>
        <v>0</v>
      </c>
    </row>
    <row r="499" spans="1:24" s="100" customFormat="1" ht="16.5" hidden="1" customHeight="1" x14ac:dyDescent="0.2">
      <c r="A499" s="137">
        <f t="shared" si="65"/>
        <v>247</v>
      </c>
      <c r="B499" s="92"/>
      <c r="C499" s="83" t="s">
        <v>76</v>
      </c>
      <c r="D499" s="131" t="s">
        <v>564</v>
      </c>
      <c r="E499" s="93" t="s">
        <v>74</v>
      </c>
      <c r="F499" s="85">
        <v>1</v>
      </c>
      <c r="G499" s="101">
        <v>8300000</v>
      </c>
      <c r="H499" s="95">
        <v>0</v>
      </c>
      <c r="I499" s="85">
        <f t="shared" si="63"/>
        <v>1</v>
      </c>
      <c r="J499" s="128">
        <f t="shared" si="63"/>
        <v>8300000</v>
      </c>
      <c r="K499" s="95">
        <f t="shared" si="63"/>
        <v>0</v>
      </c>
      <c r="L499" s="92"/>
      <c r="M499" s="92"/>
      <c r="N499" s="92" t="s">
        <v>75</v>
      </c>
      <c r="O499" s="92"/>
      <c r="P499" s="93"/>
      <c r="Q499" s="85">
        <v>2008</v>
      </c>
      <c r="R499" s="92">
        <v>5</v>
      </c>
      <c r="S499" s="97">
        <f t="shared" si="64"/>
        <v>0.2</v>
      </c>
      <c r="T499" s="98">
        <f t="shared" si="66"/>
        <v>1660000</v>
      </c>
      <c r="U499" s="66">
        <f t="shared" si="68"/>
        <v>10</v>
      </c>
      <c r="V499" s="92">
        <v>0</v>
      </c>
      <c r="W499" s="99">
        <f t="shared" si="67"/>
        <v>16600000</v>
      </c>
      <c r="X499" s="100">
        <f t="shared" si="62"/>
        <v>0</v>
      </c>
    </row>
    <row r="500" spans="1:24" s="100" customFormat="1" ht="16.5" hidden="1" customHeight="1" x14ac:dyDescent="0.2">
      <c r="A500" s="137">
        <f t="shared" si="65"/>
        <v>248</v>
      </c>
      <c r="B500" s="92"/>
      <c r="C500" s="83" t="s">
        <v>76</v>
      </c>
      <c r="D500" s="131" t="s">
        <v>565</v>
      </c>
      <c r="E500" s="93" t="s">
        <v>74</v>
      </c>
      <c r="F500" s="85">
        <v>1</v>
      </c>
      <c r="G500" s="101">
        <v>8300000</v>
      </c>
      <c r="H500" s="95">
        <v>0</v>
      </c>
      <c r="I500" s="85">
        <f t="shared" si="63"/>
        <v>1</v>
      </c>
      <c r="J500" s="128">
        <f t="shared" si="63"/>
        <v>8300000</v>
      </c>
      <c r="K500" s="95">
        <f t="shared" si="63"/>
        <v>0</v>
      </c>
      <c r="L500" s="92"/>
      <c r="M500" s="92"/>
      <c r="N500" s="92" t="s">
        <v>75</v>
      </c>
      <c r="O500" s="92"/>
      <c r="P500" s="93"/>
      <c r="Q500" s="85">
        <v>2008</v>
      </c>
      <c r="R500" s="92">
        <v>5</v>
      </c>
      <c r="S500" s="97">
        <f t="shared" si="64"/>
        <v>0.2</v>
      </c>
      <c r="T500" s="98">
        <f t="shared" si="66"/>
        <v>1660000</v>
      </c>
      <c r="U500" s="66">
        <f t="shared" si="68"/>
        <v>10</v>
      </c>
      <c r="V500" s="92">
        <v>0</v>
      </c>
      <c r="W500" s="99">
        <f t="shared" si="67"/>
        <v>16600000</v>
      </c>
      <c r="X500" s="100">
        <f t="shared" si="62"/>
        <v>0</v>
      </c>
    </row>
    <row r="501" spans="1:24" s="100" customFormat="1" ht="16.5" hidden="1" customHeight="1" x14ac:dyDescent="0.2">
      <c r="A501" s="137">
        <f t="shared" si="65"/>
        <v>249</v>
      </c>
      <c r="B501" s="92"/>
      <c r="C501" s="83" t="s">
        <v>76</v>
      </c>
      <c r="D501" s="131" t="s">
        <v>566</v>
      </c>
      <c r="E501" s="93" t="s">
        <v>74</v>
      </c>
      <c r="F501" s="85">
        <v>1</v>
      </c>
      <c r="G501" s="101">
        <v>8300000</v>
      </c>
      <c r="H501" s="95">
        <v>0</v>
      </c>
      <c r="I501" s="85">
        <f t="shared" si="63"/>
        <v>1</v>
      </c>
      <c r="J501" s="128">
        <f t="shared" si="63"/>
        <v>8300000</v>
      </c>
      <c r="K501" s="95">
        <f t="shared" si="63"/>
        <v>0</v>
      </c>
      <c r="L501" s="92"/>
      <c r="M501" s="92"/>
      <c r="N501" s="92" t="s">
        <v>75</v>
      </c>
      <c r="O501" s="92"/>
      <c r="P501" s="93"/>
      <c r="Q501" s="85">
        <v>2008</v>
      </c>
      <c r="R501" s="92">
        <v>5</v>
      </c>
      <c r="S501" s="97">
        <f t="shared" si="64"/>
        <v>0.2</v>
      </c>
      <c r="T501" s="98">
        <f t="shared" si="66"/>
        <v>1660000</v>
      </c>
      <c r="U501" s="66">
        <f t="shared" si="68"/>
        <v>10</v>
      </c>
      <c r="V501" s="92">
        <v>0</v>
      </c>
      <c r="W501" s="99">
        <f t="shared" si="67"/>
        <v>16600000</v>
      </c>
      <c r="X501" s="100">
        <f t="shared" si="62"/>
        <v>0</v>
      </c>
    </row>
    <row r="502" spans="1:24" s="100" customFormat="1" ht="16.5" hidden="1" customHeight="1" x14ac:dyDescent="0.2">
      <c r="A502" s="137">
        <f t="shared" si="65"/>
        <v>250</v>
      </c>
      <c r="B502" s="92"/>
      <c r="C502" s="83" t="s">
        <v>76</v>
      </c>
      <c r="D502" s="131" t="s">
        <v>567</v>
      </c>
      <c r="E502" s="93" t="s">
        <v>74</v>
      </c>
      <c r="F502" s="85">
        <v>1</v>
      </c>
      <c r="G502" s="101">
        <v>8300000</v>
      </c>
      <c r="H502" s="95">
        <v>0</v>
      </c>
      <c r="I502" s="85">
        <f t="shared" si="63"/>
        <v>1</v>
      </c>
      <c r="J502" s="128">
        <f t="shared" si="63"/>
        <v>8300000</v>
      </c>
      <c r="K502" s="95">
        <f t="shared" si="63"/>
        <v>0</v>
      </c>
      <c r="L502" s="92"/>
      <c r="M502" s="92"/>
      <c r="N502" s="92" t="s">
        <v>75</v>
      </c>
      <c r="O502" s="92"/>
      <c r="P502" s="93"/>
      <c r="Q502" s="85">
        <v>2008</v>
      </c>
      <c r="R502" s="92">
        <v>5</v>
      </c>
      <c r="S502" s="97">
        <f t="shared" si="64"/>
        <v>0.2</v>
      </c>
      <c r="T502" s="98">
        <f t="shared" si="66"/>
        <v>1660000</v>
      </c>
      <c r="U502" s="66">
        <f t="shared" si="68"/>
        <v>10</v>
      </c>
      <c r="V502" s="92">
        <v>0</v>
      </c>
      <c r="W502" s="99">
        <f t="shared" si="67"/>
        <v>16600000</v>
      </c>
      <c r="X502" s="100">
        <f t="shared" si="62"/>
        <v>0</v>
      </c>
    </row>
    <row r="503" spans="1:24" s="100" customFormat="1" ht="16.5" hidden="1" customHeight="1" x14ac:dyDescent="0.2">
      <c r="A503" s="137">
        <f t="shared" si="65"/>
        <v>251</v>
      </c>
      <c r="B503" s="92"/>
      <c r="C503" s="83" t="s">
        <v>76</v>
      </c>
      <c r="D503" s="131" t="s">
        <v>568</v>
      </c>
      <c r="E503" s="93" t="s">
        <v>74</v>
      </c>
      <c r="F503" s="85">
        <v>1</v>
      </c>
      <c r="G503" s="101">
        <v>8300000</v>
      </c>
      <c r="H503" s="95">
        <v>0</v>
      </c>
      <c r="I503" s="85">
        <f t="shared" si="63"/>
        <v>1</v>
      </c>
      <c r="J503" s="128">
        <f t="shared" si="63"/>
        <v>8300000</v>
      </c>
      <c r="K503" s="95">
        <f t="shared" si="63"/>
        <v>0</v>
      </c>
      <c r="L503" s="92"/>
      <c r="M503" s="92"/>
      <c r="N503" s="92" t="s">
        <v>75</v>
      </c>
      <c r="O503" s="92"/>
      <c r="P503" s="93"/>
      <c r="Q503" s="85">
        <v>2008</v>
      </c>
      <c r="R503" s="92">
        <v>5</v>
      </c>
      <c r="S503" s="97">
        <f t="shared" si="64"/>
        <v>0.2</v>
      </c>
      <c r="T503" s="98">
        <f t="shared" si="66"/>
        <v>1660000</v>
      </c>
      <c r="U503" s="66">
        <f t="shared" si="68"/>
        <v>10</v>
      </c>
      <c r="V503" s="92">
        <v>0</v>
      </c>
      <c r="W503" s="99">
        <f t="shared" si="67"/>
        <v>16600000</v>
      </c>
      <c r="X503" s="100">
        <f t="shared" ref="X503:X566" si="69">IF(H503&lt;0,0,H503)</f>
        <v>0</v>
      </c>
    </row>
    <row r="504" spans="1:24" s="100" customFormat="1" ht="16.5" hidden="1" customHeight="1" x14ac:dyDescent="0.2">
      <c r="A504" s="137">
        <f t="shared" si="65"/>
        <v>252</v>
      </c>
      <c r="B504" s="92"/>
      <c r="C504" s="83" t="s">
        <v>76</v>
      </c>
      <c r="D504" s="131" t="s">
        <v>569</v>
      </c>
      <c r="E504" s="93" t="s">
        <v>74</v>
      </c>
      <c r="F504" s="85">
        <v>1</v>
      </c>
      <c r="G504" s="101">
        <v>8300000</v>
      </c>
      <c r="H504" s="95">
        <v>0</v>
      </c>
      <c r="I504" s="85">
        <f t="shared" si="63"/>
        <v>1</v>
      </c>
      <c r="J504" s="128">
        <f t="shared" si="63"/>
        <v>8300000</v>
      </c>
      <c r="K504" s="95">
        <f t="shared" si="63"/>
        <v>0</v>
      </c>
      <c r="L504" s="92"/>
      <c r="M504" s="92"/>
      <c r="N504" s="92" t="s">
        <v>75</v>
      </c>
      <c r="O504" s="92"/>
      <c r="P504" s="93"/>
      <c r="Q504" s="85">
        <v>2008</v>
      </c>
      <c r="R504" s="92">
        <v>5</v>
      </c>
      <c r="S504" s="97">
        <f t="shared" si="64"/>
        <v>0.2</v>
      </c>
      <c r="T504" s="98">
        <f t="shared" si="66"/>
        <v>1660000</v>
      </c>
      <c r="U504" s="66">
        <f t="shared" si="68"/>
        <v>10</v>
      </c>
      <c r="V504" s="92">
        <v>0</v>
      </c>
      <c r="W504" s="99">
        <f t="shared" si="67"/>
        <v>16600000</v>
      </c>
      <c r="X504" s="100">
        <f t="shared" si="69"/>
        <v>0</v>
      </c>
    </row>
    <row r="505" spans="1:24" s="100" customFormat="1" ht="16.5" hidden="1" customHeight="1" x14ac:dyDescent="0.2">
      <c r="A505" s="137">
        <f t="shared" si="65"/>
        <v>253</v>
      </c>
      <c r="B505" s="92"/>
      <c r="C505" s="83" t="s">
        <v>76</v>
      </c>
      <c r="D505" s="131" t="s">
        <v>570</v>
      </c>
      <c r="E505" s="93" t="s">
        <v>74</v>
      </c>
      <c r="F505" s="85">
        <v>1</v>
      </c>
      <c r="G505" s="101">
        <v>8300000</v>
      </c>
      <c r="H505" s="95">
        <v>0</v>
      </c>
      <c r="I505" s="85">
        <f t="shared" si="63"/>
        <v>1</v>
      </c>
      <c r="J505" s="128">
        <f t="shared" si="63"/>
        <v>8300000</v>
      </c>
      <c r="K505" s="95">
        <f t="shared" si="63"/>
        <v>0</v>
      </c>
      <c r="L505" s="92"/>
      <c r="M505" s="92"/>
      <c r="N505" s="92" t="s">
        <v>75</v>
      </c>
      <c r="O505" s="92"/>
      <c r="P505" s="93"/>
      <c r="Q505" s="85">
        <v>2008</v>
      </c>
      <c r="R505" s="92">
        <v>5</v>
      </c>
      <c r="S505" s="97">
        <f t="shared" si="64"/>
        <v>0.2</v>
      </c>
      <c r="T505" s="98">
        <f t="shared" si="66"/>
        <v>1660000</v>
      </c>
      <c r="U505" s="66">
        <f t="shared" si="68"/>
        <v>10</v>
      </c>
      <c r="V505" s="92">
        <v>0</v>
      </c>
      <c r="W505" s="99">
        <f t="shared" si="67"/>
        <v>16600000</v>
      </c>
      <c r="X505" s="100">
        <f t="shared" si="69"/>
        <v>0</v>
      </c>
    </row>
    <row r="506" spans="1:24" s="100" customFormat="1" ht="16.5" hidden="1" customHeight="1" x14ac:dyDescent="0.2">
      <c r="A506" s="137">
        <f t="shared" si="65"/>
        <v>254</v>
      </c>
      <c r="B506" s="92"/>
      <c r="C506" s="83" t="s">
        <v>76</v>
      </c>
      <c r="D506" s="131" t="s">
        <v>571</v>
      </c>
      <c r="E506" s="93" t="s">
        <v>74</v>
      </c>
      <c r="F506" s="85">
        <v>1</v>
      </c>
      <c r="G506" s="101">
        <v>8300000</v>
      </c>
      <c r="H506" s="95">
        <v>0</v>
      </c>
      <c r="I506" s="85">
        <f t="shared" si="63"/>
        <v>1</v>
      </c>
      <c r="J506" s="128">
        <f t="shared" si="63"/>
        <v>8300000</v>
      </c>
      <c r="K506" s="95">
        <f t="shared" si="63"/>
        <v>0</v>
      </c>
      <c r="L506" s="92"/>
      <c r="M506" s="92"/>
      <c r="N506" s="92" t="s">
        <v>75</v>
      </c>
      <c r="O506" s="92"/>
      <c r="P506" s="93"/>
      <c r="Q506" s="85">
        <v>2008</v>
      </c>
      <c r="R506" s="92">
        <v>5</v>
      </c>
      <c r="S506" s="97">
        <f t="shared" si="64"/>
        <v>0.2</v>
      </c>
      <c r="T506" s="98">
        <f t="shared" si="66"/>
        <v>1660000</v>
      </c>
      <c r="U506" s="66">
        <f t="shared" si="68"/>
        <v>10</v>
      </c>
      <c r="V506" s="92">
        <v>0</v>
      </c>
      <c r="W506" s="99">
        <f t="shared" si="67"/>
        <v>16600000</v>
      </c>
      <c r="X506" s="100">
        <f t="shared" si="69"/>
        <v>0</v>
      </c>
    </row>
    <row r="507" spans="1:24" s="100" customFormat="1" ht="16.5" hidden="1" customHeight="1" x14ac:dyDescent="0.2">
      <c r="A507" s="137">
        <f t="shared" si="65"/>
        <v>255</v>
      </c>
      <c r="B507" s="92"/>
      <c r="C507" s="83" t="s">
        <v>76</v>
      </c>
      <c r="D507" s="131" t="s">
        <v>572</v>
      </c>
      <c r="E507" s="93" t="s">
        <v>74</v>
      </c>
      <c r="F507" s="85">
        <v>1</v>
      </c>
      <c r="G507" s="101">
        <v>8300000</v>
      </c>
      <c r="H507" s="95">
        <v>0</v>
      </c>
      <c r="I507" s="85">
        <f t="shared" si="63"/>
        <v>1</v>
      </c>
      <c r="J507" s="128">
        <f t="shared" si="63"/>
        <v>8300000</v>
      </c>
      <c r="K507" s="95">
        <f t="shared" si="63"/>
        <v>0</v>
      </c>
      <c r="L507" s="92"/>
      <c r="M507" s="92"/>
      <c r="N507" s="92" t="s">
        <v>75</v>
      </c>
      <c r="O507" s="92"/>
      <c r="P507" s="93"/>
      <c r="Q507" s="85">
        <v>2008</v>
      </c>
      <c r="R507" s="92">
        <v>5</v>
      </c>
      <c r="S507" s="97">
        <f t="shared" si="64"/>
        <v>0.2</v>
      </c>
      <c r="T507" s="98">
        <f t="shared" si="66"/>
        <v>1660000</v>
      </c>
      <c r="U507" s="66">
        <f t="shared" si="68"/>
        <v>10</v>
      </c>
      <c r="V507" s="92">
        <v>0</v>
      </c>
      <c r="W507" s="99">
        <f t="shared" si="67"/>
        <v>16600000</v>
      </c>
      <c r="X507" s="100">
        <f t="shared" si="69"/>
        <v>0</v>
      </c>
    </row>
    <row r="508" spans="1:24" s="100" customFormat="1" ht="16.5" hidden="1" customHeight="1" x14ac:dyDescent="0.2">
      <c r="A508" s="137">
        <f t="shared" si="65"/>
        <v>256</v>
      </c>
      <c r="B508" s="92"/>
      <c r="C508" s="83" t="s">
        <v>76</v>
      </c>
      <c r="D508" s="131" t="s">
        <v>573</v>
      </c>
      <c r="E508" s="93" t="s">
        <v>74</v>
      </c>
      <c r="F508" s="85">
        <v>1</v>
      </c>
      <c r="G508" s="101">
        <v>8300000</v>
      </c>
      <c r="H508" s="95">
        <v>0</v>
      </c>
      <c r="I508" s="85">
        <f t="shared" si="63"/>
        <v>1</v>
      </c>
      <c r="J508" s="128">
        <f t="shared" si="63"/>
        <v>8300000</v>
      </c>
      <c r="K508" s="95">
        <f t="shared" si="63"/>
        <v>0</v>
      </c>
      <c r="L508" s="92"/>
      <c r="M508" s="92"/>
      <c r="N508" s="92" t="s">
        <v>75</v>
      </c>
      <c r="O508" s="92"/>
      <c r="P508" s="93"/>
      <c r="Q508" s="85">
        <v>2008</v>
      </c>
      <c r="R508" s="92">
        <v>5</v>
      </c>
      <c r="S508" s="97">
        <f t="shared" si="64"/>
        <v>0.2</v>
      </c>
      <c r="T508" s="98">
        <f t="shared" si="66"/>
        <v>1660000</v>
      </c>
      <c r="U508" s="66">
        <f t="shared" si="68"/>
        <v>10</v>
      </c>
      <c r="V508" s="92">
        <v>0</v>
      </c>
      <c r="W508" s="99">
        <f t="shared" si="67"/>
        <v>16600000</v>
      </c>
      <c r="X508" s="100">
        <f t="shared" si="69"/>
        <v>0</v>
      </c>
    </row>
    <row r="509" spans="1:24" s="100" customFormat="1" ht="16.5" hidden="1" customHeight="1" x14ac:dyDescent="0.2">
      <c r="A509" s="137">
        <f t="shared" si="65"/>
        <v>257</v>
      </c>
      <c r="B509" s="92"/>
      <c r="C509" s="83" t="s">
        <v>76</v>
      </c>
      <c r="D509" s="131" t="s">
        <v>574</v>
      </c>
      <c r="E509" s="93" t="s">
        <v>74</v>
      </c>
      <c r="F509" s="85">
        <v>1</v>
      </c>
      <c r="G509" s="101">
        <v>8300000</v>
      </c>
      <c r="H509" s="95">
        <v>0</v>
      </c>
      <c r="I509" s="85">
        <f t="shared" ref="I509:K572" si="70">F509</f>
        <v>1</v>
      </c>
      <c r="J509" s="128">
        <f t="shared" si="70"/>
        <v>8300000</v>
      </c>
      <c r="K509" s="95">
        <f t="shared" si="70"/>
        <v>0</v>
      </c>
      <c r="L509" s="92"/>
      <c r="M509" s="92"/>
      <c r="N509" s="92" t="s">
        <v>75</v>
      </c>
      <c r="O509" s="92"/>
      <c r="P509" s="93"/>
      <c r="Q509" s="85">
        <v>2008</v>
      </c>
      <c r="R509" s="92">
        <v>5</v>
      </c>
      <c r="S509" s="97">
        <f t="shared" ref="S509:S572" si="71">100%/R509</f>
        <v>0.2</v>
      </c>
      <c r="T509" s="98">
        <f t="shared" si="66"/>
        <v>1660000</v>
      </c>
      <c r="U509" s="66">
        <f t="shared" si="68"/>
        <v>10</v>
      </c>
      <c r="V509" s="92">
        <v>0</v>
      </c>
      <c r="W509" s="99">
        <f t="shared" si="67"/>
        <v>16600000</v>
      </c>
      <c r="X509" s="100">
        <f t="shared" si="69"/>
        <v>0</v>
      </c>
    </row>
    <row r="510" spans="1:24" s="100" customFormat="1" ht="16.5" hidden="1" customHeight="1" x14ac:dyDescent="0.2">
      <c r="A510" s="137">
        <f t="shared" si="65"/>
        <v>258</v>
      </c>
      <c r="B510" s="92"/>
      <c r="C510" s="83" t="s">
        <v>76</v>
      </c>
      <c r="D510" s="131" t="s">
        <v>575</v>
      </c>
      <c r="E510" s="93" t="s">
        <v>74</v>
      </c>
      <c r="F510" s="85">
        <v>1</v>
      </c>
      <c r="G510" s="101">
        <v>8300000</v>
      </c>
      <c r="H510" s="95">
        <v>0</v>
      </c>
      <c r="I510" s="85">
        <f t="shared" si="70"/>
        <v>1</v>
      </c>
      <c r="J510" s="128">
        <f t="shared" si="70"/>
        <v>8300000</v>
      </c>
      <c r="K510" s="95">
        <f t="shared" si="70"/>
        <v>0</v>
      </c>
      <c r="L510" s="92"/>
      <c r="M510" s="92"/>
      <c r="N510" s="92" t="s">
        <v>75</v>
      </c>
      <c r="O510" s="92"/>
      <c r="P510" s="93"/>
      <c r="Q510" s="85">
        <v>2008</v>
      </c>
      <c r="R510" s="92">
        <v>5</v>
      </c>
      <c r="S510" s="97">
        <f t="shared" si="71"/>
        <v>0.2</v>
      </c>
      <c r="T510" s="98">
        <f t="shared" si="66"/>
        <v>1660000</v>
      </c>
      <c r="U510" s="66">
        <f t="shared" si="68"/>
        <v>10</v>
      </c>
      <c r="V510" s="92">
        <v>0</v>
      </c>
      <c r="W510" s="99">
        <f t="shared" si="67"/>
        <v>16600000</v>
      </c>
      <c r="X510" s="100">
        <f t="shared" si="69"/>
        <v>0</v>
      </c>
    </row>
    <row r="511" spans="1:24" s="100" customFormat="1" ht="16.5" hidden="1" customHeight="1" x14ac:dyDescent="0.2">
      <c r="A511" s="137">
        <f t="shared" ref="A511:A574" si="72">+A510+1</f>
        <v>259</v>
      </c>
      <c r="B511" s="92"/>
      <c r="C511" s="83" t="s">
        <v>76</v>
      </c>
      <c r="D511" s="131" t="s">
        <v>576</v>
      </c>
      <c r="E511" s="93" t="s">
        <v>74</v>
      </c>
      <c r="F511" s="85">
        <v>1</v>
      </c>
      <c r="G511" s="101">
        <v>8300000</v>
      </c>
      <c r="H511" s="95">
        <v>0</v>
      </c>
      <c r="I511" s="85">
        <f t="shared" si="70"/>
        <v>1</v>
      </c>
      <c r="J511" s="128">
        <f t="shared" si="70"/>
        <v>8300000</v>
      </c>
      <c r="K511" s="95">
        <f t="shared" si="70"/>
        <v>0</v>
      </c>
      <c r="L511" s="92"/>
      <c r="M511" s="92"/>
      <c r="N511" s="92" t="s">
        <v>75</v>
      </c>
      <c r="O511" s="92"/>
      <c r="P511" s="93"/>
      <c r="Q511" s="85">
        <v>2008</v>
      </c>
      <c r="R511" s="92">
        <v>5</v>
      </c>
      <c r="S511" s="97">
        <f t="shared" si="71"/>
        <v>0.2</v>
      </c>
      <c r="T511" s="98">
        <f t="shared" si="66"/>
        <v>1660000</v>
      </c>
      <c r="U511" s="66">
        <f t="shared" si="68"/>
        <v>10</v>
      </c>
      <c r="V511" s="92">
        <v>0</v>
      </c>
      <c r="W511" s="99">
        <f t="shared" si="67"/>
        <v>16600000</v>
      </c>
      <c r="X511" s="100">
        <f t="shared" si="69"/>
        <v>0</v>
      </c>
    </row>
    <row r="512" spans="1:24" s="100" customFormat="1" ht="16.5" hidden="1" customHeight="1" x14ac:dyDescent="0.2">
      <c r="A512" s="137">
        <f t="shared" si="72"/>
        <v>260</v>
      </c>
      <c r="B512" s="92"/>
      <c r="C512" s="83" t="s">
        <v>76</v>
      </c>
      <c r="D512" s="131" t="s">
        <v>577</v>
      </c>
      <c r="E512" s="93" t="s">
        <v>74</v>
      </c>
      <c r="F512" s="85">
        <v>1</v>
      </c>
      <c r="G512" s="101">
        <v>8300000</v>
      </c>
      <c r="H512" s="95">
        <v>0</v>
      </c>
      <c r="I512" s="85">
        <f t="shared" si="70"/>
        <v>1</v>
      </c>
      <c r="J512" s="128">
        <f t="shared" si="70"/>
        <v>8300000</v>
      </c>
      <c r="K512" s="95">
        <f t="shared" si="70"/>
        <v>0</v>
      </c>
      <c r="L512" s="92"/>
      <c r="M512" s="92"/>
      <c r="N512" s="92" t="s">
        <v>75</v>
      </c>
      <c r="O512" s="92"/>
      <c r="P512" s="93"/>
      <c r="Q512" s="85">
        <v>2008</v>
      </c>
      <c r="R512" s="92">
        <v>5</v>
      </c>
      <c r="S512" s="97">
        <f t="shared" si="71"/>
        <v>0.2</v>
      </c>
      <c r="T512" s="98">
        <f t="shared" si="66"/>
        <v>1660000</v>
      </c>
      <c r="U512" s="66">
        <f t="shared" si="68"/>
        <v>10</v>
      </c>
      <c r="V512" s="92">
        <v>0</v>
      </c>
      <c r="W512" s="99">
        <f t="shared" si="67"/>
        <v>16600000</v>
      </c>
      <c r="X512" s="100">
        <f t="shared" si="69"/>
        <v>0</v>
      </c>
    </row>
    <row r="513" spans="1:24" s="100" customFormat="1" ht="16.5" hidden="1" customHeight="1" x14ac:dyDescent="0.2">
      <c r="A513" s="137">
        <f t="shared" si="72"/>
        <v>261</v>
      </c>
      <c r="B513" s="92"/>
      <c r="C513" s="83" t="s">
        <v>76</v>
      </c>
      <c r="D513" s="131" t="s">
        <v>578</v>
      </c>
      <c r="E513" s="93" t="s">
        <v>74</v>
      </c>
      <c r="F513" s="85">
        <v>1</v>
      </c>
      <c r="G513" s="101">
        <v>8300000</v>
      </c>
      <c r="H513" s="95">
        <v>0</v>
      </c>
      <c r="I513" s="85">
        <f t="shared" si="70"/>
        <v>1</v>
      </c>
      <c r="J513" s="128">
        <f t="shared" si="70"/>
        <v>8300000</v>
      </c>
      <c r="K513" s="95">
        <f t="shared" si="70"/>
        <v>0</v>
      </c>
      <c r="L513" s="92"/>
      <c r="M513" s="92"/>
      <c r="N513" s="92" t="s">
        <v>75</v>
      </c>
      <c r="O513" s="92"/>
      <c r="P513" s="93"/>
      <c r="Q513" s="85">
        <v>2008</v>
      </c>
      <c r="R513" s="92">
        <v>5</v>
      </c>
      <c r="S513" s="97">
        <f t="shared" si="71"/>
        <v>0.2</v>
      </c>
      <c r="T513" s="98">
        <f t="shared" si="66"/>
        <v>1660000</v>
      </c>
      <c r="U513" s="66">
        <f t="shared" si="68"/>
        <v>10</v>
      </c>
      <c r="V513" s="92">
        <v>0</v>
      </c>
      <c r="W513" s="99">
        <f t="shared" si="67"/>
        <v>16600000</v>
      </c>
      <c r="X513" s="100">
        <f t="shared" si="69"/>
        <v>0</v>
      </c>
    </row>
    <row r="514" spans="1:24" s="100" customFormat="1" ht="16.5" hidden="1" customHeight="1" x14ac:dyDescent="0.2">
      <c r="A514" s="137">
        <f t="shared" si="72"/>
        <v>262</v>
      </c>
      <c r="B514" s="92"/>
      <c r="C514" s="83" t="s">
        <v>76</v>
      </c>
      <c r="D514" s="131" t="s">
        <v>579</v>
      </c>
      <c r="E514" s="93" t="s">
        <v>74</v>
      </c>
      <c r="F514" s="85">
        <v>1</v>
      </c>
      <c r="G514" s="101">
        <v>8300000</v>
      </c>
      <c r="H514" s="95">
        <v>0</v>
      </c>
      <c r="I514" s="85">
        <f t="shared" si="70"/>
        <v>1</v>
      </c>
      <c r="J514" s="128">
        <f t="shared" si="70"/>
        <v>8300000</v>
      </c>
      <c r="K514" s="95">
        <f t="shared" si="70"/>
        <v>0</v>
      </c>
      <c r="L514" s="92"/>
      <c r="M514" s="92"/>
      <c r="N514" s="92" t="s">
        <v>75</v>
      </c>
      <c r="O514" s="92"/>
      <c r="P514" s="93"/>
      <c r="Q514" s="85">
        <v>2008</v>
      </c>
      <c r="R514" s="92">
        <v>5</v>
      </c>
      <c r="S514" s="97">
        <f t="shared" si="71"/>
        <v>0.2</v>
      </c>
      <c r="T514" s="98">
        <f t="shared" si="66"/>
        <v>1660000</v>
      </c>
      <c r="U514" s="66">
        <f t="shared" si="68"/>
        <v>10</v>
      </c>
      <c r="V514" s="92">
        <v>0</v>
      </c>
      <c r="W514" s="99">
        <f t="shared" si="67"/>
        <v>16600000</v>
      </c>
      <c r="X514" s="100">
        <f t="shared" si="69"/>
        <v>0</v>
      </c>
    </row>
    <row r="515" spans="1:24" s="100" customFormat="1" ht="16.5" hidden="1" customHeight="1" x14ac:dyDescent="0.2">
      <c r="A515" s="137">
        <f t="shared" si="72"/>
        <v>263</v>
      </c>
      <c r="B515" s="92"/>
      <c r="C515" s="83" t="s">
        <v>76</v>
      </c>
      <c r="D515" s="131" t="s">
        <v>580</v>
      </c>
      <c r="E515" s="93" t="s">
        <v>74</v>
      </c>
      <c r="F515" s="85">
        <v>1</v>
      </c>
      <c r="G515" s="101">
        <v>8300000</v>
      </c>
      <c r="H515" s="95">
        <v>0</v>
      </c>
      <c r="I515" s="85">
        <f t="shared" si="70"/>
        <v>1</v>
      </c>
      <c r="J515" s="128">
        <f t="shared" si="70"/>
        <v>8300000</v>
      </c>
      <c r="K515" s="95">
        <f t="shared" si="70"/>
        <v>0</v>
      </c>
      <c r="L515" s="92"/>
      <c r="M515" s="92"/>
      <c r="N515" s="92" t="s">
        <v>75</v>
      </c>
      <c r="O515" s="92"/>
      <c r="P515" s="93"/>
      <c r="Q515" s="85">
        <v>2008</v>
      </c>
      <c r="R515" s="92">
        <v>5</v>
      </c>
      <c r="S515" s="97">
        <f t="shared" si="71"/>
        <v>0.2</v>
      </c>
      <c r="T515" s="98">
        <f t="shared" si="66"/>
        <v>1660000</v>
      </c>
      <c r="U515" s="66">
        <f t="shared" si="68"/>
        <v>10</v>
      </c>
      <c r="V515" s="92">
        <v>0</v>
      </c>
      <c r="W515" s="99">
        <f t="shared" si="67"/>
        <v>16600000</v>
      </c>
      <c r="X515" s="100">
        <f t="shared" si="69"/>
        <v>0</v>
      </c>
    </row>
    <row r="516" spans="1:24" s="100" customFormat="1" ht="16.5" hidden="1" customHeight="1" x14ac:dyDescent="0.2">
      <c r="A516" s="137">
        <f t="shared" si="72"/>
        <v>264</v>
      </c>
      <c r="B516" s="92"/>
      <c r="C516" s="83" t="s">
        <v>76</v>
      </c>
      <c r="D516" s="131" t="s">
        <v>581</v>
      </c>
      <c r="E516" s="93" t="s">
        <v>74</v>
      </c>
      <c r="F516" s="85">
        <v>1</v>
      </c>
      <c r="G516" s="101">
        <v>8300000</v>
      </c>
      <c r="H516" s="95">
        <v>0</v>
      </c>
      <c r="I516" s="85">
        <f t="shared" si="70"/>
        <v>1</v>
      </c>
      <c r="J516" s="128">
        <f t="shared" si="70"/>
        <v>8300000</v>
      </c>
      <c r="K516" s="95">
        <f t="shared" si="70"/>
        <v>0</v>
      </c>
      <c r="L516" s="92"/>
      <c r="M516" s="92"/>
      <c r="N516" s="92" t="s">
        <v>75</v>
      </c>
      <c r="O516" s="92"/>
      <c r="P516" s="93"/>
      <c r="Q516" s="85">
        <v>2008</v>
      </c>
      <c r="R516" s="92">
        <v>5</v>
      </c>
      <c r="S516" s="97">
        <f t="shared" si="71"/>
        <v>0.2</v>
      </c>
      <c r="T516" s="98">
        <f t="shared" si="66"/>
        <v>1660000</v>
      </c>
      <c r="U516" s="66">
        <f t="shared" si="68"/>
        <v>10</v>
      </c>
      <c r="V516" s="92">
        <v>0</v>
      </c>
      <c r="W516" s="99">
        <f t="shared" si="67"/>
        <v>16600000</v>
      </c>
      <c r="X516" s="100">
        <f t="shared" si="69"/>
        <v>0</v>
      </c>
    </row>
    <row r="517" spans="1:24" s="100" customFormat="1" ht="16.5" hidden="1" customHeight="1" x14ac:dyDescent="0.2">
      <c r="A517" s="137">
        <f t="shared" si="72"/>
        <v>265</v>
      </c>
      <c r="B517" s="92"/>
      <c r="C517" s="83" t="s">
        <v>76</v>
      </c>
      <c r="D517" s="131" t="s">
        <v>582</v>
      </c>
      <c r="E517" s="93" t="s">
        <v>74</v>
      </c>
      <c r="F517" s="85">
        <v>1</v>
      </c>
      <c r="G517" s="101">
        <v>8300000</v>
      </c>
      <c r="H517" s="95">
        <v>0</v>
      </c>
      <c r="I517" s="85">
        <f t="shared" si="70"/>
        <v>1</v>
      </c>
      <c r="J517" s="128">
        <f t="shared" si="70"/>
        <v>8300000</v>
      </c>
      <c r="K517" s="95">
        <f t="shared" si="70"/>
        <v>0</v>
      </c>
      <c r="L517" s="92"/>
      <c r="M517" s="92"/>
      <c r="N517" s="92" t="s">
        <v>75</v>
      </c>
      <c r="O517" s="92"/>
      <c r="P517" s="93"/>
      <c r="Q517" s="85">
        <v>2008</v>
      </c>
      <c r="R517" s="92">
        <v>5</v>
      </c>
      <c r="S517" s="97">
        <f t="shared" si="71"/>
        <v>0.2</v>
      </c>
      <c r="T517" s="98">
        <f t="shared" si="66"/>
        <v>1660000</v>
      </c>
      <c r="U517" s="66">
        <f t="shared" si="68"/>
        <v>10</v>
      </c>
      <c r="V517" s="92">
        <v>0</v>
      </c>
      <c r="W517" s="99">
        <f t="shared" si="67"/>
        <v>16600000</v>
      </c>
      <c r="X517" s="100">
        <f t="shared" si="69"/>
        <v>0</v>
      </c>
    </row>
    <row r="518" spans="1:24" s="100" customFormat="1" ht="16.5" hidden="1" customHeight="1" x14ac:dyDescent="0.2">
      <c r="A518" s="137">
        <f t="shared" si="72"/>
        <v>266</v>
      </c>
      <c r="B518" s="92"/>
      <c r="C518" s="83" t="s">
        <v>76</v>
      </c>
      <c r="D518" s="131" t="s">
        <v>583</v>
      </c>
      <c r="E518" s="93" t="s">
        <v>74</v>
      </c>
      <c r="F518" s="85">
        <v>1</v>
      </c>
      <c r="G518" s="101">
        <v>8300000</v>
      </c>
      <c r="H518" s="95">
        <v>0</v>
      </c>
      <c r="I518" s="85">
        <f t="shared" si="70"/>
        <v>1</v>
      </c>
      <c r="J518" s="128">
        <f t="shared" si="70"/>
        <v>8300000</v>
      </c>
      <c r="K518" s="95">
        <f t="shared" si="70"/>
        <v>0</v>
      </c>
      <c r="L518" s="92"/>
      <c r="M518" s="92"/>
      <c r="N518" s="92" t="s">
        <v>75</v>
      </c>
      <c r="O518" s="92"/>
      <c r="P518" s="93"/>
      <c r="Q518" s="85">
        <v>2008</v>
      </c>
      <c r="R518" s="92">
        <v>5</v>
      </c>
      <c r="S518" s="97">
        <f t="shared" si="71"/>
        <v>0.2</v>
      </c>
      <c r="T518" s="98">
        <f t="shared" si="66"/>
        <v>1660000</v>
      </c>
      <c r="U518" s="66">
        <f t="shared" si="68"/>
        <v>10</v>
      </c>
      <c r="V518" s="92">
        <v>0</v>
      </c>
      <c r="W518" s="99">
        <f t="shared" si="67"/>
        <v>16600000</v>
      </c>
      <c r="X518" s="100">
        <f t="shared" si="69"/>
        <v>0</v>
      </c>
    </row>
    <row r="519" spans="1:24" s="100" customFormat="1" ht="16.5" hidden="1" customHeight="1" x14ac:dyDescent="0.2">
      <c r="A519" s="137">
        <f t="shared" si="72"/>
        <v>267</v>
      </c>
      <c r="B519" s="92"/>
      <c r="C519" s="83" t="s">
        <v>76</v>
      </c>
      <c r="D519" s="131" t="s">
        <v>584</v>
      </c>
      <c r="E519" s="93" t="s">
        <v>74</v>
      </c>
      <c r="F519" s="85">
        <v>1</v>
      </c>
      <c r="G519" s="101">
        <v>8300000</v>
      </c>
      <c r="H519" s="95">
        <v>0</v>
      </c>
      <c r="I519" s="85">
        <f t="shared" si="70"/>
        <v>1</v>
      </c>
      <c r="J519" s="128">
        <f t="shared" si="70"/>
        <v>8300000</v>
      </c>
      <c r="K519" s="95">
        <f t="shared" si="70"/>
        <v>0</v>
      </c>
      <c r="L519" s="92"/>
      <c r="M519" s="92"/>
      <c r="N519" s="92" t="s">
        <v>75</v>
      </c>
      <c r="O519" s="92"/>
      <c r="P519" s="93"/>
      <c r="Q519" s="85">
        <v>2008</v>
      </c>
      <c r="R519" s="92">
        <v>5</v>
      </c>
      <c r="S519" s="97">
        <f t="shared" si="71"/>
        <v>0.2</v>
      </c>
      <c r="T519" s="98">
        <f t="shared" si="66"/>
        <v>1660000</v>
      </c>
      <c r="U519" s="66">
        <f t="shared" si="68"/>
        <v>10</v>
      </c>
      <c r="V519" s="92">
        <v>0</v>
      </c>
      <c r="W519" s="99">
        <f t="shared" si="67"/>
        <v>16600000</v>
      </c>
      <c r="X519" s="100">
        <f t="shared" si="69"/>
        <v>0</v>
      </c>
    </row>
    <row r="520" spans="1:24" s="100" customFormat="1" ht="16.5" hidden="1" customHeight="1" x14ac:dyDescent="0.2">
      <c r="A520" s="137">
        <f t="shared" si="72"/>
        <v>268</v>
      </c>
      <c r="B520" s="92"/>
      <c r="C520" s="83" t="s">
        <v>76</v>
      </c>
      <c r="D520" s="131" t="s">
        <v>585</v>
      </c>
      <c r="E520" s="93" t="s">
        <v>74</v>
      </c>
      <c r="F520" s="85">
        <v>1</v>
      </c>
      <c r="G520" s="101">
        <v>8300000</v>
      </c>
      <c r="H520" s="95">
        <v>0</v>
      </c>
      <c r="I520" s="85">
        <f t="shared" si="70"/>
        <v>1</v>
      </c>
      <c r="J520" s="128">
        <f t="shared" si="70"/>
        <v>8300000</v>
      </c>
      <c r="K520" s="95">
        <f t="shared" si="70"/>
        <v>0</v>
      </c>
      <c r="L520" s="92"/>
      <c r="M520" s="92"/>
      <c r="N520" s="92" t="s">
        <v>75</v>
      </c>
      <c r="O520" s="92"/>
      <c r="P520" s="93"/>
      <c r="Q520" s="85">
        <v>2008</v>
      </c>
      <c r="R520" s="92">
        <v>5</v>
      </c>
      <c r="S520" s="97">
        <f t="shared" si="71"/>
        <v>0.2</v>
      </c>
      <c r="T520" s="98">
        <f t="shared" si="66"/>
        <v>1660000</v>
      </c>
      <c r="U520" s="66">
        <f t="shared" si="68"/>
        <v>10</v>
      </c>
      <c r="V520" s="92">
        <v>0</v>
      </c>
      <c r="W520" s="99">
        <f t="shared" si="67"/>
        <v>16600000</v>
      </c>
      <c r="X520" s="100">
        <f t="shared" si="69"/>
        <v>0</v>
      </c>
    </row>
    <row r="521" spans="1:24" s="100" customFormat="1" ht="16.5" hidden="1" customHeight="1" x14ac:dyDescent="0.2">
      <c r="A521" s="137">
        <f t="shared" si="72"/>
        <v>269</v>
      </c>
      <c r="B521" s="92"/>
      <c r="C521" s="83" t="s">
        <v>76</v>
      </c>
      <c r="D521" s="131" t="s">
        <v>586</v>
      </c>
      <c r="E521" s="93" t="s">
        <v>74</v>
      </c>
      <c r="F521" s="85">
        <v>1</v>
      </c>
      <c r="G521" s="101">
        <v>8300000</v>
      </c>
      <c r="H521" s="95">
        <v>0</v>
      </c>
      <c r="I521" s="85">
        <f t="shared" si="70"/>
        <v>1</v>
      </c>
      <c r="J521" s="128">
        <f t="shared" si="70"/>
        <v>8300000</v>
      </c>
      <c r="K521" s="95">
        <f t="shared" si="70"/>
        <v>0</v>
      </c>
      <c r="L521" s="92"/>
      <c r="M521" s="92"/>
      <c r="N521" s="92" t="s">
        <v>75</v>
      </c>
      <c r="O521" s="92"/>
      <c r="P521" s="93"/>
      <c r="Q521" s="85">
        <v>2008</v>
      </c>
      <c r="R521" s="92">
        <v>5</v>
      </c>
      <c r="S521" s="97">
        <f t="shared" si="71"/>
        <v>0.2</v>
      </c>
      <c r="T521" s="98">
        <f t="shared" si="66"/>
        <v>1660000</v>
      </c>
      <c r="U521" s="66">
        <f t="shared" si="68"/>
        <v>10</v>
      </c>
      <c r="V521" s="92">
        <v>0</v>
      </c>
      <c r="W521" s="99">
        <f t="shared" si="67"/>
        <v>16600000</v>
      </c>
      <c r="X521" s="100">
        <f t="shared" si="69"/>
        <v>0</v>
      </c>
    </row>
    <row r="522" spans="1:24" s="100" customFormat="1" ht="16.5" hidden="1" customHeight="1" x14ac:dyDescent="0.2">
      <c r="A522" s="137">
        <f t="shared" si="72"/>
        <v>270</v>
      </c>
      <c r="B522" s="92"/>
      <c r="C522" s="83" t="s">
        <v>76</v>
      </c>
      <c r="D522" s="131" t="s">
        <v>587</v>
      </c>
      <c r="E522" s="93" t="s">
        <v>74</v>
      </c>
      <c r="F522" s="85">
        <v>1</v>
      </c>
      <c r="G522" s="101">
        <v>8300000</v>
      </c>
      <c r="H522" s="95">
        <v>0</v>
      </c>
      <c r="I522" s="85">
        <f t="shared" si="70"/>
        <v>1</v>
      </c>
      <c r="J522" s="128">
        <f t="shared" si="70"/>
        <v>8300000</v>
      </c>
      <c r="K522" s="95">
        <f t="shared" si="70"/>
        <v>0</v>
      </c>
      <c r="L522" s="92"/>
      <c r="M522" s="92"/>
      <c r="N522" s="92" t="s">
        <v>75</v>
      </c>
      <c r="O522" s="92"/>
      <c r="P522" s="93"/>
      <c r="Q522" s="85">
        <v>2008</v>
      </c>
      <c r="R522" s="92">
        <v>5</v>
      </c>
      <c r="S522" s="97">
        <f t="shared" si="71"/>
        <v>0.2</v>
      </c>
      <c r="T522" s="98">
        <f t="shared" si="66"/>
        <v>1660000</v>
      </c>
      <c r="U522" s="66">
        <f t="shared" si="68"/>
        <v>10</v>
      </c>
      <c r="V522" s="92">
        <v>0</v>
      </c>
      <c r="W522" s="99">
        <f t="shared" si="67"/>
        <v>16600000</v>
      </c>
      <c r="X522" s="100">
        <f t="shared" si="69"/>
        <v>0</v>
      </c>
    </row>
    <row r="523" spans="1:24" s="100" customFormat="1" ht="16.5" hidden="1" customHeight="1" x14ac:dyDescent="0.2">
      <c r="A523" s="137">
        <f t="shared" si="72"/>
        <v>271</v>
      </c>
      <c r="B523" s="92"/>
      <c r="C523" s="83" t="s">
        <v>76</v>
      </c>
      <c r="D523" s="131" t="s">
        <v>588</v>
      </c>
      <c r="E523" s="93" t="s">
        <v>74</v>
      </c>
      <c r="F523" s="85">
        <v>1</v>
      </c>
      <c r="G523" s="101">
        <v>8300000</v>
      </c>
      <c r="H523" s="95">
        <v>0</v>
      </c>
      <c r="I523" s="85">
        <f t="shared" si="70"/>
        <v>1</v>
      </c>
      <c r="J523" s="128">
        <f t="shared" si="70"/>
        <v>8300000</v>
      </c>
      <c r="K523" s="95">
        <f t="shared" si="70"/>
        <v>0</v>
      </c>
      <c r="L523" s="92"/>
      <c r="M523" s="92"/>
      <c r="N523" s="92" t="s">
        <v>75</v>
      </c>
      <c r="O523" s="92"/>
      <c r="P523" s="93"/>
      <c r="Q523" s="85">
        <v>2008</v>
      </c>
      <c r="R523" s="92">
        <v>5</v>
      </c>
      <c r="S523" s="97">
        <f t="shared" si="71"/>
        <v>0.2</v>
      </c>
      <c r="T523" s="98">
        <f t="shared" si="66"/>
        <v>1660000</v>
      </c>
      <c r="U523" s="66">
        <f t="shared" si="68"/>
        <v>10</v>
      </c>
      <c r="V523" s="92">
        <v>0</v>
      </c>
      <c r="W523" s="99">
        <f t="shared" si="67"/>
        <v>16600000</v>
      </c>
      <c r="X523" s="100">
        <f t="shared" si="69"/>
        <v>0</v>
      </c>
    </row>
    <row r="524" spans="1:24" s="100" customFormat="1" ht="16.5" hidden="1" customHeight="1" x14ac:dyDescent="0.2">
      <c r="A524" s="137">
        <f t="shared" si="72"/>
        <v>272</v>
      </c>
      <c r="B524" s="92"/>
      <c r="C524" s="83" t="s">
        <v>76</v>
      </c>
      <c r="D524" s="131" t="s">
        <v>589</v>
      </c>
      <c r="E524" s="93" t="s">
        <v>74</v>
      </c>
      <c r="F524" s="85">
        <v>1</v>
      </c>
      <c r="G524" s="101">
        <v>8300000</v>
      </c>
      <c r="H524" s="95">
        <v>0</v>
      </c>
      <c r="I524" s="85">
        <f t="shared" si="70"/>
        <v>1</v>
      </c>
      <c r="J524" s="128">
        <f t="shared" si="70"/>
        <v>8300000</v>
      </c>
      <c r="K524" s="95">
        <f t="shared" si="70"/>
        <v>0</v>
      </c>
      <c r="L524" s="92"/>
      <c r="M524" s="92"/>
      <c r="N524" s="92" t="s">
        <v>75</v>
      </c>
      <c r="O524" s="92"/>
      <c r="P524" s="93"/>
      <c r="Q524" s="85">
        <v>2008</v>
      </c>
      <c r="R524" s="92">
        <v>5</v>
      </c>
      <c r="S524" s="97">
        <f t="shared" si="71"/>
        <v>0.2</v>
      </c>
      <c r="T524" s="98">
        <f t="shared" si="66"/>
        <v>1660000</v>
      </c>
      <c r="U524" s="66">
        <f t="shared" si="68"/>
        <v>10</v>
      </c>
      <c r="V524" s="92">
        <v>0</v>
      </c>
      <c r="W524" s="99">
        <f t="shared" si="67"/>
        <v>16600000</v>
      </c>
      <c r="X524" s="100">
        <f t="shared" si="69"/>
        <v>0</v>
      </c>
    </row>
    <row r="525" spans="1:24" s="100" customFormat="1" ht="16.5" hidden="1" customHeight="1" x14ac:dyDescent="0.2">
      <c r="A525" s="137">
        <f t="shared" si="72"/>
        <v>273</v>
      </c>
      <c r="B525" s="92"/>
      <c r="C525" s="83" t="s">
        <v>76</v>
      </c>
      <c r="D525" s="131" t="s">
        <v>590</v>
      </c>
      <c r="E525" s="93" t="s">
        <v>74</v>
      </c>
      <c r="F525" s="85">
        <v>1</v>
      </c>
      <c r="G525" s="101">
        <v>8300000</v>
      </c>
      <c r="H525" s="95">
        <v>0</v>
      </c>
      <c r="I525" s="85">
        <f t="shared" si="70"/>
        <v>1</v>
      </c>
      <c r="J525" s="128">
        <f t="shared" si="70"/>
        <v>8300000</v>
      </c>
      <c r="K525" s="95">
        <f t="shared" si="70"/>
        <v>0</v>
      </c>
      <c r="L525" s="92"/>
      <c r="M525" s="92"/>
      <c r="N525" s="92" t="s">
        <v>75</v>
      </c>
      <c r="O525" s="92"/>
      <c r="P525" s="93"/>
      <c r="Q525" s="85">
        <v>2008</v>
      </c>
      <c r="R525" s="92">
        <v>5</v>
      </c>
      <c r="S525" s="97">
        <f t="shared" si="71"/>
        <v>0.2</v>
      </c>
      <c r="T525" s="98">
        <f t="shared" si="66"/>
        <v>1660000</v>
      </c>
      <c r="U525" s="66">
        <f t="shared" si="68"/>
        <v>10</v>
      </c>
      <c r="V525" s="92">
        <v>0</v>
      </c>
      <c r="W525" s="99">
        <f t="shared" si="67"/>
        <v>16600000</v>
      </c>
      <c r="X525" s="100">
        <f t="shared" si="69"/>
        <v>0</v>
      </c>
    </row>
    <row r="526" spans="1:24" s="100" customFormat="1" ht="16.5" hidden="1" customHeight="1" x14ac:dyDescent="0.2">
      <c r="A526" s="137">
        <f t="shared" si="72"/>
        <v>274</v>
      </c>
      <c r="B526" s="92"/>
      <c r="C526" s="83" t="s">
        <v>76</v>
      </c>
      <c r="D526" s="131" t="s">
        <v>591</v>
      </c>
      <c r="E526" s="93" t="s">
        <v>74</v>
      </c>
      <c r="F526" s="85">
        <v>1</v>
      </c>
      <c r="G526" s="101">
        <v>8300000</v>
      </c>
      <c r="H526" s="95">
        <v>0</v>
      </c>
      <c r="I526" s="85">
        <f t="shared" si="70"/>
        <v>1</v>
      </c>
      <c r="J526" s="128">
        <f t="shared" si="70"/>
        <v>8300000</v>
      </c>
      <c r="K526" s="95">
        <f t="shared" si="70"/>
        <v>0</v>
      </c>
      <c r="L526" s="92"/>
      <c r="M526" s="92"/>
      <c r="N526" s="92" t="s">
        <v>75</v>
      </c>
      <c r="O526" s="92"/>
      <c r="P526" s="93"/>
      <c r="Q526" s="85">
        <v>2008</v>
      </c>
      <c r="R526" s="92">
        <v>5</v>
      </c>
      <c r="S526" s="97">
        <f t="shared" si="71"/>
        <v>0.2</v>
      </c>
      <c r="T526" s="98">
        <f t="shared" si="66"/>
        <v>1660000</v>
      </c>
      <c r="U526" s="66">
        <f t="shared" si="68"/>
        <v>10</v>
      </c>
      <c r="V526" s="92">
        <v>0</v>
      </c>
      <c r="W526" s="99">
        <f t="shared" si="67"/>
        <v>16600000</v>
      </c>
      <c r="X526" s="100">
        <f t="shared" si="69"/>
        <v>0</v>
      </c>
    </row>
    <row r="527" spans="1:24" s="100" customFormat="1" ht="16.5" hidden="1" customHeight="1" x14ac:dyDescent="0.2">
      <c r="A527" s="137">
        <f t="shared" si="72"/>
        <v>275</v>
      </c>
      <c r="B527" s="92"/>
      <c r="C527" s="83" t="s">
        <v>76</v>
      </c>
      <c r="D527" s="131" t="s">
        <v>592</v>
      </c>
      <c r="E527" s="93" t="s">
        <v>74</v>
      </c>
      <c r="F527" s="85">
        <v>1</v>
      </c>
      <c r="G527" s="101">
        <v>8300000</v>
      </c>
      <c r="H527" s="95">
        <v>0</v>
      </c>
      <c r="I527" s="85">
        <f t="shared" si="70"/>
        <v>1</v>
      </c>
      <c r="J527" s="128">
        <f t="shared" si="70"/>
        <v>8300000</v>
      </c>
      <c r="K527" s="95">
        <f t="shared" si="70"/>
        <v>0</v>
      </c>
      <c r="L527" s="92"/>
      <c r="M527" s="92"/>
      <c r="N527" s="92" t="s">
        <v>75</v>
      </c>
      <c r="O527" s="92"/>
      <c r="P527" s="93"/>
      <c r="Q527" s="85">
        <v>2008</v>
      </c>
      <c r="R527" s="92">
        <v>5</v>
      </c>
      <c r="S527" s="97">
        <f t="shared" si="71"/>
        <v>0.2</v>
      </c>
      <c r="T527" s="98">
        <f t="shared" si="66"/>
        <v>1660000</v>
      </c>
      <c r="U527" s="66">
        <f t="shared" si="68"/>
        <v>10</v>
      </c>
      <c r="V527" s="92">
        <v>0</v>
      </c>
      <c r="W527" s="99">
        <f t="shared" si="67"/>
        <v>16600000</v>
      </c>
      <c r="X527" s="100">
        <f t="shared" si="69"/>
        <v>0</v>
      </c>
    </row>
    <row r="528" spans="1:24" s="100" customFormat="1" ht="16.5" hidden="1" customHeight="1" x14ac:dyDescent="0.2">
      <c r="A528" s="137">
        <f t="shared" si="72"/>
        <v>276</v>
      </c>
      <c r="B528" s="92"/>
      <c r="C528" s="83" t="s">
        <v>76</v>
      </c>
      <c r="D528" s="131" t="s">
        <v>593</v>
      </c>
      <c r="E528" s="93" t="s">
        <v>74</v>
      </c>
      <c r="F528" s="85">
        <v>1</v>
      </c>
      <c r="G528" s="101">
        <v>8300000</v>
      </c>
      <c r="H528" s="95">
        <v>0</v>
      </c>
      <c r="I528" s="85">
        <f t="shared" si="70"/>
        <v>1</v>
      </c>
      <c r="J528" s="128">
        <f t="shared" si="70"/>
        <v>8300000</v>
      </c>
      <c r="K528" s="95">
        <f t="shared" si="70"/>
        <v>0</v>
      </c>
      <c r="L528" s="92"/>
      <c r="M528" s="92"/>
      <c r="N528" s="92" t="s">
        <v>75</v>
      </c>
      <c r="O528" s="92"/>
      <c r="P528" s="93"/>
      <c r="Q528" s="85">
        <v>2008</v>
      </c>
      <c r="R528" s="92">
        <v>5</v>
      </c>
      <c r="S528" s="97">
        <f t="shared" si="71"/>
        <v>0.2</v>
      </c>
      <c r="T528" s="98">
        <f t="shared" si="66"/>
        <v>1660000</v>
      </c>
      <c r="U528" s="66">
        <f t="shared" si="68"/>
        <v>10</v>
      </c>
      <c r="V528" s="92">
        <v>0</v>
      </c>
      <c r="W528" s="99">
        <f t="shared" si="67"/>
        <v>16600000</v>
      </c>
      <c r="X528" s="100">
        <f t="shared" si="69"/>
        <v>0</v>
      </c>
    </row>
    <row r="529" spans="1:24" s="100" customFormat="1" ht="16.5" hidden="1" customHeight="1" x14ac:dyDescent="0.2">
      <c r="A529" s="137">
        <f t="shared" si="72"/>
        <v>277</v>
      </c>
      <c r="B529" s="92"/>
      <c r="C529" s="83" t="s">
        <v>76</v>
      </c>
      <c r="D529" s="131" t="s">
        <v>594</v>
      </c>
      <c r="E529" s="93" t="s">
        <v>74</v>
      </c>
      <c r="F529" s="85">
        <v>1</v>
      </c>
      <c r="G529" s="101">
        <v>8300000</v>
      </c>
      <c r="H529" s="95">
        <v>0</v>
      </c>
      <c r="I529" s="85">
        <f t="shared" si="70"/>
        <v>1</v>
      </c>
      <c r="J529" s="128">
        <f t="shared" si="70"/>
        <v>8300000</v>
      </c>
      <c r="K529" s="95">
        <f t="shared" si="70"/>
        <v>0</v>
      </c>
      <c r="L529" s="92"/>
      <c r="M529" s="92"/>
      <c r="N529" s="92" t="s">
        <v>75</v>
      </c>
      <c r="O529" s="92"/>
      <c r="P529" s="93"/>
      <c r="Q529" s="85">
        <v>2008</v>
      </c>
      <c r="R529" s="92">
        <v>5</v>
      </c>
      <c r="S529" s="97">
        <f t="shared" si="71"/>
        <v>0.2</v>
      </c>
      <c r="T529" s="98">
        <f t="shared" si="66"/>
        <v>1660000</v>
      </c>
      <c r="U529" s="66">
        <f t="shared" si="68"/>
        <v>10</v>
      </c>
      <c r="V529" s="92">
        <v>0</v>
      </c>
      <c r="W529" s="99">
        <f t="shared" si="67"/>
        <v>16600000</v>
      </c>
      <c r="X529" s="100">
        <f t="shared" si="69"/>
        <v>0</v>
      </c>
    </row>
    <row r="530" spans="1:24" s="100" customFormat="1" ht="16.5" hidden="1" customHeight="1" x14ac:dyDescent="0.2">
      <c r="A530" s="137">
        <f t="shared" si="72"/>
        <v>278</v>
      </c>
      <c r="B530" s="92"/>
      <c r="C530" s="83" t="s">
        <v>76</v>
      </c>
      <c r="D530" s="131" t="s">
        <v>595</v>
      </c>
      <c r="E530" s="93" t="s">
        <v>74</v>
      </c>
      <c r="F530" s="85">
        <v>1</v>
      </c>
      <c r="G530" s="101">
        <v>8300000</v>
      </c>
      <c r="H530" s="95">
        <v>0</v>
      </c>
      <c r="I530" s="85">
        <f t="shared" si="70"/>
        <v>1</v>
      </c>
      <c r="J530" s="128">
        <f t="shared" si="70"/>
        <v>8300000</v>
      </c>
      <c r="K530" s="95">
        <f t="shared" si="70"/>
        <v>0</v>
      </c>
      <c r="L530" s="92"/>
      <c r="M530" s="92"/>
      <c r="N530" s="92" t="s">
        <v>75</v>
      </c>
      <c r="O530" s="92"/>
      <c r="P530" s="93"/>
      <c r="Q530" s="85">
        <v>2008</v>
      </c>
      <c r="R530" s="92">
        <v>5</v>
      </c>
      <c r="S530" s="97">
        <f t="shared" si="71"/>
        <v>0.2</v>
      </c>
      <c r="T530" s="98">
        <f t="shared" si="66"/>
        <v>1660000</v>
      </c>
      <c r="U530" s="66">
        <f t="shared" si="68"/>
        <v>10</v>
      </c>
      <c r="V530" s="92">
        <v>0</v>
      </c>
      <c r="W530" s="99">
        <f t="shared" si="67"/>
        <v>16600000</v>
      </c>
      <c r="X530" s="100">
        <f t="shared" si="69"/>
        <v>0</v>
      </c>
    </row>
    <row r="531" spans="1:24" s="100" customFormat="1" ht="16.5" hidden="1" customHeight="1" x14ac:dyDescent="0.2">
      <c r="A531" s="137">
        <f t="shared" si="72"/>
        <v>279</v>
      </c>
      <c r="B531" s="92"/>
      <c r="C531" s="83" t="s">
        <v>76</v>
      </c>
      <c r="D531" s="131" t="s">
        <v>596</v>
      </c>
      <c r="E531" s="93" t="s">
        <v>74</v>
      </c>
      <c r="F531" s="85">
        <v>1</v>
      </c>
      <c r="G531" s="101">
        <v>8300000</v>
      </c>
      <c r="H531" s="95">
        <v>0</v>
      </c>
      <c r="I531" s="85">
        <f t="shared" si="70"/>
        <v>1</v>
      </c>
      <c r="J531" s="128">
        <f t="shared" si="70"/>
        <v>8300000</v>
      </c>
      <c r="K531" s="95">
        <f t="shared" si="70"/>
        <v>0</v>
      </c>
      <c r="L531" s="92"/>
      <c r="M531" s="92"/>
      <c r="N531" s="92" t="s">
        <v>75</v>
      </c>
      <c r="O531" s="92"/>
      <c r="P531" s="93"/>
      <c r="Q531" s="85">
        <v>2008</v>
      </c>
      <c r="R531" s="92">
        <v>5</v>
      </c>
      <c r="S531" s="97">
        <f t="shared" si="71"/>
        <v>0.2</v>
      </c>
      <c r="T531" s="98">
        <f t="shared" si="66"/>
        <v>1660000</v>
      </c>
      <c r="U531" s="66">
        <f t="shared" si="68"/>
        <v>10</v>
      </c>
      <c r="V531" s="92">
        <v>0</v>
      </c>
      <c r="W531" s="99">
        <f t="shared" si="67"/>
        <v>16600000</v>
      </c>
      <c r="X531" s="100">
        <f t="shared" si="69"/>
        <v>0</v>
      </c>
    </row>
    <row r="532" spans="1:24" s="100" customFormat="1" ht="16.5" hidden="1" customHeight="1" x14ac:dyDescent="0.2">
      <c r="A532" s="137">
        <f t="shared" si="72"/>
        <v>280</v>
      </c>
      <c r="B532" s="92"/>
      <c r="C532" s="83" t="s">
        <v>76</v>
      </c>
      <c r="D532" s="131" t="s">
        <v>597</v>
      </c>
      <c r="E532" s="93" t="s">
        <v>74</v>
      </c>
      <c r="F532" s="85">
        <v>1</v>
      </c>
      <c r="G532" s="101">
        <v>8300000</v>
      </c>
      <c r="H532" s="95">
        <v>0</v>
      </c>
      <c r="I532" s="85">
        <f t="shared" si="70"/>
        <v>1</v>
      </c>
      <c r="J532" s="128">
        <f t="shared" si="70"/>
        <v>8300000</v>
      </c>
      <c r="K532" s="95">
        <f t="shared" si="70"/>
        <v>0</v>
      </c>
      <c r="L532" s="92"/>
      <c r="M532" s="92"/>
      <c r="N532" s="92" t="s">
        <v>75</v>
      </c>
      <c r="O532" s="92"/>
      <c r="P532" s="93"/>
      <c r="Q532" s="85">
        <v>2008</v>
      </c>
      <c r="R532" s="92">
        <v>5</v>
      </c>
      <c r="S532" s="97">
        <f t="shared" si="71"/>
        <v>0.2</v>
      </c>
      <c r="T532" s="98">
        <f t="shared" si="66"/>
        <v>1660000</v>
      </c>
      <c r="U532" s="66">
        <f t="shared" si="68"/>
        <v>10</v>
      </c>
      <c r="V532" s="92">
        <v>0</v>
      </c>
      <c r="W532" s="99">
        <f t="shared" si="67"/>
        <v>16600000</v>
      </c>
      <c r="X532" s="100">
        <f t="shared" si="69"/>
        <v>0</v>
      </c>
    </row>
    <row r="533" spans="1:24" s="100" customFormat="1" ht="16.5" hidden="1" customHeight="1" x14ac:dyDescent="0.2">
      <c r="A533" s="137">
        <f t="shared" si="72"/>
        <v>281</v>
      </c>
      <c r="B533" s="92"/>
      <c r="C533" s="83" t="s">
        <v>76</v>
      </c>
      <c r="D533" s="131" t="s">
        <v>598</v>
      </c>
      <c r="E533" s="93" t="s">
        <v>74</v>
      </c>
      <c r="F533" s="85">
        <v>1</v>
      </c>
      <c r="G533" s="101">
        <v>8300000</v>
      </c>
      <c r="H533" s="95">
        <v>0</v>
      </c>
      <c r="I533" s="85">
        <f t="shared" si="70"/>
        <v>1</v>
      </c>
      <c r="J533" s="128">
        <f t="shared" si="70"/>
        <v>8300000</v>
      </c>
      <c r="K533" s="95">
        <f t="shared" si="70"/>
        <v>0</v>
      </c>
      <c r="L533" s="92"/>
      <c r="M533" s="92"/>
      <c r="N533" s="92" t="s">
        <v>75</v>
      </c>
      <c r="O533" s="92"/>
      <c r="P533" s="93"/>
      <c r="Q533" s="85">
        <v>2008</v>
      </c>
      <c r="R533" s="92">
        <v>5</v>
      </c>
      <c r="S533" s="97">
        <f t="shared" si="71"/>
        <v>0.2</v>
      </c>
      <c r="T533" s="98">
        <f t="shared" si="66"/>
        <v>1660000</v>
      </c>
      <c r="U533" s="66">
        <f t="shared" si="68"/>
        <v>10</v>
      </c>
      <c r="V533" s="92">
        <v>0</v>
      </c>
      <c r="W533" s="99">
        <f t="shared" si="67"/>
        <v>16600000</v>
      </c>
      <c r="X533" s="100">
        <f t="shared" si="69"/>
        <v>0</v>
      </c>
    </row>
    <row r="534" spans="1:24" s="100" customFormat="1" ht="16.5" hidden="1" customHeight="1" x14ac:dyDescent="0.2">
      <c r="A534" s="137">
        <f t="shared" si="72"/>
        <v>282</v>
      </c>
      <c r="B534" s="92"/>
      <c r="C534" s="83" t="s">
        <v>76</v>
      </c>
      <c r="D534" s="131" t="s">
        <v>599</v>
      </c>
      <c r="E534" s="93" t="s">
        <v>74</v>
      </c>
      <c r="F534" s="85">
        <v>1</v>
      </c>
      <c r="G534" s="101">
        <v>8300000</v>
      </c>
      <c r="H534" s="95">
        <v>0</v>
      </c>
      <c r="I534" s="85">
        <f t="shared" si="70"/>
        <v>1</v>
      </c>
      <c r="J534" s="128">
        <f t="shared" si="70"/>
        <v>8300000</v>
      </c>
      <c r="K534" s="95">
        <f t="shared" si="70"/>
        <v>0</v>
      </c>
      <c r="L534" s="92"/>
      <c r="M534" s="92"/>
      <c r="N534" s="92" t="s">
        <v>75</v>
      </c>
      <c r="O534" s="92"/>
      <c r="P534" s="93"/>
      <c r="Q534" s="85">
        <v>2008</v>
      </c>
      <c r="R534" s="92">
        <v>5</v>
      </c>
      <c r="S534" s="97">
        <f t="shared" si="71"/>
        <v>0.2</v>
      </c>
      <c r="T534" s="98">
        <f t="shared" ref="T534:T597" si="73">G534/R534</f>
        <v>1660000</v>
      </c>
      <c r="U534" s="66">
        <f t="shared" si="68"/>
        <v>10</v>
      </c>
      <c r="V534" s="92">
        <v>0</v>
      </c>
      <c r="W534" s="99">
        <f t="shared" ref="W534:W597" si="74">T534*U534</f>
        <v>16600000</v>
      </c>
      <c r="X534" s="100">
        <f t="shared" si="69"/>
        <v>0</v>
      </c>
    </row>
    <row r="535" spans="1:24" s="100" customFormat="1" ht="16.5" hidden="1" customHeight="1" x14ac:dyDescent="0.2">
      <c r="A535" s="137">
        <f t="shared" si="72"/>
        <v>283</v>
      </c>
      <c r="B535" s="92"/>
      <c r="C535" s="83" t="s">
        <v>76</v>
      </c>
      <c r="D535" s="131" t="s">
        <v>600</v>
      </c>
      <c r="E535" s="93" t="s">
        <v>74</v>
      </c>
      <c r="F535" s="85">
        <v>1</v>
      </c>
      <c r="G535" s="101">
        <v>8300000</v>
      </c>
      <c r="H535" s="95">
        <v>0</v>
      </c>
      <c r="I535" s="85">
        <f t="shared" si="70"/>
        <v>1</v>
      </c>
      <c r="J535" s="128">
        <f t="shared" si="70"/>
        <v>8300000</v>
      </c>
      <c r="K535" s="95">
        <f t="shared" si="70"/>
        <v>0</v>
      </c>
      <c r="L535" s="92"/>
      <c r="M535" s="92"/>
      <c r="N535" s="92" t="s">
        <v>75</v>
      </c>
      <c r="O535" s="92"/>
      <c r="P535" s="93"/>
      <c r="Q535" s="85">
        <v>2008</v>
      </c>
      <c r="R535" s="92">
        <v>5</v>
      </c>
      <c r="S535" s="97">
        <f t="shared" si="71"/>
        <v>0.2</v>
      </c>
      <c r="T535" s="98">
        <f t="shared" si="73"/>
        <v>1660000</v>
      </c>
      <c r="U535" s="66">
        <f t="shared" si="68"/>
        <v>10</v>
      </c>
      <c r="V535" s="92">
        <v>0</v>
      </c>
      <c r="W535" s="99">
        <f t="shared" si="74"/>
        <v>16600000</v>
      </c>
      <c r="X535" s="100">
        <f t="shared" si="69"/>
        <v>0</v>
      </c>
    </row>
    <row r="536" spans="1:24" s="100" customFormat="1" ht="16.5" hidden="1" customHeight="1" x14ac:dyDescent="0.2">
      <c r="A536" s="137">
        <f t="shared" si="72"/>
        <v>284</v>
      </c>
      <c r="B536" s="92"/>
      <c r="C536" s="83" t="s">
        <v>76</v>
      </c>
      <c r="D536" s="131" t="s">
        <v>601</v>
      </c>
      <c r="E536" s="93" t="s">
        <v>74</v>
      </c>
      <c r="F536" s="85">
        <v>1</v>
      </c>
      <c r="G536" s="101">
        <v>8300000</v>
      </c>
      <c r="H536" s="95">
        <v>0</v>
      </c>
      <c r="I536" s="85">
        <f t="shared" si="70"/>
        <v>1</v>
      </c>
      <c r="J536" s="128">
        <f t="shared" si="70"/>
        <v>8300000</v>
      </c>
      <c r="K536" s="95">
        <f t="shared" si="70"/>
        <v>0</v>
      </c>
      <c r="L536" s="92"/>
      <c r="M536" s="92"/>
      <c r="N536" s="92" t="s">
        <v>75</v>
      </c>
      <c r="O536" s="92"/>
      <c r="P536" s="93"/>
      <c r="Q536" s="85">
        <v>2008</v>
      </c>
      <c r="R536" s="92">
        <v>5</v>
      </c>
      <c r="S536" s="97">
        <f t="shared" si="71"/>
        <v>0.2</v>
      </c>
      <c r="T536" s="98">
        <f t="shared" si="73"/>
        <v>1660000</v>
      </c>
      <c r="U536" s="66">
        <f t="shared" si="68"/>
        <v>10</v>
      </c>
      <c r="V536" s="92">
        <v>0</v>
      </c>
      <c r="W536" s="99">
        <f t="shared" si="74"/>
        <v>16600000</v>
      </c>
      <c r="X536" s="100">
        <f t="shared" si="69"/>
        <v>0</v>
      </c>
    </row>
    <row r="537" spans="1:24" s="100" customFormat="1" ht="16.5" hidden="1" customHeight="1" x14ac:dyDescent="0.2">
      <c r="A537" s="137">
        <f t="shared" si="72"/>
        <v>285</v>
      </c>
      <c r="B537" s="92"/>
      <c r="C537" s="83" t="s">
        <v>76</v>
      </c>
      <c r="D537" s="131" t="s">
        <v>602</v>
      </c>
      <c r="E537" s="93" t="s">
        <v>74</v>
      </c>
      <c r="F537" s="85">
        <v>1</v>
      </c>
      <c r="G537" s="101">
        <v>8300000</v>
      </c>
      <c r="H537" s="95">
        <v>0</v>
      </c>
      <c r="I537" s="85">
        <f t="shared" si="70"/>
        <v>1</v>
      </c>
      <c r="J537" s="128">
        <f t="shared" si="70"/>
        <v>8300000</v>
      </c>
      <c r="K537" s="95">
        <f t="shared" si="70"/>
        <v>0</v>
      </c>
      <c r="L537" s="92"/>
      <c r="M537" s="92"/>
      <c r="N537" s="92" t="s">
        <v>75</v>
      </c>
      <c r="O537" s="92"/>
      <c r="P537" s="93"/>
      <c r="Q537" s="85">
        <v>2008</v>
      </c>
      <c r="R537" s="92">
        <v>5</v>
      </c>
      <c r="S537" s="97">
        <f t="shared" si="71"/>
        <v>0.2</v>
      </c>
      <c r="T537" s="98">
        <f t="shared" si="73"/>
        <v>1660000</v>
      </c>
      <c r="U537" s="66">
        <f t="shared" si="68"/>
        <v>10</v>
      </c>
      <c r="V537" s="92">
        <v>0</v>
      </c>
      <c r="W537" s="99">
        <f t="shared" si="74"/>
        <v>16600000</v>
      </c>
      <c r="X537" s="100">
        <f t="shared" si="69"/>
        <v>0</v>
      </c>
    </row>
    <row r="538" spans="1:24" s="100" customFormat="1" ht="16.5" hidden="1" customHeight="1" x14ac:dyDescent="0.2">
      <c r="A538" s="137">
        <f t="shared" si="72"/>
        <v>286</v>
      </c>
      <c r="B538" s="92"/>
      <c r="C538" s="83" t="s">
        <v>76</v>
      </c>
      <c r="D538" s="131" t="s">
        <v>603</v>
      </c>
      <c r="E538" s="93" t="s">
        <v>74</v>
      </c>
      <c r="F538" s="85">
        <v>1</v>
      </c>
      <c r="G538" s="101">
        <v>8300000</v>
      </c>
      <c r="H538" s="95">
        <v>0</v>
      </c>
      <c r="I538" s="85">
        <f t="shared" si="70"/>
        <v>1</v>
      </c>
      <c r="J538" s="128">
        <f t="shared" si="70"/>
        <v>8300000</v>
      </c>
      <c r="K538" s="95">
        <f t="shared" si="70"/>
        <v>0</v>
      </c>
      <c r="L538" s="92"/>
      <c r="M538" s="92"/>
      <c r="N538" s="92" t="s">
        <v>75</v>
      </c>
      <c r="O538" s="92"/>
      <c r="P538" s="93"/>
      <c r="Q538" s="85">
        <v>2008</v>
      </c>
      <c r="R538" s="92">
        <v>5</v>
      </c>
      <c r="S538" s="97">
        <f t="shared" si="71"/>
        <v>0.2</v>
      </c>
      <c r="T538" s="98">
        <f t="shared" si="73"/>
        <v>1660000</v>
      </c>
      <c r="U538" s="66">
        <f t="shared" si="68"/>
        <v>10</v>
      </c>
      <c r="V538" s="92">
        <v>0</v>
      </c>
      <c r="W538" s="99">
        <f t="shared" si="74"/>
        <v>16600000</v>
      </c>
      <c r="X538" s="100">
        <f t="shared" si="69"/>
        <v>0</v>
      </c>
    </row>
    <row r="539" spans="1:24" s="100" customFormat="1" ht="16.5" hidden="1" customHeight="1" x14ac:dyDescent="0.2">
      <c r="A539" s="137">
        <f t="shared" si="72"/>
        <v>287</v>
      </c>
      <c r="B539" s="92"/>
      <c r="C539" s="83" t="s">
        <v>76</v>
      </c>
      <c r="D539" s="131" t="s">
        <v>604</v>
      </c>
      <c r="E539" s="93" t="s">
        <v>74</v>
      </c>
      <c r="F539" s="85">
        <v>1</v>
      </c>
      <c r="G539" s="101">
        <v>8300000</v>
      </c>
      <c r="H539" s="95">
        <v>0</v>
      </c>
      <c r="I539" s="85">
        <f t="shared" si="70"/>
        <v>1</v>
      </c>
      <c r="J539" s="128">
        <f t="shared" si="70"/>
        <v>8300000</v>
      </c>
      <c r="K539" s="95">
        <f t="shared" si="70"/>
        <v>0</v>
      </c>
      <c r="L539" s="92"/>
      <c r="M539" s="92"/>
      <c r="N539" s="92" t="s">
        <v>75</v>
      </c>
      <c r="O539" s="92"/>
      <c r="P539" s="93"/>
      <c r="Q539" s="85">
        <v>2008</v>
      </c>
      <c r="R539" s="92">
        <v>5</v>
      </c>
      <c r="S539" s="97">
        <f t="shared" si="71"/>
        <v>0.2</v>
      </c>
      <c r="T539" s="98">
        <f t="shared" si="73"/>
        <v>1660000</v>
      </c>
      <c r="U539" s="66">
        <f t="shared" si="68"/>
        <v>10</v>
      </c>
      <c r="V539" s="92">
        <v>0</v>
      </c>
      <c r="W539" s="99">
        <f t="shared" si="74"/>
        <v>16600000</v>
      </c>
      <c r="X539" s="100">
        <f t="shared" si="69"/>
        <v>0</v>
      </c>
    </row>
    <row r="540" spans="1:24" s="100" customFormat="1" ht="16.5" hidden="1" customHeight="1" x14ac:dyDescent="0.2">
      <c r="A540" s="137">
        <f t="shared" si="72"/>
        <v>288</v>
      </c>
      <c r="B540" s="92"/>
      <c r="C540" s="83" t="s">
        <v>76</v>
      </c>
      <c r="D540" s="131" t="s">
        <v>605</v>
      </c>
      <c r="E540" s="93" t="s">
        <v>74</v>
      </c>
      <c r="F540" s="85">
        <v>1</v>
      </c>
      <c r="G540" s="101">
        <v>8300000</v>
      </c>
      <c r="H540" s="95">
        <v>0</v>
      </c>
      <c r="I540" s="85">
        <f t="shared" si="70"/>
        <v>1</v>
      </c>
      <c r="J540" s="128">
        <f t="shared" si="70"/>
        <v>8300000</v>
      </c>
      <c r="K540" s="95">
        <f t="shared" si="70"/>
        <v>0</v>
      </c>
      <c r="L540" s="92"/>
      <c r="M540" s="92"/>
      <c r="N540" s="92" t="s">
        <v>75</v>
      </c>
      <c r="O540" s="92"/>
      <c r="P540" s="93"/>
      <c r="Q540" s="85">
        <v>2008</v>
      </c>
      <c r="R540" s="92">
        <v>5</v>
      </c>
      <c r="S540" s="97">
        <f t="shared" si="71"/>
        <v>0.2</v>
      </c>
      <c r="T540" s="98">
        <f t="shared" si="73"/>
        <v>1660000</v>
      </c>
      <c r="U540" s="66">
        <f t="shared" si="68"/>
        <v>10</v>
      </c>
      <c r="V540" s="92">
        <v>0</v>
      </c>
      <c r="W540" s="99">
        <f t="shared" si="74"/>
        <v>16600000</v>
      </c>
      <c r="X540" s="100">
        <f t="shared" si="69"/>
        <v>0</v>
      </c>
    </row>
    <row r="541" spans="1:24" s="100" customFormat="1" ht="16.5" hidden="1" customHeight="1" x14ac:dyDescent="0.2">
      <c r="A541" s="137">
        <f t="shared" si="72"/>
        <v>289</v>
      </c>
      <c r="B541" s="92"/>
      <c r="C541" s="83" t="s">
        <v>76</v>
      </c>
      <c r="D541" s="131" t="s">
        <v>606</v>
      </c>
      <c r="E541" s="93" t="s">
        <v>74</v>
      </c>
      <c r="F541" s="85">
        <v>1</v>
      </c>
      <c r="G541" s="101">
        <v>8300000</v>
      </c>
      <c r="H541" s="95">
        <v>0</v>
      </c>
      <c r="I541" s="85">
        <f t="shared" si="70"/>
        <v>1</v>
      </c>
      <c r="J541" s="128">
        <f t="shared" si="70"/>
        <v>8300000</v>
      </c>
      <c r="K541" s="95">
        <f t="shared" si="70"/>
        <v>0</v>
      </c>
      <c r="L541" s="92"/>
      <c r="M541" s="92"/>
      <c r="N541" s="92" t="s">
        <v>75</v>
      </c>
      <c r="O541" s="92"/>
      <c r="P541" s="93"/>
      <c r="Q541" s="85">
        <v>2008</v>
      </c>
      <c r="R541" s="92">
        <v>5</v>
      </c>
      <c r="S541" s="97">
        <f t="shared" si="71"/>
        <v>0.2</v>
      </c>
      <c r="T541" s="98">
        <f t="shared" si="73"/>
        <v>1660000</v>
      </c>
      <c r="U541" s="66">
        <f t="shared" si="68"/>
        <v>10</v>
      </c>
      <c r="V541" s="92">
        <v>0</v>
      </c>
      <c r="W541" s="99">
        <f t="shared" si="74"/>
        <v>16600000</v>
      </c>
      <c r="X541" s="100">
        <f t="shared" si="69"/>
        <v>0</v>
      </c>
    </row>
    <row r="542" spans="1:24" s="100" customFormat="1" ht="16.5" hidden="1" customHeight="1" x14ac:dyDescent="0.2">
      <c r="A542" s="137">
        <f t="shared" si="72"/>
        <v>290</v>
      </c>
      <c r="B542" s="92"/>
      <c r="C542" s="83" t="s">
        <v>76</v>
      </c>
      <c r="D542" s="131" t="s">
        <v>607</v>
      </c>
      <c r="E542" s="93" t="s">
        <v>74</v>
      </c>
      <c r="F542" s="85">
        <v>1</v>
      </c>
      <c r="G542" s="101">
        <v>8300000</v>
      </c>
      <c r="H542" s="95">
        <v>0</v>
      </c>
      <c r="I542" s="85">
        <f t="shared" si="70"/>
        <v>1</v>
      </c>
      <c r="J542" s="128">
        <f t="shared" si="70"/>
        <v>8300000</v>
      </c>
      <c r="K542" s="95">
        <f t="shared" si="70"/>
        <v>0</v>
      </c>
      <c r="L542" s="92"/>
      <c r="M542" s="92"/>
      <c r="N542" s="92" t="s">
        <v>75</v>
      </c>
      <c r="O542" s="92"/>
      <c r="P542" s="93"/>
      <c r="Q542" s="85">
        <v>2008</v>
      </c>
      <c r="R542" s="92">
        <v>5</v>
      </c>
      <c r="S542" s="97">
        <f t="shared" si="71"/>
        <v>0.2</v>
      </c>
      <c r="T542" s="98">
        <f t="shared" si="73"/>
        <v>1660000</v>
      </c>
      <c r="U542" s="66">
        <f t="shared" si="68"/>
        <v>10</v>
      </c>
      <c r="V542" s="92">
        <v>0</v>
      </c>
      <c r="W542" s="99">
        <f t="shared" si="74"/>
        <v>16600000</v>
      </c>
      <c r="X542" s="100">
        <f t="shared" si="69"/>
        <v>0</v>
      </c>
    </row>
    <row r="543" spans="1:24" s="100" customFormat="1" ht="16.5" hidden="1" customHeight="1" x14ac:dyDescent="0.2">
      <c r="A543" s="137">
        <f t="shared" si="72"/>
        <v>291</v>
      </c>
      <c r="B543" s="92"/>
      <c r="C543" s="83" t="s">
        <v>76</v>
      </c>
      <c r="D543" s="131" t="s">
        <v>608</v>
      </c>
      <c r="E543" s="93" t="s">
        <v>74</v>
      </c>
      <c r="F543" s="85">
        <v>1</v>
      </c>
      <c r="G543" s="101">
        <v>8300000</v>
      </c>
      <c r="H543" s="95">
        <v>0</v>
      </c>
      <c r="I543" s="85">
        <f t="shared" si="70"/>
        <v>1</v>
      </c>
      <c r="J543" s="128">
        <f t="shared" si="70"/>
        <v>8300000</v>
      </c>
      <c r="K543" s="95">
        <f t="shared" si="70"/>
        <v>0</v>
      </c>
      <c r="L543" s="92"/>
      <c r="M543" s="92"/>
      <c r="N543" s="92" t="s">
        <v>75</v>
      </c>
      <c r="O543" s="92"/>
      <c r="P543" s="93"/>
      <c r="Q543" s="85">
        <v>2008</v>
      </c>
      <c r="R543" s="92">
        <v>5</v>
      </c>
      <c r="S543" s="97">
        <f t="shared" si="71"/>
        <v>0.2</v>
      </c>
      <c r="T543" s="98">
        <f t="shared" si="73"/>
        <v>1660000</v>
      </c>
      <c r="U543" s="66">
        <f t="shared" si="68"/>
        <v>10</v>
      </c>
      <c r="V543" s="92">
        <v>0</v>
      </c>
      <c r="W543" s="99">
        <f t="shared" si="74"/>
        <v>16600000</v>
      </c>
      <c r="X543" s="100">
        <f t="shared" si="69"/>
        <v>0</v>
      </c>
    </row>
    <row r="544" spans="1:24" s="100" customFormat="1" ht="16.5" hidden="1" customHeight="1" x14ac:dyDescent="0.2">
      <c r="A544" s="137">
        <f t="shared" si="72"/>
        <v>292</v>
      </c>
      <c r="B544" s="92"/>
      <c r="C544" s="83" t="s">
        <v>76</v>
      </c>
      <c r="D544" s="131" t="s">
        <v>609</v>
      </c>
      <c r="E544" s="93" t="s">
        <v>74</v>
      </c>
      <c r="F544" s="85">
        <v>1</v>
      </c>
      <c r="G544" s="101">
        <v>8300000</v>
      </c>
      <c r="H544" s="95">
        <v>0</v>
      </c>
      <c r="I544" s="85">
        <f t="shared" si="70"/>
        <v>1</v>
      </c>
      <c r="J544" s="128">
        <f t="shared" si="70"/>
        <v>8300000</v>
      </c>
      <c r="K544" s="95">
        <f t="shared" si="70"/>
        <v>0</v>
      </c>
      <c r="L544" s="92"/>
      <c r="M544" s="92"/>
      <c r="N544" s="92" t="s">
        <v>75</v>
      </c>
      <c r="O544" s="92"/>
      <c r="P544" s="93"/>
      <c r="Q544" s="85">
        <v>2008</v>
      </c>
      <c r="R544" s="92">
        <v>5</v>
      </c>
      <c r="S544" s="97">
        <f t="shared" si="71"/>
        <v>0.2</v>
      </c>
      <c r="T544" s="98">
        <f t="shared" si="73"/>
        <v>1660000</v>
      </c>
      <c r="U544" s="66">
        <f t="shared" ref="U544:U607" si="75">2018-Q544</f>
        <v>10</v>
      </c>
      <c r="V544" s="92">
        <v>0</v>
      </c>
      <c r="W544" s="99">
        <f t="shared" si="74"/>
        <v>16600000</v>
      </c>
      <c r="X544" s="100">
        <f t="shared" si="69"/>
        <v>0</v>
      </c>
    </row>
    <row r="545" spans="1:24" s="100" customFormat="1" ht="16.5" hidden="1" customHeight="1" x14ac:dyDescent="0.2">
      <c r="A545" s="137">
        <f t="shared" si="72"/>
        <v>293</v>
      </c>
      <c r="B545" s="92"/>
      <c r="C545" s="83" t="s">
        <v>76</v>
      </c>
      <c r="D545" s="131" t="s">
        <v>610</v>
      </c>
      <c r="E545" s="93" t="s">
        <v>74</v>
      </c>
      <c r="F545" s="85">
        <v>1</v>
      </c>
      <c r="G545" s="101">
        <v>8300000</v>
      </c>
      <c r="H545" s="95">
        <v>0</v>
      </c>
      <c r="I545" s="85">
        <f t="shared" si="70"/>
        <v>1</v>
      </c>
      <c r="J545" s="128">
        <f t="shared" si="70"/>
        <v>8300000</v>
      </c>
      <c r="K545" s="95">
        <f t="shared" si="70"/>
        <v>0</v>
      </c>
      <c r="L545" s="92"/>
      <c r="M545" s="92"/>
      <c r="N545" s="92" t="s">
        <v>75</v>
      </c>
      <c r="O545" s="92"/>
      <c r="P545" s="93"/>
      <c r="Q545" s="85">
        <v>2008</v>
      </c>
      <c r="R545" s="92">
        <v>5</v>
      </c>
      <c r="S545" s="97">
        <f t="shared" si="71"/>
        <v>0.2</v>
      </c>
      <c r="T545" s="98">
        <f t="shared" si="73"/>
        <v>1660000</v>
      </c>
      <c r="U545" s="66">
        <f t="shared" si="75"/>
        <v>10</v>
      </c>
      <c r="V545" s="92">
        <v>0</v>
      </c>
      <c r="W545" s="99">
        <f t="shared" si="74"/>
        <v>16600000</v>
      </c>
      <c r="X545" s="100">
        <f t="shared" si="69"/>
        <v>0</v>
      </c>
    </row>
    <row r="546" spans="1:24" s="100" customFormat="1" ht="16.5" hidden="1" customHeight="1" x14ac:dyDescent="0.2">
      <c r="A546" s="137">
        <f t="shared" si="72"/>
        <v>294</v>
      </c>
      <c r="B546" s="92"/>
      <c r="C546" s="83" t="s">
        <v>76</v>
      </c>
      <c r="D546" s="131" t="s">
        <v>611</v>
      </c>
      <c r="E546" s="93" t="s">
        <v>74</v>
      </c>
      <c r="F546" s="85">
        <v>1</v>
      </c>
      <c r="G546" s="101">
        <v>8300000</v>
      </c>
      <c r="H546" s="95">
        <v>0</v>
      </c>
      <c r="I546" s="85">
        <f t="shared" si="70"/>
        <v>1</v>
      </c>
      <c r="J546" s="128">
        <f t="shared" si="70"/>
        <v>8300000</v>
      </c>
      <c r="K546" s="95">
        <f t="shared" si="70"/>
        <v>0</v>
      </c>
      <c r="L546" s="92"/>
      <c r="M546" s="92"/>
      <c r="N546" s="92" t="s">
        <v>75</v>
      </c>
      <c r="O546" s="92"/>
      <c r="P546" s="93"/>
      <c r="Q546" s="85">
        <v>2008</v>
      </c>
      <c r="R546" s="92">
        <v>5</v>
      </c>
      <c r="S546" s="97">
        <f t="shared" si="71"/>
        <v>0.2</v>
      </c>
      <c r="T546" s="98">
        <f t="shared" si="73"/>
        <v>1660000</v>
      </c>
      <c r="U546" s="66">
        <f t="shared" si="75"/>
        <v>10</v>
      </c>
      <c r="V546" s="92">
        <v>0</v>
      </c>
      <c r="W546" s="99">
        <f t="shared" si="74"/>
        <v>16600000</v>
      </c>
      <c r="X546" s="100">
        <f t="shared" si="69"/>
        <v>0</v>
      </c>
    </row>
    <row r="547" spans="1:24" s="100" customFormat="1" ht="16.5" hidden="1" customHeight="1" x14ac:dyDescent="0.2">
      <c r="A547" s="137">
        <f t="shared" si="72"/>
        <v>295</v>
      </c>
      <c r="B547" s="92"/>
      <c r="C547" s="83" t="s">
        <v>76</v>
      </c>
      <c r="D547" s="131" t="s">
        <v>612</v>
      </c>
      <c r="E547" s="93" t="s">
        <v>74</v>
      </c>
      <c r="F547" s="85">
        <v>1</v>
      </c>
      <c r="G547" s="101">
        <v>8300000</v>
      </c>
      <c r="H547" s="95">
        <v>0</v>
      </c>
      <c r="I547" s="85">
        <f t="shared" si="70"/>
        <v>1</v>
      </c>
      <c r="J547" s="128">
        <f t="shared" si="70"/>
        <v>8300000</v>
      </c>
      <c r="K547" s="95">
        <f t="shared" si="70"/>
        <v>0</v>
      </c>
      <c r="L547" s="92"/>
      <c r="M547" s="92"/>
      <c r="N547" s="92" t="s">
        <v>75</v>
      </c>
      <c r="O547" s="92"/>
      <c r="P547" s="93"/>
      <c r="Q547" s="85">
        <v>2008</v>
      </c>
      <c r="R547" s="92">
        <v>5</v>
      </c>
      <c r="S547" s="97">
        <f t="shared" si="71"/>
        <v>0.2</v>
      </c>
      <c r="T547" s="98">
        <f t="shared" si="73"/>
        <v>1660000</v>
      </c>
      <c r="U547" s="66">
        <f t="shared" si="75"/>
        <v>10</v>
      </c>
      <c r="V547" s="92">
        <v>0</v>
      </c>
      <c r="W547" s="99">
        <f t="shared" si="74"/>
        <v>16600000</v>
      </c>
      <c r="X547" s="100">
        <f t="shared" si="69"/>
        <v>0</v>
      </c>
    </row>
    <row r="548" spans="1:24" s="100" customFormat="1" ht="16.5" hidden="1" customHeight="1" x14ac:dyDescent="0.2">
      <c r="A548" s="137">
        <f t="shared" si="72"/>
        <v>296</v>
      </c>
      <c r="B548" s="92"/>
      <c r="C548" s="83" t="s">
        <v>76</v>
      </c>
      <c r="D548" s="131" t="s">
        <v>613</v>
      </c>
      <c r="E548" s="93" t="s">
        <v>74</v>
      </c>
      <c r="F548" s="85">
        <v>1</v>
      </c>
      <c r="G548" s="101">
        <v>8300000</v>
      </c>
      <c r="H548" s="95">
        <v>0</v>
      </c>
      <c r="I548" s="85">
        <f t="shared" si="70"/>
        <v>1</v>
      </c>
      <c r="J548" s="128">
        <f t="shared" si="70"/>
        <v>8300000</v>
      </c>
      <c r="K548" s="95">
        <f t="shared" si="70"/>
        <v>0</v>
      </c>
      <c r="L548" s="92"/>
      <c r="M548" s="92"/>
      <c r="N548" s="92" t="s">
        <v>75</v>
      </c>
      <c r="O548" s="92"/>
      <c r="P548" s="93"/>
      <c r="Q548" s="85">
        <v>2008</v>
      </c>
      <c r="R548" s="92">
        <v>5</v>
      </c>
      <c r="S548" s="97">
        <f t="shared" si="71"/>
        <v>0.2</v>
      </c>
      <c r="T548" s="98">
        <f t="shared" si="73"/>
        <v>1660000</v>
      </c>
      <c r="U548" s="66">
        <f t="shared" si="75"/>
        <v>10</v>
      </c>
      <c r="V548" s="92">
        <v>0</v>
      </c>
      <c r="W548" s="99">
        <f t="shared" si="74"/>
        <v>16600000</v>
      </c>
      <c r="X548" s="100">
        <f t="shared" si="69"/>
        <v>0</v>
      </c>
    </row>
    <row r="549" spans="1:24" s="100" customFormat="1" ht="16.5" hidden="1" customHeight="1" x14ac:dyDescent="0.2">
      <c r="A549" s="137">
        <f t="shared" si="72"/>
        <v>297</v>
      </c>
      <c r="B549" s="92"/>
      <c r="C549" s="83" t="s">
        <v>76</v>
      </c>
      <c r="D549" s="131" t="s">
        <v>614</v>
      </c>
      <c r="E549" s="93" t="s">
        <v>74</v>
      </c>
      <c r="F549" s="85">
        <v>1</v>
      </c>
      <c r="G549" s="101">
        <v>8300000</v>
      </c>
      <c r="H549" s="95">
        <v>0</v>
      </c>
      <c r="I549" s="85">
        <f t="shared" si="70"/>
        <v>1</v>
      </c>
      <c r="J549" s="128">
        <f t="shared" si="70"/>
        <v>8300000</v>
      </c>
      <c r="K549" s="95">
        <f t="shared" si="70"/>
        <v>0</v>
      </c>
      <c r="L549" s="92"/>
      <c r="M549" s="92"/>
      <c r="N549" s="92" t="s">
        <v>75</v>
      </c>
      <c r="O549" s="92"/>
      <c r="P549" s="93"/>
      <c r="Q549" s="85">
        <v>2008</v>
      </c>
      <c r="R549" s="92">
        <v>5</v>
      </c>
      <c r="S549" s="97">
        <f t="shared" si="71"/>
        <v>0.2</v>
      </c>
      <c r="T549" s="98">
        <f t="shared" si="73"/>
        <v>1660000</v>
      </c>
      <c r="U549" s="66">
        <f t="shared" si="75"/>
        <v>10</v>
      </c>
      <c r="V549" s="92">
        <v>0</v>
      </c>
      <c r="W549" s="99">
        <f t="shared" si="74"/>
        <v>16600000</v>
      </c>
      <c r="X549" s="100">
        <f t="shared" si="69"/>
        <v>0</v>
      </c>
    </row>
    <row r="550" spans="1:24" s="100" customFormat="1" ht="16.5" hidden="1" customHeight="1" x14ac:dyDescent="0.2">
      <c r="A550" s="137">
        <f t="shared" si="72"/>
        <v>298</v>
      </c>
      <c r="B550" s="92"/>
      <c r="C550" s="83" t="s">
        <v>76</v>
      </c>
      <c r="D550" s="131" t="s">
        <v>615</v>
      </c>
      <c r="E550" s="93" t="s">
        <v>74</v>
      </c>
      <c r="F550" s="85">
        <v>1</v>
      </c>
      <c r="G550" s="101">
        <v>8300000</v>
      </c>
      <c r="H550" s="95">
        <v>0</v>
      </c>
      <c r="I550" s="85">
        <f t="shared" si="70"/>
        <v>1</v>
      </c>
      <c r="J550" s="128">
        <f t="shared" si="70"/>
        <v>8300000</v>
      </c>
      <c r="K550" s="95">
        <f t="shared" si="70"/>
        <v>0</v>
      </c>
      <c r="L550" s="92"/>
      <c r="M550" s="92"/>
      <c r="N550" s="92" t="s">
        <v>75</v>
      </c>
      <c r="O550" s="92"/>
      <c r="P550" s="93"/>
      <c r="Q550" s="85">
        <v>2008</v>
      </c>
      <c r="R550" s="92">
        <v>5</v>
      </c>
      <c r="S550" s="97">
        <f t="shared" si="71"/>
        <v>0.2</v>
      </c>
      <c r="T550" s="98">
        <f t="shared" si="73"/>
        <v>1660000</v>
      </c>
      <c r="U550" s="66">
        <f t="shared" si="75"/>
        <v>10</v>
      </c>
      <c r="V550" s="92">
        <v>0</v>
      </c>
      <c r="W550" s="99">
        <f t="shared" si="74"/>
        <v>16600000</v>
      </c>
      <c r="X550" s="100">
        <f t="shared" si="69"/>
        <v>0</v>
      </c>
    </row>
    <row r="551" spans="1:24" s="100" customFormat="1" ht="16.5" hidden="1" customHeight="1" x14ac:dyDescent="0.2">
      <c r="A551" s="137">
        <f t="shared" si="72"/>
        <v>299</v>
      </c>
      <c r="B551" s="92"/>
      <c r="C551" s="83" t="s">
        <v>76</v>
      </c>
      <c r="D551" s="131" t="s">
        <v>616</v>
      </c>
      <c r="E551" s="93" t="s">
        <v>74</v>
      </c>
      <c r="F551" s="85">
        <v>1</v>
      </c>
      <c r="G551" s="101">
        <v>8300000</v>
      </c>
      <c r="H551" s="95">
        <v>0</v>
      </c>
      <c r="I551" s="85">
        <f t="shared" si="70"/>
        <v>1</v>
      </c>
      <c r="J551" s="128">
        <f t="shared" si="70"/>
        <v>8300000</v>
      </c>
      <c r="K551" s="95">
        <f t="shared" si="70"/>
        <v>0</v>
      </c>
      <c r="L551" s="92"/>
      <c r="M551" s="92"/>
      <c r="N551" s="92" t="s">
        <v>75</v>
      </c>
      <c r="O551" s="92"/>
      <c r="P551" s="93"/>
      <c r="Q551" s="85">
        <v>2008</v>
      </c>
      <c r="R551" s="92">
        <v>5</v>
      </c>
      <c r="S551" s="97">
        <f t="shared" si="71"/>
        <v>0.2</v>
      </c>
      <c r="T551" s="98">
        <f t="shared" si="73"/>
        <v>1660000</v>
      </c>
      <c r="U551" s="66">
        <f t="shared" si="75"/>
        <v>10</v>
      </c>
      <c r="V551" s="92">
        <v>0</v>
      </c>
      <c r="W551" s="99">
        <f t="shared" si="74"/>
        <v>16600000</v>
      </c>
      <c r="X551" s="100">
        <f t="shared" si="69"/>
        <v>0</v>
      </c>
    </row>
    <row r="552" spans="1:24" s="100" customFormat="1" ht="16.5" hidden="1" customHeight="1" x14ac:dyDescent="0.2">
      <c r="A552" s="137">
        <f t="shared" si="72"/>
        <v>300</v>
      </c>
      <c r="B552" s="92"/>
      <c r="C552" s="83" t="s">
        <v>76</v>
      </c>
      <c r="D552" s="131" t="s">
        <v>617</v>
      </c>
      <c r="E552" s="93" t="s">
        <v>74</v>
      </c>
      <c r="F552" s="85">
        <v>1</v>
      </c>
      <c r="G552" s="101">
        <v>8300000</v>
      </c>
      <c r="H552" s="95">
        <v>0</v>
      </c>
      <c r="I552" s="85">
        <f t="shared" si="70"/>
        <v>1</v>
      </c>
      <c r="J552" s="128">
        <f t="shared" si="70"/>
        <v>8300000</v>
      </c>
      <c r="K552" s="95">
        <f t="shared" si="70"/>
        <v>0</v>
      </c>
      <c r="L552" s="92"/>
      <c r="M552" s="92"/>
      <c r="N552" s="92" t="s">
        <v>75</v>
      </c>
      <c r="O552" s="92"/>
      <c r="P552" s="93"/>
      <c r="Q552" s="85">
        <v>2008</v>
      </c>
      <c r="R552" s="92">
        <v>5</v>
      </c>
      <c r="S552" s="97">
        <f t="shared" si="71"/>
        <v>0.2</v>
      </c>
      <c r="T552" s="98">
        <f t="shared" si="73"/>
        <v>1660000</v>
      </c>
      <c r="U552" s="66">
        <f t="shared" si="75"/>
        <v>10</v>
      </c>
      <c r="V552" s="92">
        <v>0</v>
      </c>
      <c r="W552" s="99">
        <f t="shared" si="74"/>
        <v>16600000</v>
      </c>
      <c r="X552" s="100">
        <f t="shared" si="69"/>
        <v>0</v>
      </c>
    </row>
    <row r="553" spans="1:24" s="100" customFormat="1" ht="16.5" hidden="1" customHeight="1" x14ac:dyDescent="0.2">
      <c r="A553" s="137">
        <f t="shared" si="72"/>
        <v>301</v>
      </c>
      <c r="B553" s="92"/>
      <c r="C553" s="83" t="s">
        <v>76</v>
      </c>
      <c r="D553" s="131" t="s">
        <v>618</v>
      </c>
      <c r="E553" s="93" t="s">
        <v>74</v>
      </c>
      <c r="F553" s="85">
        <v>1</v>
      </c>
      <c r="G553" s="101">
        <v>8300000</v>
      </c>
      <c r="H553" s="95">
        <v>0</v>
      </c>
      <c r="I553" s="85">
        <f t="shared" si="70"/>
        <v>1</v>
      </c>
      <c r="J553" s="128">
        <f t="shared" si="70"/>
        <v>8300000</v>
      </c>
      <c r="K553" s="95">
        <f t="shared" si="70"/>
        <v>0</v>
      </c>
      <c r="L553" s="92"/>
      <c r="M553" s="92"/>
      <c r="N553" s="92" t="s">
        <v>75</v>
      </c>
      <c r="O553" s="92"/>
      <c r="P553" s="93"/>
      <c r="Q553" s="85">
        <v>2008</v>
      </c>
      <c r="R553" s="92">
        <v>5</v>
      </c>
      <c r="S553" s="97">
        <f t="shared" si="71"/>
        <v>0.2</v>
      </c>
      <c r="T553" s="98">
        <f t="shared" si="73"/>
        <v>1660000</v>
      </c>
      <c r="U553" s="66">
        <f t="shared" si="75"/>
        <v>10</v>
      </c>
      <c r="V553" s="92">
        <v>0</v>
      </c>
      <c r="W553" s="99">
        <f t="shared" si="74"/>
        <v>16600000</v>
      </c>
      <c r="X553" s="100">
        <f t="shared" si="69"/>
        <v>0</v>
      </c>
    </row>
    <row r="554" spans="1:24" s="100" customFormat="1" ht="16.5" hidden="1" customHeight="1" x14ac:dyDescent="0.2">
      <c r="A554" s="137">
        <f t="shared" si="72"/>
        <v>302</v>
      </c>
      <c r="B554" s="92"/>
      <c r="C554" s="83" t="s">
        <v>76</v>
      </c>
      <c r="D554" s="131" t="s">
        <v>619</v>
      </c>
      <c r="E554" s="93" t="s">
        <v>74</v>
      </c>
      <c r="F554" s="85">
        <v>1</v>
      </c>
      <c r="G554" s="101">
        <v>8300000</v>
      </c>
      <c r="H554" s="95">
        <v>0</v>
      </c>
      <c r="I554" s="85">
        <f t="shared" si="70"/>
        <v>1</v>
      </c>
      <c r="J554" s="128">
        <f t="shared" si="70"/>
        <v>8300000</v>
      </c>
      <c r="K554" s="95">
        <f t="shared" si="70"/>
        <v>0</v>
      </c>
      <c r="L554" s="92"/>
      <c r="M554" s="92"/>
      <c r="N554" s="92" t="s">
        <v>75</v>
      </c>
      <c r="O554" s="92"/>
      <c r="P554" s="93"/>
      <c r="Q554" s="85">
        <v>2008</v>
      </c>
      <c r="R554" s="92">
        <v>5</v>
      </c>
      <c r="S554" s="97">
        <f t="shared" si="71"/>
        <v>0.2</v>
      </c>
      <c r="T554" s="98">
        <f t="shared" si="73"/>
        <v>1660000</v>
      </c>
      <c r="U554" s="66">
        <f t="shared" si="75"/>
        <v>10</v>
      </c>
      <c r="V554" s="92">
        <v>0</v>
      </c>
      <c r="W554" s="99">
        <f t="shared" si="74"/>
        <v>16600000</v>
      </c>
      <c r="X554" s="100">
        <f t="shared" si="69"/>
        <v>0</v>
      </c>
    </row>
    <row r="555" spans="1:24" s="100" customFormat="1" ht="16.5" hidden="1" customHeight="1" x14ac:dyDescent="0.2">
      <c r="A555" s="137">
        <f t="shared" si="72"/>
        <v>303</v>
      </c>
      <c r="B555" s="92"/>
      <c r="C555" s="83" t="s">
        <v>76</v>
      </c>
      <c r="D555" s="131" t="s">
        <v>620</v>
      </c>
      <c r="E555" s="93" t="s">
        <v>74</v>
      </c>
      <c r="F555" s="85">
        <v>1</v>
      </c>
      <c r="G555" s="101">
        <v>8300000</v>
      </c>
      <c r="H555" s="95">
        <v>0</v>
      </c>
      <c r="I555" s="85">
        <f t="shared" si="70"/>
        <v>1</v>
      </c>
      <c r="J555" s="128">
        <f t="shared" si="70"/>
        <v>8300000</v>
      </c>
      <c r="K555" s="95">
        <f t="shared" si="70"/>
        <v>0</v>
      </c>
      <c r="L555" s="92"/>
      <c r="M555" s="92"/>
      <c r="N555" s="92" t="s">
        <v>75</v>
      </c>
      <c r="O555" s="92"/>
      <c r="P555" s="93"/>
      <c r="Q555" s="85">
        <v>2008</v>
      </c>
      <c r="R555" s="92">
        <v>5</v>
      </c>
      <c r="S555" s="97">
        <f t="shared" si="71"/>
        <v>0.2</v>
      </c>
      <c r="T555" s="98">
        <f t="shared" si="73"/>
        <v>1660000</v>
      </c>
      <c r="U555" s="66">
        <f t="shared" si="75"/>
        <v>10</v>
      </c>
      <c r="V555" s="92">
        <v>0</v>
      </c>
      <c r="W555" s="99">
        <f t="shared" si="74"/>
        <v>16600000</v>
      </c>
      <c r="X555" s="100">
        <f t="shared" si="69"/>
        <v>0</v>
      </c>
    </row>
    <row r="556" spans="1:24" s="100" customFormat="1" ht="16.5" hidden="1" customHeight="1" x14ac:dyDescent="0.2">
      <c r="A556" s="137">
        <f t="shared" si="72"/>
        <v>304</v>
      </c>
      <c r="B556" s="92"/>
      <c r="C556" s="83" t="s">
        <v>76</v>
      </c>
      <c r="D556" s="131" t="s">
        <v>621</v>
      </c>
      <c r="E556" s="93" t="s">
        <v>74</v>
      </c>
      <c r="F556" s="85">
        <v>1</v>
      </c>
      <c r="G556" s="101">
        <v>8300000</v>
      </c>
      <c r="H556" s="95">
        <v>0</v>
      </c>
      <c r="I556" s="85">
        <f t="shared" si="70"/>
        <v>1</v>
      </c>
      <c r="J556" s="128">
        <f t="shared" si="70"/>
        <v>8300000</v>
      </c>
      <c r="K556" s="95">
        <f t="shared" si="70"/>
        <v>0</v>
      </c>
      <c r="L556" s="92"/>
      <c r="M556" s="92"/>
      <c r="N556" s="92" t="s">
        <v>75</v>
      </c>
      <c r="O556" s="92"/>
      <c r="P556" s="93"/>
      <c r="Q556" s="85">
        <v>2008</v>
      </c>
      <c r="R556" s="92">
        <v>5</v>
      </c>
      <c r="S556" s="97">
        <f t="shared" si="71"/>
        <v>0.2</v>
      </c>
      <c r="T556" s="98">
        <f t="shared" si="73"/>
        <v>1660000</v>
      </c>
      <c r="U556" s="66">
        <f t="shared" si="75"/>
        <v>10</v>
      </c>
      <c r="V556" s="92">
        <v>0</v>
      </c>
      <c r="W556" s="99">
        <f t="shared" si="74"/>
        <v>16600000</v>
      </c>
      <c r="X556" s="100">
        <f t="shared" si="69"/>
        <v>0</v>
      </c>
    </row>
    <row r="557" spans="1:24" s="100" customFormat="1" ht="16.5" hidden="1" customHeight="1" x14ac:dyDescent="0.2">
      <c r="A557" s="137">
        <f t="shared" si="72"/>
        <v>305</v>
      </c>
      <c r="B557" s="92"/>
      <c r="C557" s="83" t="s">
        <v>76</v>
      </c>
      <c r="D557" s="131" t="s">
        <v>622</v>
      </c>
      <c r="E557" s="93" t="s">
        <v>74</v>
      </c>
      <c r="F557" s="85">
        <v>1</v>
      </c>
      <c r="G557" s="101">
        <v>8300000</v>
      </c>
      <c r="H557" s="95">
        <v>0</v>
      </c>
      <c r="I557" s="85">
        <f t="shared" si="70"/>
        <v>1</v>
      </c>
      <c r="J557" s="128">
        <f t="shared" si="70"/>
        <v>8300000</v>
      </c>
      <c r="K557" s="95">
        <f t="shared" si="70"/>
        <v>0</v>
      </c>
      <c r="L557" s="92"/>
      <c r="M557" s="92"/>
      <c r="N557" s="92" t="s">
        <v>75</v>
      </c>
      <c r="O557" s="92"/>
      <c r="P557" s="93"/>
      <c r="Q557" s="85">
        <v>2008</v>
      </c>
      <c r="R557" s="92">
        <v>5</v>
      </c>
      <c r="S557" s="97">
        <f t="shared" si="71"/>
        <v>0.2</v>
      </c>
      <c r="T557" s="98">
        <f t="shared" si="73"/>
        <v>1660000</v>
      </c>
      <c r="U557" s="66">
        <f t="shared" si="75"/>
        <v>10</v>
      </c>
      <c r="V557" s="92">
        <v>0</v>
      </c>
      <c r="W557" s="99">
        <f t="shared" si="74"/>
        <v>16600000</v>
      </c>
      <c r="X557" s="100">
        <f t="shared" si="69"/>
        <v>0</v>
      </c>
    </row>
    <row r="558" spans="1:24" s="100" customFormat="1" ht="16.5" hidden="1" customHeight="1" x14ac:dyDescent="0.2">
      <c r="A558" s="137">
        <f t="shared" si="72"/>
        <v>306</v>
      </c>
      <c r="B558" s="92"/>
      <c r="C558" s="83" t="s">
        <v>76</v>
      </c>
      <c r="D558" s="131" t="s">
        <v>623</v>
      </c>
      <c r="E558" s="93" t="s">
        <v>74</v>
      </c>
      <c r="F558" s="85">
        <v>1</v>
      </c>
      <c r="G558" s="101">
        <v>8300000</v>
      </c>
      <c r="H558" s="95">
        <v>0</v>
      </c>
      <c r="I558" s="85">
        <f t="shared" si="70"/>
        <v>1</v>
      </c>
      <c r="J558" s="128">
        <f t="shared" si="70"/>
        <v>8300000</v>
      </c>
      <c r="K558" s="95">
        <f t="shared" si="70"/>
        <v>0</v>
      </c>
      <c r="L558" s="92"/>
      <c r="M558" s="92"/>
      <c r="N558" s="92" t="s">
        <v>75</v>
      </c>
      <c r="O558" s="92"/>
      <c r="P558" s="93"/>
      <c r="Q558" s="85">
        <v>2008</v>
      </c>
      <c r="R558" s="92">
        <v>5</v>
      </c>
      <c r="S558" s="97">
        <f t="shared" si="71"/>
        <v>0.2</v>
      </c>
      <c r="T558" s="98">
        <f t="shared" si="73"/>
        <v>1660000</v>
      </c>
      <c r="U558" s="66">
        <f t="shared" si="75"/>
        <v>10</v>
      </c>
      <c r="V558" s="92">
        <v>0</v>
      </c>
      <c r="W558" s="99">
        <f t="shared" si="74"/>
        <v>16600000</v>
      </c>
      <c r="X558" s="100">
        <f t="shared" si="69"/>
        <v>0</v>
      </c>
    </row>
    <row r="559" spans="1:24" s="100" customFormat="1" ht="16.5" hidden="1" customHeight="1" x14ac:dyDescent="0.2">
      <c r="A559" s="137">
        <f t="shared" si="72"/>
        <v>307</v>
      </c>
      <c r="B559" s="92"/>
      <c r="C559" s="83" t="s">
        <v>76</v>
      </c>
      <c r="D559" s="131" t="s">
        <v>624</v>
      </c>
      <c r="E559" s="93" t="s">
        <v>74</v>
      </c>
      <c r="F559" s="85">
        <v>1</v>
      </c>
      <c r="G559" s="101">
        <v>8300000</v>
      </c>
      <c r="H559" s="95">
        <v>0</v>
      </c>
      <c r="I559" s="85">
        <f t="shared" si="70"/>
        <v>1</v>
      </c>
      <c r="J559" s="128">
        <f t="shared" si="70"/>
        <v>8300000</v>
      </c>
      <c r="K559" s="95">
        <f t="shared" si="70"/>
        <v>0</v>
      </c>
      <c r="L559" s="92"/>
      <c r="M559" s="92"/>
      <c r="N559" s="92" t="s">
        <v>75</v>
      </c>
      <c r="O559" s="92"/>
      <c r="P559" s="93"/>
      <c r="Q559" s="85">
        <v>2008</v>
      </c>
      <c r="R559" s="92">
        <v>5</v>
      </c>
      <c r="S559" s="97">
        <f t="shared" si="71"/>
        <v>0.2</v>
      </c>
      <c r="T559" s="98">
        <f t="shared" si="73"/>
        <v>1660000</v>
      </c>
      <c r="U559" s="66">
        <f t="shared" si="75"/>
        <v>10</v>
      </c>
      <c r="V559" s="92">
        <v>0</v>
      </c>
      <c r="W559" s="99">
        <f t="shared" si="74"/>
        <v>16600000</v>
      </c>
      <c r="X559" s="100">
        <f t="shared" si="69"/>
        <v>0</v>
      </c>
    </row>
    <row r="560" spans="1:24" s="100" customFormat="1" ht="16.5" hidden="1" customHeight="1" x14ac:dyDescent="0.2">
      <c r="A560" s="137">
        <f t="shared" si="72"/>
        <v>308</v>
      </c>
      <c r="B560" s="92"/>
      <c r="C560" s="83" t="s">
        <v>76</v>
      </c>
      <c r="D560" s="131" t="s">
        <v>625</v>
      </c>
      <c r="E560" s="93" t="s">
        <v>74</v>
      </c>
      <c r="F560" s="85">
        <v>1</v>
      </c>
      <c r="G560" s="101">
        <v>8300000</v>
      </c>
      <c r="H560" s="95">
        <v>0</v>
      </c>
      <c r="I560" s="85">
        <f t="shared" si="70"/>
        <v>1</v>
      </c>
      <c r="J560" s="128">
        <f t="shared" si="70"/>
        <v>8300000</v>
      </c>
      <c r="K560" s="95">
        <f t="shared" si="70"/>
        <v>0</v>
      </c>
      <c r="L560" s="92"/>
      <c r="M560" s="92"/>
      <c r="N560" s="92" t="s">
        <v>75</v>
      </c>
      <c r="O560" s="92"/>
      <c r="P560" s="93"/>
      <c r="Q560" s="85">
        <v>2008</v>
      </c>
      <c r="R560" s="92">
        <v>5</v>
      </c>
      <c r="S560" s="97">
        <f t="shared" si="71"/>
        <v>0.2</v>
      </c>
      <c r="T560" s="98">
        <f t="shared" si="73"/>
        <v>1660000</v>
      </c>
      <c r="U560" s="66">
        <f t="shared" si="75"/>
        <v>10</v>
      </c>
      <c r="V560" s="92">
        <v>0</v>
      </c>
      <c r="W560" s="99">
        <f t="shared" si="74"/>
        <v>16600000</v>
      </c>
      <c r="X560" s="100">
        <f t="shared" si="69"/>
        <v>0</v>
      </c>
    </row>
    <row r="561" spans="1:24" s="100" customFormat="1" ht="16.5" hidden="1" customHeight="1" x14ac:dyDescent="0.2">
      <c r="A561" s="137">
        <f t="shared" si="72"/>
        <v>309</v>
      </c>
      <c r="B561" s="92"/>
      <c r="C561" s="83" t="s">
        <v>76</v>
      </c>
      <c r="D561" s="131" t="s">
        <v>626</v>
      </c>
      <c r="E561" s="93" t="s">
        <v>74</v>
      </c>
      <c r="F561" s="85">
        <v>1</v>
      </c>
      <c r="G561" s="101">
        <v>8300000</v>
      </c>
      <c r="H561" s="95">
        <v>0</v>
      </c>
      <c r="I561" s="85">
        <f t="shared" si="70"/>
        <v>1</v>
      </c>
      <c r="J561" s="128">
        <f t="shared" si="70"/>
        <v>8300000</v>
      </c>
      <c r="K561" s="95">
        <f t="shared" si="70"/>
        <v>0</v>
      </c>
      <c r="L561" s="92"/>
      <c r="M561" s="92"/>
      <c r="N561" s="92" t="s">
        <v>75</v>
      </c>
      <c r="O561" s="92"/>
      <c r="P561" s="93"/>
      <c r="Q561" s="85">
        <v>2008</v>
      </c>
      <c r="R561" s="92">
        <v>5</v>
      </c>
      <c r="S561" s="97">
        <f t="shared" si="71"/>
        <v>0.2</v>
      </c>
      <c r="T561" s="98">
        <f t="shared" si="73"/>
        <v>1660000</v>
      </c>
      <c r="U561" s="66">
        <f t="shared" si="75"/>
        <v>10</v>
      </c>
      <c r="V561" s="92">
        <v>0</v>
      </c>
      <c r="W561" s="99">
        <f t="shared" si="74"/>
        <v>16600000</v>
      </c>
      <c r="X561" s="100">
        <f t="shared" si="69"/>
        <v>0</v>
      </c>
    </row>
    <row r="562" spans="1:24" s="100" customFormat="1" ht="16.5" hidden="1" customHeight="1" x14ac:dyDescent="0.2">
      <c r="A562" s="137">
        <f t="shared" si="72"/>
        <v>310</v>
      </c>
      <c r="B562" s="92"/>
      <c r="C562" s="83" t="s">
        <v>76</v>
      </c>
      <c r="D562" s="131" t="s">
        <v>627</v>
      </c>
      <c r="E562" s="93" t="s">
        <v>74</v>
      </c>
      <c r="F562" s="85">
        <v>1</v>
      </c>
      <c r="G562" s="101">
        <v>8300000</v>
      </c>
      <c r="H562" s="95">
        <v>0</v>
      </c>
      <c r="I562" s="85">
        <f t="shared" si="70"/>
        <v>1</v>
      </c>
      <c r="J562" s="128">
        <f t="shared" si="70"/>
        <v>8300000</v>
      </c>
      <c r="K562" s="95">
        <f t="shared" si="70"/>
        <v>0</v>
      </c>
      <c r="L562" s="92"/>
      <c r="M562" s="92"/>
      <c r="N562" s="92" t="s">
        <v>75</v>
      </c>
      <c r="O562" s="92"/>
      <c r="P562" s="93"/>
      <c r="Q562" s="85">
        <v>2008</v>
      </c>
      <c r="R562" s="92">
        <v>5</v>
      </c>
      <c r="S562" s="97">
        <f t="shared" si="71"/>
        <v>0.2</v>
      </c>
      <c r="T562" s="98">
        <f t="shared" si="73"/>
        <v>1660000</v>
      </c>
      <c r="U562" s="66">
        <f t="shared" si="75"/>
        <v>10</v>
      </c>
      <c r="V562" s="92">
        <v>0</v>
      </c>
      <c r="W562" s="99">
        <f t="shared" si="74"/>
        <v>16600000</v>
      </c>
      <c r="X562" s="100">
        <f t="shared" si="69"/>
        <v>0</v>
      </c>
    </row>
    <row r="563" spans="1:24" s="100" customFormat="1" ht="16.5" hidden="1" customHeight="1" x14ac:dyDescent="0.2">
      <c r="A563" s="137">
        <f t="shared" si="72"/>
        <v>311</v>
      </c>
      <c r="B563" s="92"/>
      <c r="C563" s="83" t="s">
        <v>76</v>
      </c>
      <c r="D563" s="131" t="s">
        <v>628</v>
      </c>
      <c r="E563" s="93" t="s">
        <v>74</v>
      </c>
      <c r="F563" s="85">
        <v>1</v>
      </c>
      <c r="G563" s="101">
        <v>8300000</v>
      </c>
      <c r="H563" s="95">
        <v>0</v>
      </c>
      <c r="I563" s="85">
        <f t="shared" si="70"/>
        <v>1</v>
      </c>
      <c r="J563" s="128">
        <f t="shared" si="70"/>
        <v>8300000</v>
      </c>
      <c r="K563" s="95">
        <f t="shared" si="70"/>
        <v>0</v>
      </c>
      <c r="L563" s="92"/>
      <c r="M563" s="92"/>
      <c r="N563" s="92" t="s">
        <v>75</v>
      </c>
      <c r="O563" s="92"/>
      <c r="P563" s="93"/>
      <c r="Q563" s="85">
        <v>2008</v>
      </c>
      <c r="R563" s="92">
        <v>5</v>
      </c>
      <c r="S563" s="97">
        <f t="shared" si="71"/>
        <v>0.2</v>
      </c>
      <c r="T563" s="98">
        <f t="shared" si="73"/>
        <v>1660000</v>
      </c>
      <c r="U563" s="66">
        <f t="shared" si="75"/>
        <v>10</v>
      </c>
      <c r="V563" s="92">
        <v>0</v>
      </c>
      <c r="W563" s="99">
        <f t="shared" si="74"/>
        <v>16600000</v>
      </c>
      <c r="X563" s="100">
        <f t="shared" si="69"/>
        <v>0</v>
      </c>
    </row>
    <row r="564" spans="1:24" s="100" customFormat="1" ht="16.5" hidden="1" customHeight="1" x14ac:dyDescent="0.2">
      <c r="A564" s="137">
        <f t="shared" si="72"/>
        <v>312</v>
      </c>
      <c r="B564" s="92"/>
      <c r="C564" s="83" t="s">
        <v>76</v>
      </c>
      <c r="D564" s="131" t="s">
        <v>629</v>
      </c>
      <c r="E564" s="93" t="s">
        <v>74</v>
      </c>
      <c r="F564" s="85">
        <v>1</v>
      </c>
      <c r="G564" s="101">
        <v>8300000</v>
      </c>
      <c r="H564" s="95">
        <v>0</v>
      </c>
      <c r="I564" s="85">
        <f t="shared" si="70"/>
        <v>1</v>
      </c>
      <c r="J564" s="128">
        <f t="shared" si="70"/>
        <v>8300000</v>
      </c>
      <c r="K564" s="95">
        <f t="shared" si="70"/>
        <v>0</v>
      </c>
      <c r="L564" s="92"/>
      <c r="M564" s="92"/>
      <c r="N564" s="92" t="s">
        <v>75</v>
      </c>
      <c r="O564" s="92"/>
      <c r="P564" s="93"/>
      <c r="Q564" s="85">
        <v>2008</v>
      </c>
      <c r="R564" s="92">
        <v>5</v>
      </c>
      <c r="S564" s="97">
        <f t="shared" si="71"/>
        <v>0.2</v>
      </c>
      <c r="T564" s="98">
        <f t="shared" si="73"/>
        <v>1660000</v>
      </c>
      <c r="U564" s="66">
        <f t="shared" si="75"/>
        <v>10</v>
      </c>
      <c r="V564" s="92">
        <v>0</v>
      </c>
      <c r="W564" s="99">
        <f t="shared" si="74"/>
        <v>16600000</v>
      </c>
      <c r="X564" s="100">
        <f t="shared" si="69"/>
        <v>0</v>
      </c>
    </row>
    <row r="565" spans="1:24" s="100" customFormat="1" ht="16.5" hidden="1" customHeight="1" x14ac:dyDescent="0.2">
      <c r="A565" s="137">
        <f t="shared" si="72"/>
        <v>313</v>
      </c>
      <c r="B565" s="92"/>
      <c r="C565" s="83" t="s">
        <v>76</v>
      </c>
      <c r="D565" s="131" t="s">
        <v>630</v>
      </c>
      <c r="E565" s="93" t="s">
        <v>74</v>
      </c>
      <c r="F565" s="85">
        <v>1</v>
      </c>
      <c r="G565" s="101">
        <v>8300000</v>
      </c>
      <c r="H565" s="95">
        <v>0</v>
      </c>
      <c r="I565" s="85">
        <f t="shared" si="70"/>
        <v>1</v>
      </c>
      <c r="J565" s="128">
        <f t="shared" si="70"/>
        <v>8300000</v>
      </c>
      <c r="K565" s="95">
        <f t="shared" si="70"/>
        <v>0</v>
      </c>
      <c r="L565" s="92"/>
      <c r="M565" s="92"/>
      <c r="N565" s="92" t="s">
        <v>75</v>
      </c>
      <c r="O565" s="92"/>
      <c r="P565" s="93"/>
      <c r="Q565" s="85">
        <v>2008</v>
      </c>
      <c r="R565" s="92">
        <v>5</v>
      </c>
      <c r="S565" s="97">
        <f t="shared" si="71"/>
        <v>0.2</v>
      </c>
      <c r="T565" s="98">
        <f t="shared" si="73"/>
        <v>1660000</v>
      </c>
      <c r="U565" s="66">
        <f t="shared" si="75"/>
        <v>10</v>
      </c>
      <c r="V565" s="92">
        <v>0</v>
      </c>
      <c r="W565" s="99">
        <f t="shared" si="74"/>
        <v>16600000</v>
      </c>
      <c r="X565" s="100">
        <f t="shared" si="69"/>
        <v>0</v>
      </c>
    </row>
    <row r="566" spans="1:24" s="100" customFormat="1" ht="16.5" hidden="1" customHeight="1" x14ac:dyDescent="0.2">
      <c r="A566" s="137">
        <f t="shared" si="72"/>
        <v>314</v>
      </c>
      <c r="B566" s="92"/>
      <c r="C566" s="83" t="s">
        <v>76</v>
      </c>
      <c r="D566" s="131" t="s">
        <v>631</v>
      </c>
      <c r="E566" s="93" t="s">
        <v>74</v>
      </c>
      <c r="F566" s="85">
        <v>1</v>
      </c>
      <c r="G566" s="101">
        <v>8300000</v>
      </c>
      <c r="H566" s="95">
        <v>0</v>
      </c>
      <c r="I566" s="85">
        <f t="shared" si="70"/>
        <v>1</v>
      </c>
      <c r="J566" s="128">
        <f t="shared" si="70"/>
        <v>8300000</v>
      </c>
      <c r="K566" s="95">
        <f t="shared" si="70"/>
        <v>0</v>
      </c>
      <c r="L566" s="92"/>
      <c r="M566" s="92"/>
      <c r="N566" s="92" t="s">
        <v>75</v>
      </c>
      <c r="O566" s="92"/>
      <c r="P566" s="93"/>
      <c r="Q566" s="85">
        <v>2008</v>
      </c>
      <c r="R566" s="92">
        <v>5</v>
      </c>
      <c r="S566" s="97">
        <f t="shared" si="71"/>
        <v>0.2</v>
      </c>
      <c r="T566" s="98">
        <f t="shared" si="73"/>
        <v>1660000</v>
      </c>
      <c r="U566" s="66">
        <f t="shared" si="75"/>
        <v>10</v>
      </c>
      <c r="V566" s="92">
        <v>0</v>
      </c>
      <c r="W566" s="99">
        <f t="shared" si="74"/>
        <v>16600000</v>
      </c>
      <c r="X566" s="100">
        <f t="shared" si="69"/>
        <v>0</v>
      </c>
    </row>
    <row r="567" spans="1:24" s="100" customFormat="1" ht="16.5" hidden="1" customHeight="1" x14ac:dyDescent="0.2">
      <c r="A567" s="137">
        <f t="shared" si="72"/>
        <v>315</v>
      </c>
      <c r="B567" s="92"/>
      <c r="C567" s="83" t="s">
        <v>76</v>
      </c>
      <c r="D567" s="131" t="s">
        <v>632</v>
      </c>
      <c r="E567" s="93" t="s">
        <v>74</v>
      </c>
      <c r="F567" s="85">
        <v>1</v>
      </c>
      <c r="G567" s="101">
        <v>8300000</v>
      </c>
      <c r="H567" s="95">
        <v>0</v>
      </c>
      <c r="I567" s="85">
        <f t="shared" si="70"/>
        <v>1</v>
      </c>
      <c r="J567" s="128">
        <f t="shared" si="70"/>
        <v>8300000</v>
      </c>
      <c r="K567" s="95">
        <f t="shared" si="70"/>
        <v>0</v>
      </c>
      <c r="L567" s="92"/>
      <c r="M567" s="92"/>
      <c r="N567" s="92" t="s">
        <v>75</v>
      </c>
      <c r="O567" s="92"/>
      <c r="P567" s="93"/>
      <c r="Q567" s="85">
        <v>2008</v>
      </c>
      <c r="R567" s="92">
        <v>5</v>
      </c>
      <c r="S567" s="97">
        <f t="shared" si="71"/>
        <v>0.2</v>
      </c>
      <c r="T567" s="98">
        <f t="shared" si="73"/>
        <v>1660000</v>
      </c>
      <c r="U567" s="66">
        <f t="shared" si="75"/>
        <v>10</v>
      </c>
      <c r="V567" s="92">
        <v>0</v>
      </c>
      <c r="W567" s="99">
        <f t="shared" si="74"/>
        <v>16600000</v>
      </c>
      <c r="X567" s="100">
        <f t="shared" ref="X567:X630" si="76">IF(H567&lt;0,0,H567)</f>
        <v>0</v>
      </c>
    </row>
    <row r="568" spans="1:24" s="100" customFormat="1" ht="16.5" hidden="1" customHeight="1" x14ac:dyDescent="0.2">
      <c r="A568" s="137">
        <f t="shared" si="72"/>
        <v>316</v>
      </c>
      <c r="B568" s="92"/>
      <c r="C568" s="83" t="s">
        <v>76</v>
      </c>
      <c r="D568" s="131" t="s">
        <v>633</v>
      </c>
      <c r="E568" s="93" t="s">
        <v>74</v>
      </c>
      <c r="F568" s="85">
        <v>1</v>
      </c>
      <c r="G568" s="101">
        <v>8300000</v>
      </c>
      <c r="H568" s="95">
        <v>0</v>
      </c>
      <c r="I568" s="85">
        <f t="shared" si="70"/>
        <v>1</v>
      </c>
      <c r="J568" s="128">
        <f t="shared" si="70"/>
        <v>8300000</v>
      </c>
      <c r="K568" s="95">
        <f t="shared" si="70"/>
        <v>0</v>
      </c>
      <c r="L568" s="92"/>
      <c r="M568" s="92"/>
      <c r="N568" s="92" t="s">
        <v>75</v>
      </c>
      <c r="O568" s="92"/>
      <c r="P568" s="93"/>
      <c r="Q568" s="85">
        <v>2008</v>
      </c>
      <c r="R568" s="92">
        <v>5</v>
      </c>
      <c r="S568" s="97">
        <f t="shared" si="71"/>
        <v>0.2</v>
      </c>
      <c r="T568" s="98">
        <f t="shared" si="73"/>
        <v>1660000</v>
      </c>
      <c r="U568" s="66">
        <f t="shared" si="75"/>
        <v>10</v>
      </c>
      <c r="V568" s="92">
        <v>0</v>
      </c>
      <c r="W568" s="99">
        <f t="shared" si="74"/>
        <v>16600000</v>
      </c>
      <c r="X568" s="100">
        <f t="shared" si="76"/>
        <v>0</v>
      </c>
    </row>
    <row r="569" spans="1:24" s="100" customFormat="1" ht="16.5" hidden="1" customHeight="1" x14ac:dyDescent="0.2">
      <c r="A569" s="137">
        <f t="shared" si="72"/>
        <v>317</v>
      </c>
      <c r="B569" s="92"/>
      <c r="C569" s="83" t="s">
        <v>76</v>
      </c>
      <c r="D569" s="131" t="s">
        <v>634</v>
      </c>
      <c r="E569" s="93" t="s">
        <v>74</v>
      </c>
      <c r="F569" s="85">
        <v>1</v>
      </c>
      <c r="G569" s="101">
        <v>8300000</v>
      </c>
      <c r="H569" s="95">
        <v>0</v>
      </c>
      <c r="I569" s="85">
        <f t="shared" si="70"/>
        <v>1</v>
      </c>
      <c r="J569" s="128">
        <f t="shared" si="70"/>
        <v>8300000</v>
      </c>
      <c r="K569" s="95">
        <f t="shared" si="70"/>
        <v>0</v>
      </c>
      <c r="L569" s="92"/>
      <c r="M569" s="92"/>
      <c r="N569" s="92" t="s">
        <v>75</v>
      </c>
      <c r="O569" s="92"/>
      <c r="P569" s="93"/>
      <c r="Q569" s="85">
        <v>2008</v>
      </c>
      <c r="R569" s="92">
        <v>5</v>
      </c>
      <c r="S569" s="97">
        <f t="shared" si="71"/>
        <v>0.2</v>
      </c>
      <c r="T569" s="98">
        <f t="shared" si="73"/>
        <v>1660000</v>
      </c>
      <c r="U569" s="66">
        <f t="shared" si="75"/>
        <v>10</v>
      </c>
      <c r="V569" s="92">
        <v>0</v>
      </c>
      <c r="W569" s="99">
        <f t="shared" si="74"/>
        <v>16600000</v>
      </c>
      <c r="X569" s="100">
        <f t="shared" si="76"/>
        <v>0</v>
      </c>
    </row>
    <row r="570" spans="1:24" s="100" customFormat="1" ht="16.5" hidden="1" customHeight="1" x14ac:dyDescent="0.2">
      <c r="A570" s="137">
        <f t="shared" si="72"/>
        <v>318</v>
      </c>
      <c r="B570" s="92"/>
      <c r="C570" s="83" t="s">
        <v>76</v>
      </c>
      <c r="D570" s="131" t="s">
        <v>635</v>
      </c>
      <c r="E570" s="93" t="s">
        <v>74</v>
      </c>
      <c r="F570" s="85">
        <v>1</v>
      </c>
      <c r="G570" s="101">
        <v>8300000</v>
      </c>
      <c r="H570" s="95">
        <v>0</v>
      </c>
      <c r="I570" s="85">
        <f t="shared" si="70"/>
        <v>1</v>
      </c>
      <c r="J570" s="128">
        <f t="shared" si="70"/>
        <v>8300000</v>
      </c>
      <c r="K570" s="95">
        <f t="shared" si="70"/>
        <v>0</v>
      </c>
      <c r="L570" s="92"/>
      <c r="M570" s="92"/>
      <c r="N570" s="92" t="s">
        <v>75</v>
      </c>
      <c r="O570" s="92"/>
      <c r="P570" s="93"/>
      <c r="Q570" s="85">
        <v>2008</v>
      </c>
      <c r="R570" s="92">
        <v>5</v>
      </c>
      <c r="S570" s="97">
        <f t="shared" si="71"/>
        <v>0.2</v>
      </c>
      <c r="T570" s="98">
        <f t="shared" si="73"/>
        <v>1660000</v>
      </c>
      <c r="U570" s="66">
        <f t="shared" si="75"/>
        <v>10</v>
      </c>
      <c r="V570" s="92">
        <v>0</v>
      </c>
      <c r="W570" s="99">
        <f t="shared" si="74"/>
        <v>16600000</v>
      </c>
      <c r="X570" s="100">
        <f t="shared" si="76"/>
        <v>0</v>
      </c>
    </row>
    <row r="571" spans="1:24" s="100" customFormat="1" ht="16.5" hidden="1" customHeight="1" x14ac:dyDescent="0.2">
      <c r="A571" s="137">
        <f t="shared" si="72"/>
        <v>319</v>
      </c>
      <c r="B571" s="92"/>
      <c r="C571" s="83" t="s">
        <v>76</v>
      </c>
      <c r="D571" s="131" t="s">
        <v>636</v>
      </c>
      <c r="E571" s="93" t="s">
        <v>74</v>
      </c>
      <c r="F571" s="85">
        <v>1</v>
      </c>
      <c r="G571" s="101">
        <v>8300000</v>
      </c>
      <c r="H571" s="95">
        <v>0</v>
      </c>
      <c r="I571" s="85">
        <f t="shared" si="70"/>
        <v>1</v>
      </c>
      <c r="J571" s="128">
        <f t="shared" si="70"/>
        <v>8300000</v>
      </c>
      <c r="K571" s="95">
        <f t="shared" si="70"/>
        <v>0</v>
      </c>
      <c r="L571" s="92"/>
      <c r="M571" s="92"/>
      <c r="N571" s="92" t="s">
        <v>75</v>
      </c>
      <c r="O571" s="92"/>
      <c r="P571" s="93"/>
      <c r="Q571" s="85">
        <v>2008</v>
      </c>
      <c r="R571" s="92">
        <v>5</v>
      </c>
      <c r="S571" s="97">
        <f t="shared" si="71"/>
        <v>0.2</v>
      </c>
      <c r="T571" s="98">
        <f t="shared" si="73"/>
        <v>1660000</v>
      </c>
      <c r="U571" s="66">
        <f t="shared" si="75"/>
        <v>10</v>
      </c>
      <c r="V571" s="92">
        <v>0</v>
      </c>
      <c r="W571" s="99">
        <f t="shared" si="74"/>
        <v>16600000</v>
      </c>
      <c r="X571" s="100">
        <f t="shared" si="76"/>
        <v>0</v>
      </c>
    </row>
    <row r="572" spans="1:24" s="100" customFormat="1" ht="16.5" hidden="1" customHeight="1" x14ac:dyDescent="0.2">
      <c r="A572" s="137">
        <f t="shared" si="72"/>
        <v>320</v>
      </c>
      <c r="B572" s="92"/>
      <c r="C572" s="83" t="s">
        <v>76</v>
      </c>
      <c r="D572" s="131" t="s">
        <v>637</v>
      </c>
      <c r="E572" s="93" t="s">
        <v>74</v>
      </c>
      <c r="F572" s="85">
        <v>1</v>
      </c>
      <c r="G572" s="101">
        <v>8300000</v>
      </c>
      <c r="H572" s="95">
        <v>0</v>
      </c>
      <c r="I572" s="85">
        <f t="shared" si="70"/>
        <v>1</v>
      </c>
      <c r="J572" s="128">
        <f t="shared" si="70"/>
        <v>8300000</v>
      </c>
      <c r="K572" s="95">
        <f t="shared" si="70"/>
        <v>0</v>
      </c>
      <c r="L572" s="92"/>
      <c r="M572" s="92"/>
      <c r="N572" s="92" t="s">
        <v>75</v>
      </c>
      <c r="O572" s="92"/>
      <c r="P572" s="93"/>
      <c r="Q572" s="85">
        <v>2008</v>
      </c>
      <c r="R572" s="92">
        <v>5</v>
      </c>
      <c r="S572" s="97">
        <f t="shared" si="71"/>
        <v>0.2</v>
      </c>
      <c r="T572" s="98">
        <f t="shared" si="73"/>
        <v>1660000</v>
      </c>
      <c r="U572" s="66">
        <f t="shared" si="75"/>
        <v>10</v>
      </c>
      <c r="V572" s="92">
        <v>0</v>
      </c>
      <c r="W572" s="99">
        <f t="shared" si="74"/>
        <v>16600000</v>
      </c>
      <c r="X572" s="100">
        <f t="shared" si="76"/>
        <v>0</v>
      </c>
    </row>
    <row r="573" spans="1:24" s="100" customFormat="1" ht="16.5" hidden="1" customHeight="1" x14ac:dyDescent="0.2">
      <c r="A573" s="137">
        <f t="shared" si="72"/>
        <v>321</v>
      </c>
      <c r="B573" s="92"/>
      <c r="C573" s="83" t="s">
        <v>76</v>
      </c>
      <c r="D573" s="131" t="s">
        <v>638</v>
      </c>
      <c r="E573" s="93" t="s">
        <v>74</v>
      </c>
      <c r="F573" s="85">
        <v>1</v>
      </c>
      <c r="G573" s="101">
        <v>8300000</v>
      </c>
      <c r="H573" s="95">
        <v>0</v>
      </c>
      <c r="I573" s="85">
        <f t="shared" ref="I573:K635" si="77">F573</f>
        <v>1</v>
      </c>
      <c r="J573" s="128">
        <f t="shared" si="77"/>
        <v>8300000</v>
      </c>
      <c r="K573" s="95">
        <f t="shared" si="77"/>
        <v>0</v>
      </c>
      <c r="L573" s="92"/>
      <c r="M573" s="92"/>
      <c r="N573" s="92" t="s">
        <v>75</v>
      </c>
      <c r="O573" s="92"/>
      <c r="P573" s="93"/>
      <c r="Q573" s="85">
        <v>2008</v>
      </c>
      <c r="R573" s="92">
        <v>5</v>
      </c>
      <c r="S573" s="97">
        <f t="shared" ref="S573:S636" si="78">100%/R573</f>
        <v>0.2</v>
      </c>
      <c r="T573" s="98">
        <f t="shared" si="73"/>
        <v>1660000</v>
      </c>
      <c r="U573" s="66">
        <f t="shared" si="75"/>
        <v>10</v>
      </c>
      <c r="V573" s="92">
        <v>0</v>
      </c>
      <c r="W573" s="99">
        <f t="shared" si="74"/>
        <v>16600000</v>
      </c>
      <c r="X573" s="100">
        <f t="shared" si="76"/>
        <v>0</v>
      </c>
    </row>
    <row r="574" spans="1:24" s="100" customFormat="1" ht="16.5" hidden="1" customHeight="1" x14ac:dyDescent="0.2">
      <c r="A574" s="137">
        <f t="shared" si="72"/>
        <v>322</v>
      </c>
      <c r="B574" s="92"/>
      <c r="C574" s="83" t="s">
        <v>76</v>
      </c>
      <c r="D574" s="131" t="s">
        <v>639</v>
      </c>
      <c r="E574" s="93" t="s">
        <v>74</v>
      </c>
      <c r="F574" s="85">
        <v>1</v>
      </c>
      <c r="G574" s="101">
        <v>8300000</v>
      </c>
      <c r="H574" s="95">
        <v>0</v>
      </c>
      <c r="I574" s="85">
        <f t="shared" si="77"/>
        <v>1</v>
      </c>
      <c r="J574" s="128">
        <f t="shared" si="77"/>
        <v>8300000</v>
      </c>
      <c r="K574" s="95">
        <f t="shared" si="77"/>
        <v>0</v>
      </c>
      <c r="L574" s="92"/>
      <c r="M574" s="92"/>
      <c r="N574" s="92" t="s">
        <v>75</v>
      </c>
      <c r="O574" s="92"/>
      <c r="P574" s="93"/>
      <c r="Q574" s="85">
        <v>2008</v>
      </c>
      <c r="R574" s="92">
        <v>5</v>
      </c>
      <c r="S574" s="97">
        <f t="shared" si="78"/>
        <v>0.2</v>
      </c>
      <c r="T574" s="98">
        <f t="shared" si="73"/>
        <v>1660000</v>
      </c>
      <c r="U574" s="66">
        <f t="shared" si="75"/>
        <v>10</v>
      </c>
      <c r="V574" s="92">
        <v>0</v>
      </c>
      <c r="W574" s="99">
        <f t="shared" si="74"/>
        <v>16600000</v>
      </c>
      <c r="X574" s="100">
        <f t="shared" si="76"/>
        <v>0</v>
      </c>
    </row>
    <row r="575" spans="1:24" s="100" customFormat="1" ht="16.5" hidden="1" customHeight="1" x14ac:dyDescent="0.2">
      <c r="A575" s="137">
        <f t="shared" ref="A575:A638" si="79">+A574+1</f>
        <v>323</v>
      </c>
      <c r="B575" s="92"/>
      <c r="C575" s="83" t="s">
        <v>76</v>
      </c>
      <c r="D575" s="131" t="s">
        <v>640</v>
      </c>
      <c r="E575" s="93" t="s">
        <v>74</v>
      </c>
      <c r="F575" s="85">
        <v>1</v>
      </c>
      <c r="G575" s="101">
        <v>8300000</v>
      </c>
      <c r="H575" s="95">
        <v>0</v>
      </c>
      <c r="I575" s="85">
        <f t="shared" si="77"/>
        <v>1</v>
      </c>
      <c r="J575" s="128">
        <f t="shared" si="77"/>
        <v>8300000</v>
      </c>
      <c r="K575" s="95">
        <f t="shared" si="77"/>
        <v>0</v>
      </c>
      <c r="L575" s="92"/>
      <c r="M575" s="92"/>
      <c r="N575" s="92" t="s">
        <v>75</v>
      </c>
      <c r="O575" s="92"/>
      <c r="P575" s="93"/>
      <c r="Q575" s="85">
        <v>2008</v>
      </c>
      <c r="R575" s="92">
        <v>5</v>
      </c>
      <c r="S575" s="97">
        <f t="shared" si="78"/>
        <v>0.2</v>
      </c>
      <c r="T575" s="98">
        <f t="shared" si="73"/>
        <v>1660000</v>
      </c>
      <c r="U575" s="66">
        <f t="shared" si="75"/>
        <v>10</v>
      </c>
      <c r="V575" s="92">
        <v>0</v>
      </c>
      <c r="W575" s="99">
        <f t="shared" si="74"/>
        <v>16600000</v>
      </c>
      <c r="X575" s="100">
        <f t="shared" si="76"/>
        <v>0</v>
      </c>
    </row>
    <row r="576" spans="1:24" s="100" customFormat="1" ht="16.5" hidden="1" customHeight="1" x14ac:dyDescent="0.2">
      <c r="A576" s="137">
        <f t="shared" si="79"/>
        <v>324</v>
      </c>
      <c r="B576" s="92"/>
      <c r="C576" s="83" t="s">
        <v>76</v>
      </c>
      <c r="D576" s="131" t="s">
        <v>641</v>
      </c>
      <c r="E576" s="93" t="s">
        <v>74</v>
      </c>
      <c r="F576" s="85">
        <v>1</v>
      </c>
      <c r="G576" s="101">
        <v>8300000</v>
      </c>
      <c r="H576" s="95">
        <v>0</v>
      </c>
      <c r="I576" s="85">
        <f t="shared" si="77"/>
        <v>1</v>
      </c>
      <c r="J576" s="128">
        <f t="shared" si="77"/>
        <v>8300000</v>
      </c>
      <c r="K576" s="95">
        <f t="shared" si="77"/>
        <v>0</v>
      </c>
      <c r="L576" s="92"/>
      <c r="M576" s="92"/>
      <c r="N576" s="92" t="s">
        <v>75</v>
      </c>
      <c r="O576" s="92"/>
      <c r="P576" s="93"/>
      <c r="Q576" s="85">
        <v>2008</v>
      </c>
      <c r="R576" s="92">
        <v>5</v>
      </c>
      <c r="S576" s="97">
        <f t="shared" si="78"/>
        <v>0.2</v>
      </c>
      <c r="T576" s="98">
        <f t="shared" si="73"/>
        <v>1660000</v>
      </c>
      <c r="U576" s="66">
        <f t="shared" si="75"/>
        <v>10</v>
      </c>
      <c r="V576" s="92">
        <v>0</v>
      </c>
      <c r="W576" s="99">
        <f t="shared" si="74"/>
        <v>16600000</v>
      </c>
      <c r="X576" s="100">
        <f t="shared" si="76"/>
        <v>0</v>
      </c>
    </row>
    <row r="577" spans="1:24" s="100" customFormat="1" ht="16.5" hidden="1" customHeight="1" x14ac:dyDescent="0.2">
      <c r="A577" s="137">
        <f t="shared" si="79"/>
        <v>325</v>
      </c>
      <c r="B577" s="92"/>
      <c r="C577" s="83" t="s">
        <v>76</v>
      </c>
      <c r="D577" s="131" t="s">
        <v>642</v>
      </c>
      <c r="E577" s="93" t="s">
        <v>74</v>
      </c>
      <c r="F577" s="85">
        <v>1</v>
      </c>
      <c r="G577" s="101">
        <v>8300000</v>
      </c>
      <c r="H577" s="95">
        <v>0</v>
      </c>
      <c r="I577" s="85">
        <f t="shared" si="77"/>
        <v>1</v>
      </c>
      <c r="J577" s="128">
        <f t="shared" si="77"/>
        <v>8300000</v>
      </c>
      <c r="K577" s="95">
        <f t="shared" si="77"/>
        <v>0</v>
      </c>
      <c r="L577" s="92"/>
      <c r="M577" s="92"/>
      <c r="N577" s="92" t="s">
        <v>75</v>
      </c>
      <c r="O577" s="92"/>
      <c r="P577" s="93"/>
      <c r="Q577" s="85">
        <v>2008</v>
      </c>
      <c r="R577" s="92">
        <v>5</v>
      </c>
      <c r="S577" s="97">
        <f t="shared" si="78"/>
        <v>0.2</v>
      </c>
      <c r="T577" s="98">
        <f t="shared" si="73"/>
        <v>1660000</v>
      </c>
      <c r="U577" s="66">
        <f t="shared" si="75"/>
        <v>10</v>
      </c>
      <c r="V577" s="92">
        <v>0</v>
      </c>
      <c r="W577" s="99">
        <f t="shared" si="74"/>
        <v>16600000</v>
      </c>
      <c r="X577" s="100">
        <f t="shared" si="76"/>
        <v>0</v>
      </c>
    </row>
    <row r="578" spans="1:24" s="100" customFormat="1" ht="16.5" hidden="1" customHeight="1" x14ac:dyDescent="0.2">
      <c r="A578" s="137">
        <f t="shared" si="79"/>
        <v>326</v>
      </c>
      <c r="B578" s="92"/>
      <c r="C578" s="83" t="s">
        <v>76</v>
      </c>
      <c r="D578" s="131" t="s">
        <v>643</v>
      </c>
      <c r="E578" s="93" t="s">
        <v>74</v>
      </c>
      <c r="F578" s="85">
        <v>1</v>
      </c>
      <c r="G578" s="101">
        <v>8300000</v>
      </c>
      <c r="H578" s="95">
        <v>0</v>
      </c>
      <c r="I578" s="85">
        <f t="shared" si="77"/>
        <v>1</v>
      </c>
      <c r="J578" s="128">
        <f t="shared" si="77"/>
        <v>8300000</v>
      </c>
      <c r="K578" s="95">
        <f t="shared" si="77"/>
        <v>0</v>
      </c>
      <c r="L578" s="92"/>
      <c r="M578" s="92"/>
      <c r="N578" s="92" t="s">
        <v>75</v>
      </c>
      <c r="O578" s="92"/>
      <c r="P578" s="93"/>
      <c r="Q578" s="85">
        <v>2008</v>
      </c>
      <c r="R578" s="92">
        <v>5</v>
      </c>
      <c r="S578" s="97">
        <f t="shared" si="78"/>
        <v>0.2</v>
      </c>
      <c r="T578" s="98">
        <f t="shared" si="73"/>
        <v>1660000</v>
      </c>
      <c r="U578" s="66">
        <f t="shared" si="75"/>
        <v>10</v>
      </c>
      <c r="V578" s="92">
        <v>0</v>
      </c>
      <c r="W578" s="99">
        <f t="shared" si="74"/>
        <v>16600000</v>
      </c>
      <c r="X578" s="100">
        <f t="shared" si="76"/>
        <v>0</v>
      </c>
    </row>
    <row r="579" spans="1:24" s="100" customFormat="1" ht="16.5" hidden="1" customHeight="1" x14ac:dyDescent="0.2">
      <c r="A579" s="137">
        <f t="shared" si="79"/>
        <v>327</v>
      </c>
      <c r="B579" s="92"/>
      <c r="C579" s="83" t="s">
        <v>76</v>
      </c>
      <c r="D579" s="131" t="s">
        <v>644</v>
      </c>
      <c r="E579" s="93" t="s">
        <v>74</v>
      </c>
      <c r="F579" s="85">
        <v>1</v>
      </c>
      <c r="G579" s="101">
        <v>8300000</v>
      </c>
      <c r="H579" s="95">
        <v>0</v>
      </c>
      <c r="I579" s="85">
        <f t="shared" si="77"/>
        <v>1</v>
      </c>
      <c r="J579" s="128">
        <f t="shared" si="77"/>
        <v>8300000</v>
      </c>
      <c r="K579" s="95">
        <f t="shared" si="77"/>
        <v>0</v>
      </c>
      <c r="L579" s="92"/>
      <c r="M579" s="92"/>
      <c r="N579" s="92" t="s">
        <v>75</v>
      </c>
      <c r="O579" s="92"/>
      <c r="P579" s="93"/>
      <c r="Q579" s="85">
        <v>2008</v>
      </c>
      <c r="R579" s="92">
        <v>5</v>
      </c>
      <c r="S579" s="97">
        <f t="shared" si="78"/>
        <v>0.2</v>
      </c>
      <c r="T579" s="98">
        <f t="shared" si="73"/>
        <v>1660000</v>
      </c>
      <c r="U579" s="66">
        <f t="shared" si="75"/>
        <v>10</v>
      </c>
      <c r="V579" s="92">
        <v>0</v>
      </c>
      <c r="W579" s="99">
        <f t="shared" si="74"/>
        <v>16600000</v>
      </c>
      <c r="X579" s="100">
        <f t="shared" si="76"/>
        <v>0</v>
      </c>
    </row>
    <row r="580" spans="1:24" s="100" customFormat="1" ht="16.5" hidden="1" customHeight="1" x14ac:dyDescent="0.2">
      <c r="A580" s="137">
        <f t="shared" si="79"/>
        <v>328</v>
      </c>
      <c r="B580" s="92"/>
      <c r="C580" s="83" t="s">
        <v>76</v>
      </c>
      <c r="D580" s="131" t="s">
        <v>645</v>
      </c>
      <c r="E580" s="93" t="s">
        <v>74</v>
      </c>
      <c r="F580" s="85">
        <v>1</v>
      </c>
      <c r="G580" s="101">
        <v>8300000</v>
      </c>
      <c r="H580" s="95">
        <v>0</v>
      </c>
      <c r="I580" s="85">
        <f t="shared" si="77"/>
        <v>1</v>
      </c>
      <c r="J580" s="128">
        <f t="shared" si="77"/>
        <v>8300000</v>
      </c>
      <c r="K580" s="95">
        <f t="shared" si="77"/>
        <v>0</v>
      </c>
      <c r="L580" s="92"/>
      <c r="M580" s="92"/>
      <c r="N580" s="92" t="s">
        <v>75</v>
      </c>
      <c r="O580" s="92"/>
      <c r="P580" s="93"/>
      <c r="Q580" s="85">
        <v>2008</v>
      </c>
      <c r="R580" s="92">
        <v>5</v>
      </c>
      <c r="S580" s="97">
        <f t="shared" si="78"/>
        <v>0.2</v>
      </c>
      <c r="T580" s="98">
        <f t="shared" si="73"/>
        <v>1660000</v>
      </c>
      <c r="U580" s="66">
        <f t="shared" si="75"/>
        <v>10</v>
      </c>
      <c r="V580" s="92">
        <v>0</v>
      </c>
      <c r="W580" s="99">
        <f t="shared" si="74"/>
        <v>16600000</v>
      </c>
      <c r="X580" s="100">
        <f t="shared" si="76"/>
        <v>0</v>
      </c>
    </row>
    <row r="581" spans="1:24" s="100" customFormat="1" ht="16.5" hidden="1" customHeight="1" x14ac:dyDescent="0.2">
      <c r="A581" s="137">
        <f t="shared" si="79"/>
        <v>329</v>
      </c>
      <c r="B581" s="92"/>
      <c r="C581" s="83" t="s">
        <v>76</v>
      </c>
      <c r="D581" s="131" t="s">
        <v>646</v>
      </c>
      <c r="E581" s="93" t="s">
        <v>74</v>
      </c>
      <c r="F581" s="85">
        <v>1</v>
      </c>
      <c r="G581" s="101">
        <v>8300000</v>
      </c>
      <c r="H581" s="95">
        <v>0</v>
      </c>
      <c r="I581" s="85">
        <f t="shared" si="77"/>
        <v>1</v>
      </c>
      <c r="J581" s="128">
        <f t="shared" si="77"/>
        <v>8300000</v>
      </c>
      <c r="K581" s="95">
        <f t="shared" si="77"/>
        <v>0</v>
      </c>
      <c r="L581" s="92"/>
      <c r="M581" s="92"/>
      <c r="N581" s="92" t="s">
        <v>75</v>
      </c>
      <c r="O581" s="92"/>
      <c r="P581" s="93"/>
      <c r="Q581" s="85">
        <v>2008</v>
      </c>
      <c r="R581" s="92">
        <v>5</v>
      </c>
      <c r="S581" s="97">
        <f t="shared" si="78"/>
        <v>0.2</v>
      </c>
      <c r="T581" s="98">
        <f t="shared" si="73"/>
        <v>1660000</v>
      </c>
      <c r="U581" s="66">
        <f t="shared" si="75"/>
        <v>10</v>
      </c>
      <c r="V581" s="92">
        <v>0</v>
      </c>
      <c r="W581" s="99">
        <f t="shared" si="74"/>
        <v>16600000</v>
      </c>
      <c r="X581" s="100">
        <f t="shared" si="76"/>
        <v>0</v>
      </c>
    </row>
    <row r="582" spans="1:24" s="100" customFormat="1" ht="16.5" hidden="1" customHeight="1" x14ac:dyDescent="0.2">
      <c r="A582" s="137">
        <f t="shared" si="79"/>
        <v>330</v>
      </c>
      <c r="B582" s="92"/>
      <c r="C582" s="83" t="s">
        <v>76</v>
      </c>
      <c r="D582" s="131" t="s">
        <v>647</v>
      </c>
      <c r="E582" s="93" t="s">
        <v>74</v>
      </c>
      <c r="F582" s="85">
        <v>1</v>
      </c>
      <c r="G582" s="101">
        <v>8300000</v>
      </c>
      <c r="H582" s="95">
        <v>0</v>
      </c>
      <c r="I582" s="85">
        <f t="shared" si="77"/>
        <v>1</v>
      </c>
      <c r="J582" s="128">
        <f t="shared" si="77"/>
        <v>8300000</v>
      </c>
      <c r="K582" s="95">
        <f t="shared" si="77"/>
        <v>0</v>
      </c>
      <c r="L582" s="92"/>
      <c r="M582" s="92"/>
      <c r="N582" s="92" t="s">
        <v>75</v>
      </c>
      <c r="O582" s="92"/>
      <c r="P582" s="93"/>
      <c r="Q582" s="85">
        <v>2008</v>
      </c>
      <c r="R582" s="92">
        <v>5</v>
      </c>
      <c r="S582" s="97">
        <f t="shared" si="78"/>
        <v>0.2</v>
      </c>
      <c r="T582" s="98">
        <f t="shared" si="73"/>
        <v>1660000</v>
      </c>
      <c r="U582" s="66">
        <f t="shared" si="75"/>
        <v>10</v>
      </c>
      <c r="V582" s="92">
        <v>0</v>
      </c>
      <c r="W582" s="99">
        <f t="shared" si="74"/>
        <v>16600000</v>
      </c>
      <c r="X582" s="100">
        <f t="shared" si="76"/>
        <v>0</v>
      </c>
    </row>
    <row r="583" spans="1:24" s="100" customFormat="1" ht="16.5" hidden="1" customHeight="1" x14ac:dyDescent="0.2">
      <c r="A583" s="137">
        <f t="shared" si="79"/>
        <v>331</v>
      </c>
      <c r="B583" s="92"/>
      <c r="C583" s="83" t="s">
        <v>76</v>
      </c>
      <c r="D583" s="131" t="s">
        <v>648</v>
      </c>
      <c r="E583" s="93" t="s">
        <v>74</v>
      </c>
      <c r="F583" s="85">
        <v>1</v>
      </c>
      <c r="G583" s="101">
        <v>8300000</v>
      </c>
      <c r="H583" s="95">
        <v>0</v>
      </c>
      <c r="I583" s="85">
        <f t="shared" si="77"/>
        <v>1</v>
      </c>
      <c r="J583" s="128">
        <f t="shared" si="77"/>
        <v>8300000</v>
      </c>
      <c r="K583" s="95">
        <f t="shared" si="77"/>
        <v>0</v>
      </c>
      <c r="L583" s="92"/>
      <c r="M583" s="92"/>
      <c r="N583" s="92" t="s">
        <v>75</v>
      </c>
      <c r="O583" s="92"/>
      <c r="P583" s="93"/>
      <c r="Q583" s="85">
        <v>2008</v>
      </c>
      <c r="R583" s="92">
        <v>5</v>
      </c>
      <c r="S583" s="97">
        <f t="shared" si="78"/>
        <v>0.2</v>
      </c>
      <c r="T583" s="98">
        <f t="shared" si="73"/>
        <v>1660000</v>
      </c>
      <c r="U583" s="66">
        <f t="shared" si="75"/>
        <v>10</v>
      </c>
      <c r="V583" s="92">
        <v>0</v>
      </c>
      <c r="W583" s="99">
        <f t="shared" si="74"/>
        <v>16600000</v>
      </c>
      <c r="X583" s="100">
        <f t="shared" si="76"/>
        <v>0</v>
      </c>
    </row>
    <row r="584" spans="1:24" s="100" customFormat="1" ht="16.5" hidden="1" customHeight="1" x14ac:dyDescent="0.2">
      <c r="A584" s="137">
        <f t="shared" si="79"/>
        <v>332</v>
      </c>
      <c r="B584" s="92"/>
      <c r="C584" s="83" t="s">
        <v>76</v>
      </c>
      <c r="D584" s="131" t="s">
        <v>649</v>
      </c>
      <c r="E584" s="93" t="s">
        <v>74</v>
      </c>
      <c r="F584" s="85">
        <v>1</v>
      </c>
      <c r="G584" s="101">
        <v>8300000</v>
      </c>
      <c r="H584" s="95">
        <v>0</v>
      </c>
      <c r="I584" s="85">
        <f t="shared" si="77"/>
        <v>1</v>
      </c>
      <c r="J584" s="128">
        <f t="shared" si="77"/>
        <v>8300000</v>
      </c>
      <c r="K584" s="95">
        <f t="shared" si="77"/>
        <v>0</v>
      </c>
      <c r="L584" s="92"/>
      <c r="M584" s="92"/>
      <c r="N584" s="92" t="s">
        <v>75</v>
      </c>
      <c r="O584" s="92"/>
      <c r="P584" s="93"/>
      <c r="Q584" s="85">
        <v>2008</v>
      </c>
      <c r="R584" s="92">
        <v>5</v>
      </c>
      <c r="S584" s="97">
        <f t="shared" si="78"/>
        <v>0.2</v>
      </c>
      <c r="T584" s="98">
        <f t="shared" si="73"/>
        <v>1660000</v>
      </c>
      <c r="U584" s="66">
        <f t="shared" si="75"/>
        <v>10</v>
      </c>
      <c r="V584" s="92">
        <v>0</v>
      </c>
      <c r="W584" s="99">
        <f t="shared" si="74"/>
        <v>16600000</v>
      </c>
      <c r="X584" s="100">
        <f t="shared" si="76"/>
        <v>0</v>
      </c>
    </row>
    <row r="585" spans="1:24" s="100" customFormat="1" ht="16.5" hidden="1" customHeight="1" x14ac:dyDescent="0.2">
      <c r="A585" s="137">
        <f t="shared" si="79"/>
        <v>333</v>
      </c>
      <c r="B585" s="92"/>
      <c r="C585" s="83" t="s">
        <v>76</v>
      </c>
      <c r="D585" s="131" t="s">
        <v>650</v>
      </c>
      <c r="E585" s="93" t="s">
        <v>74</v>
      </c>
      <c r="F585" s="85">
        <v>1</v>
      </c>
      <c r="G585" s="101">
        <v>8300000</v>
      </c>
      <c r="H585" s="95">
        <v>0</v>
      </c>
      <c r="I585" s="85">
        <f t="shared" si="77"/>
        <v>1</v>
      </c>
      <c r="J585" s="128">
        <f t="shared" si="77"/>
        <v>8300000</v>
      </c>
      <c r="K585" s="95">
        <f t="shared" si="77"/>
        <v>0</v>
      </c>
      <c r="L585" s="92"/>
      <c r="M585" s="92"/>
      <c r="N585" s="92" t="s">
        <v>75</v>
      </c>
      <c r="O585" s="92"/>
      <c r="P585" s="93"/>
      <c r="Q585" s="85">
        <v>2008</v>
      </c>
      <c r="R585" s="92">
        <v>5</v>
      </c>
      <c r="S585" s="97">
        <f t="shared" si="78"/>
        <v>0.2</v>
      </c>
      <c r="T585" s="98">
        <f t="shared" si="73"/>
        <v>1660000</v>
      </c>
      <c r="U585" s="66">
        <f t="shared" si="75"/>
        <v>10</v>
      </c>
      <c r="V585" s="92">
        <v>0</v>
      </c>
      <c r="W585" s="99">
        <f t="shared" si="74"/>
        <v>16600000</v>
      </c>
      <c r="X585" s="100">
        <f t="shared" si="76"/>
        <v>0</v>
      </c>
    </row>
    <row r="586" spans="1:24" s="144" customFormat="1" hidden="1" x14ac:dyDescent="0.2">
      <c r="A586" s="137">
        <f t="shared" si="79"/>
        <v>334</v>
      </c>
      <c r="B586" s="135"/>
      <c r="C586" s="136" t="s">
        <v>76</v>
      </c>
      <c r="D586" s="135">
        <v>5001740</v>
      </c>
      <c r="E586" s="148" t="s">
        <v>74</v>
      </c>
      <c r="F586" s="137">
        <v>1</v>
      </c>
      <c r="G586" s="147">
        <v>8300000</v>
      </c>
      <c r="H586" s="139">
        <v>0</v>
      </c>
      <c r="I586" s="137">
        <f t="shared" si="77"/>
        <v>1</v>
      </c>
      <c r="J586" s="140">
        <f t="shared" si="77"/>
        <v>8300000</v>
      </c>
      <c r="K586" s="139">
        <f t="shared" si="77"/>
        <v>0</v>
      </c>
      <c r="L586" s="135"/>
      <c r="M586" s="135"/>
      <c r="N586" s="135"/>
      <c r="O586" s="135"/>
      <c r="P586" s="148"/>
      <c r="Q586" s="137">
        <v>2008</v>
      </c>
      <c r="R586" s="135">
        <v>5</v>
      </c>
      <c r="S586" s="141">
        <f t="shared" si="78"/>
        <v>0.2</v>
      </c>
      <c r="T586" s="142">
        <f t="shared" si="73"/>
        <v>1660000</v>
      </c>
      <c r="U586" s="66">
        <f t="shared" si="75"/>
        <v>10</v>
      </c>
      <c r="V586" s="135">
        <v>0</v>
      </c>
      <c r="W586" s="143">
        <f t="shared" si="74"/>
        <v>16600000</v>
      </c>
      <c r="X586" s="144">
        <f t="shared" si="76"/>
        <v>0</v>
      </c>
    </row>
    <row r="587" spans="1:24" s="100" customFormat="1" hidden="1" x14ac:dyDescent="0.2">
      <c r="A587" s="137">
        <f t="shared" si="79"/>
        <v>335</v>
      </c>
      <c r="B587" s="92"/>
      <c r="C587" s="83" t="s">
        <v>651</v>
      </c>
      <c r="D587" s="92" t="s">
        <v>652</v>
      </c>
      <c r="E587" s="93" t="s">
        <v>74</v>
      </c>
      <c r="F587" s="85">
        <v>1</v>
      </c>
      <c r="G587" s="101">
        <v>70000000</v>
      </c>
      <c r="H587" s="95">
        <v>0</v>
      </c>
      <c r="I587" s="85">
        <f t="shared" si="77"/>
        <v>1</v>
      </c>
      <c r="J587" s="128">
        <f t="shared" si="77"/>
        <v>70000000</v>
      </c>
      <c r="K587" s="95">
        <f t="shared" si="77"/>
        <v>0</v>
      </c>
      <c r="L587" s="92"/>
      <c r="M587" s="92"/>
      <c r="N587" s="92" t="s">
        <v>75</v>
      </c>
      <c r="O587" s="92"/>
      <c r="P587" s="93"/>
      <c r="Q587" s="85">
        <v>2008</v>
      </c>
      <c r="R587" s="92">
        <v>5</v>
      </c>
      <c r="S587" s="97">
        <f t="shared" si="78"/>
        <v>0.2</v>
      </c>
      <c r="T587" s="98">
        <f t="shared" si="73"/>
        <v>14000000</v>
      </c>
      <c r="U587" s="66">
        <f t="shared" si="75"/>
        <v>10</v>
      </c>
      <c r="V587" s="92">
        <v>0</v>
      </c>
      <c r="W587" s="99">
        <f t="shared" si="74"/>
        <v>140000000</v>
      </c>
      <c r="X587" s="100">
        <f t="shared" si="76"/>
        <v>0</v>
      </c>
    </row>
    <row r="588" spans="1:24" s="100" customFormat="1" hidden="1" x14ac:dyDescent="0.2">
      <c r="A588" s="137">
        <f t="shared" si="79"/>
        <v>336</v>
      </c>
      <c r="B588" s="92"/>
      <c r="C588" s="83" t="s">
        <v>651</v>
      </c>
      <c r="D588" s="92" t="s">
        <v>653</v>
      </c>
      <c r="E588" s="93" t="s">
        <v>74</v>
      </c>
      <c r="F588" s="85">
        <v>1</v>
      </c>
      <c r="G588" s="101">
        <v>70000000</v>
      </c>
      <c r="H588" s="95">
        <v>0</v>
      </c>
      <c r="I588" s="85">
        <f t="shared" si="77"/>
        <v>1</v>
      </c>
      <c r="J588" s="128">
        <f t="shared" si="77"/>
        <v>70000000</v>
      </c>
      <c r="K588" s="95">
        <f t="shared" si="77"/>
        <v>0</v>
      </c>
      <c r="L588" s="92"/>
      <c r="M588" s="92"/>
      <c r="N588" s="92" t="s">
        <v>75</v>
      </c>
      <c r="O588" s="92"/>
      <c r="P588" s="93"/>
      <c r="Q588" s="85">
        <v>2008</v>
      </c>
      <c r="R588" s="92">
        <v>5</v>
      </c>
      <c r="S588" s="97">
        <f t="shared" si="78"/>
        <v>0.2</v>
      </c>
      <c r="T588" s="98">
        <f t="shared" si="73"/>
        <v>14000000</v>
      </c>
      <c r="U588" s="66">
        <f t="shared" si="75"/>
        <v>10</v>
      </c>
      <c r="V588" s="92">
        <v>0</v>
      </c>
      <c r="W588" s="99">
        <f t="shared" si="74"/>
        <v>140000000</v>
      </c>
      <c r="X588" s="100">
        <f t="shared" si="76"/>
        <v>0</v>
      </c>
    </row>
    <row r="589" spans="1:24" s="100" customFormat="1" hidden="1" x14ac:dyDescent="0.2">
      <c r="A589" s="137">
        <f t="shared" si="79"/>
        <v>337</v>
      </c>
      <c r="B589" s="92"/>
      <c r="C589" s="83" t="s">
        <v>651</v>
      </c>
      <c r="D589" s="92" t="s">
        <v>654</v>
      </c>
      <c r="E589" s="93" t="s">
        <v>74</v>
      </c>
      <c r="F589" s="85">
        <v>1</v>
      </c>
      <c r="G589" s="101">
        <v>70000000</v>
      </c>
      <c r="H589" s="95">
        <v>0</v>
      </c>
      <c r="I589" s="85">
        <f t="shared" si="77"/>
        <v>1</v>
      </c>
      <c r="J589" s="128">
        <f t="shared" si="77"/>
        <v>70000000</v>
      </c>
      <c r="K589" s="95">
        <f t="shared" si="77"/>
        <v>0</v>
      </c>
      <c r="L589" s="92"/>
      <c r="M589" s="92"/>
      <c r="N589" s="92" t="s">
        <v>75</v>
      </c>
      <c r="O589" s="92"/>
      <c r="P589" s="93"/>
      <c r="Q589" s="85">
        <v>2008</v>
      </c>
      <c r="R589" s="92">
        <v>5</v>
      </c>
      <c r="S589" s="97">
        <f t="shared" si="78"/>
        <v>0.2</v>
      </c>
      <c r="T589" s="98">
        <f t="shared" si="73"/>
        <v>14000000</v>
      </c>
      <c r="U589" s="66">
        <f t="shared" si="75"/>
        <v>10</v>
      </c>
      <c r="V589" s="92">
        <v>0</v>
      </c>
      <c r="W589" s="99">
        <f t="shared" si="74"/>
        <v>140000000</v>
      </c>
      <c r="X589" s="100">
        <f t="shared" si="76"/>
        <v>0</v>
      </c>
    </row>
    <row r="590" spans="1:24" s="100" customFormat="1" hidden="1" x14ac:dyDescent="0.2">
      <c r="A590" s="137">
        <f t="shared" si="79"/>
        <v>338</v>
      </c>
      <c r="B590" s="92"/>
      <c r="C590" s="83" t="s">
        <v>655</v>
      </c>
      <c r="D590" s="92" t="s">
        <v>656</v>
      </c>
      <c r="E590" s="93" t="s">
        <v>74</v>
      </c>
      <c r="F590" s="85">
        <v>1</v>
      </c>
      <c r="G590" s="101">
        <v>17850000</v>
      </c>
      <c r="H590" s="95">
        <v>0</v>
      </c>
      <c r="I590" s="85">
        <f t="shared" si="77"/>
        <v>1</v>
      </c>
      <c r="J590" s="128">
        <f t="shared" si="77"/>
        <v>17850000</v>
      </c>
      <c r="K590" s="95">
        <f t="shared" si="77"/>
        <v>0</v>
      </c>
      <c r="L590" s="92"/>
      <c r="M590" s="92"/>
      <c r="N590" s="92" t="s">
        <v>75</v>
      </c>
      <c r="O590" s="92"/>
      <c r="P590" s="93"/>
      <c r="Q590" s="85">
        <v>2006</v>
      </c>
      <c r="R590" s="92">
        <v>5</v>
      </c>
      <c r="S590" s="97">
        <f t="shared" si="78"/>
        <v>0.2</v>
      </c>
      <c r="T590" s="98">
        <f t="shared" si="73"/>
        <v>3570000</v>
      </c>
      <c r="U590" s="66">
        <f t="shared" si="75"/>
        <v>12</v>
      </c>
      <c r="V590" s="92">
        <v>0</v>
      </c>
      <c r="W590" s="99">
        <f t="shared" si="74"/>
        <v>42840000</v>
      </c>
      <c r="X590" s="100">
        <f t="shared" si="76"/>
        <v>0</v>
      </c>
    </row>
    <row r="591" spans="1:24" s="100" customFormat="1" hidden="1" x14ac:dyDescent="0.2">
      <c r="A591" s="137">
        <f t="shared" si="79"/>
        <v>339</v>
      </c>
      <c r="B591" s="92"/>
      <c r="C591" s="83" t="s">
        <v>655</v>
      </c>
      <c r="D591" s="92" t="s">
        <v>657</v>
      </c>
      <c r="E591" s="93" t="s">
        <v>74</v>
      </c>
      <c r="F591" s="85">
        <v>1</v>
      </c>
      <c r="G591" s="101">
        <v>17850000</v>
      </c>
      <c r="H591" s="95">
        <v>0</v>
      </c>
      <c r="I591" s="85">
        <f t="shared" si="77"/>
        <v>1</v>
      </c>
      <c r="J591" s="128">
        <f t="shared" si="77"/>
        <v>17850000</v>
      </c>
      <c r="K591" s="95">
        <f t="shared" si="77"/>
        <v>0</v>
      </c>
      <c r="L591" s="92"/>
      <c r="M591" s="92"/>
      <c r="N591" s="92" t="s">
        <v>75</v>
      </c>
      <c r="O591" s="92"/>
      <c r="P591" s="93"/>
      <c r="Q591" s="85">
        <v>2006</v>
      </c>
      <c r="R591" s="92">
        <v>5</v>
      </c>
      <c r="S591" s="97">
        <f t="shared" si="78"/>
        <v>0.2</v>
      </c>
      <c r="T591" s="98">
        <f t="shared" si="73"/>
        <v>3570000</v>
      </c>
      <c r="U591" s="66">
        <f t="shared" si="75"/>
        <v>12</v>
      </c>
      <c r="V591" s="92">
        <v>0</v>
      </c>
      <c r="W591" s="99">
        <f t="shared" si="74"/>
        <v>42840000</v>
      </c>
      <c r="X591" s="100">
        <f t="shared" si="76"/>
        <v>0</v>
      </c>
    </row>
    <row r="592" spans="1:24" s="100" customFormat="1" hidden="1" x14ac:dyDescent="0.2">
      <c r="A592" s="137">
        <f t="shared" si="79"/>
        <v>340</v>
      </c>
      <c r="B592" s="92"/>
      <c r="C592" s="83" t="s">
        <v>655</v>
      </c>
      <c r="D592" s="92" t="s">
        <v>658</v>
      </c>
      <c r="E592" s="93" t="s">
        <v>74</v>
      </c>
      <c r="F592" s="85">
        <v>1</v>
      </c>
      <c r="G592" s="101">
        <v>17850000</v>
      </c>
      <c r="H592" s="95">
        <v>0</v>
      </c>
      <c r="I592" s="85">
        <f t="shared" si="77"/>
        <v>1</v>
      </c>
      <c r="J592" s="128">
        <f t="shared" si="77"/>
        <v>17850000</v>
      </c>
      <c r="K592" s="95">
        <f t="shared" si="77"/>
        <v>0</v>
      </c>
      <c r="L592" s="92"/>
      <c r="M592" s="92"/>
      <c r="N592" s="92" t="s">
        <v>75</v>
      </c>
      <c r="O592" s="92"/>
      <c r="P592" s="93"/>
      <c r="Q592" s="85">
        <v>2006</v>
      </c>
      <c r="R592" s="92">
        <v>5</v>
      </c>
      <c r="S592" s="97">
        <f t="shared" si="78"/>
        <v>0.2</v>
      </c>
      <c r="T592" s="98">
        <f t="shared" si="73"/>
        <v>3570000</v>
      </c>
      <c r="U592" s="66">
        <f t="shared" si="75"/>
        <v>12</v>
      </c>
      <c r="V592" s="92">
        <v>0</v>
      </c>
      <c r="W592" s="99">
        <f t="shared" si="74"/>
        <v>42840000</v>
      </c>
      <c r="X592" s="100">
        <f t="shared" si="76"/>
        <v>0</v>
      </c>
    </row>
    <row r="593" spans="1:24" s="100" customFormat="1" hidden="1" x14ac:dyDescent="0.2">
      <c r="A593" s="137">
        <f t="shared" si="79"/>
        <v>341</v>
      </c>
      <c r="B593" s="92"/>
      <c r="C593" s="83" t="s">
        <v>195</v>
      </c>
      <c r="D593" s="92" t="s">
        <v>659</v>
      </c>
      <c r="E593" s="93" t="s">
        <v>74</v>
      </c>
      <c r="F593" s="85">
        <v>1</v>
      </c>
      <c r="G593" s="101">
        <v>5850000</v>
      </c>
      <c r="H593" s="95">
        <v>0</v>
      </c>
      <c r="I593" s="85">
        <f t="shared" si="77"/>
        <v>1</v>
      </c>
      <c r="J593" s="128">
        <f t="shared" si="77"/>
        <v>5850000</v>
      </c>
      <c r="K593" s="95">
        <f t="shared" si="77"/>
        <v>0</v>
      </c>
      <c r="L593" s="92"/>
      <c r="M593" s="92"/>
      <c r="N593" s="92" t="s">
        <v>75</v>
      </c>
      <c r="O593" s="92"/>
      <c r="P593" s="93"/>
      <c r="Q593" s="85">
        <v>2008</v>
      </c>
      <c r="R593" s="92">
        <v>5</v>
      </c>
      <c r="S593" s="97">
        <f t="shared" si="78"/>
        <v>0.2</v>
      </c>
      <c r="T593" s="98">
        <f t="shared" si="73"/>
        <v>1170000</v>
      </c>
      <c r="U593" s="66">
        <f t="shared" si="75"/>
        <v>10</v>
      </c>
      <c r="V593" s="92">
        <v>0</v>
      </c>
      <c r="W593" s="99">
        <f t="shared" si="74"/>
        <v>11700000</v>
      </c>
      <c r="X593" s="100">
        <f t="shared" si="76"/>
        <v>0</v>
      </c>
    </row>
    <row r="594" spans="1:24" s="100" customFormat="1" hidden="1" x14ac:dyDescent="0.2">
      <c r="A594" s="137">
        <f t="shared" si="79"/>
        <v>342</v>
      </c>
      <c r="B594" s="92"/>
      <c r="C594" s="83" t="s">
        <v>195</v>
      </c>
      <c r="D594" s="92" t="s">
        <v>660</v>
      </c>
      <c r="E594" s="93" t="s">
        <v>74</v>
      </c>
      <c r="F594" s="85">
        <v>1</v>
      </c>
      <c r="G594" s="101">
        <v>5850000</v>
      </c>
      <c r="H594" s="95">
        <v>0</v>
      </c>
      <c r="I594" s="85">
        <f t="shared" si="77"/>
        <v>1</v>
      </c>
      <c r="J594" s="128">
        <f t="shared" si="77"/>
        <v>5850000</v>
      </c>
      <c r="K594" s="95">
        <f t="shared" si="77"/>
        <v>0</v>
      </c>
      <c r="L594" s="92"/>
      <c r="M594" s="92"/>
      <c r="N594" s="92" t="s">
        <v>75</v>
      </c>
      <c r="O594" s="92"/>
      <c r="P594" s="93"/>
      <c r="Q594" s="85">
        <v>2008</v>
      </c>
      <c r="R594" s="92">
        <v>5</v>
      </c>
      <c r="S594" s="97">
        <f t="shared" si="78"/>
        <v>0.2</v>
      </c>
      <c r="T594" s="98">
        <f t="shared" si="73"/>
        <v>1170000</v>
      </c>
      <c r="U594" s="66">
        <f t="shared" si="75"/>
        <v>10</v>
      </c>
      <c r="V594" s="92">
        <v>0</v>
      </c>
      <c r="W594" s="99">
        <f t="shared" si="74"/>
        <v>11700000</v>
      </c>
      <c r="X594" s="100">
        <f t="shared" si="76"/>
        <v>0</v>
      </c>
    </row>
    <row r="595" spans="1:24" s="100" customFormat="1" hidden="1" x14ac:dyDescent="0.2">
      <c r="A595" s="137">
        <f t="shared" si="79"/>
        <v>343</v>
      </c>
      <c r="B595" s="92"/>
      <c r="C595" s="83" t="s">
        <v>195</v>
      </c>
      <c r="D595" s="92" t="s">
        <v>661</v>
      </c>
      <c r="E595" s="93" t="s">
        <v>74</v>
      </c>
      <c r="F595" s="85">
        <v>1</v>
      </c>
      <c r="G595" s="101">
        <v>5850000</v>
      </c>
      <c r="H595" s="95">
        <v>0</v>
      </c>
      <c r="I595" s="85">
        <f t="shared" si="77"/>
        <v>1</v>
      </c>
      <c r="J595" s="128">
        <f t="shared" si="77"/>
        <v>5850000</v>
      </c>
      <c r="K595" s="95">
        <f t="shared" si="77"/>
        <v>0</v>
      </c>
      <c r="L595" s="92"/>
      <c r="M595" s="92"/>
      <c r="N595" s="92" t="s">
        <v>75</v>
      </c>
      <c r="O595" s="92"/>
      <c r="P595" s="93"/>
      <c r="Q595" s="85">
        <v>2008</v>
      </c>
      <c r="R595" s="92">
        <v>5</v>
      </c>
      <c r="S595" s="97">
        <f t="shared" si="78"/>
        <v>0.2</v>
      </c>
      <c r="T595" s="98">
        <f t="shared" si="73"/>
        <v>1170000</v>
      </c>
      <c r="U595" s="66">
        <f t="shared" si="75"/>
        <v>10</v>
      </c>
      <c r="V595" s="92">
        <v>0</v>
      </c>
      <c r="W595" s="99">
        <f t="shared" si="74"/>
        <v>11700000</v>
      </c>
      <c r="X595" s="100">
        <f t="shared" si="76"/>
        <v>0</v>
      </c>
    </row>
    <row r="596" spans="1:24" s="100" customFormat="1" ht="27.75" hidden="1" customHeight="1" x14ac:dyDescent="0.2">
      <c r="A596" s="137">
        <f t="shared" si="79"/>
        <v>344</v>
      </c>
      <c r="B596" s="92"/>
      <c r="C596" s="83" t="s">
        <v>662</v>
      </c>
      <c r="D596" s="92" t="s">
        <v>663</v>
      </c>
      <c r="E596" s="93" t="s">
        <v>74</v>
      </c>
      <c r="F596" s="85">
        <v>1</v>
      </c>
      <c r="G596" s="101">
        <v>11697000</v>
      </c>
      <c r="H596" s="95">
        <v>0</v>
      </c>
      <c r="I596" s="85">
        <f t="shared" si="77"/>
        <v>1</v>
      </c>
      <c r="J596" s="128">
        <f t="shared" si="77"/>
        <v>11697000</v>
      </c>
      <c r="K596" s="95">
        <f t="shared" si="77"/>
        <v>0</v>
      </c>
      <c r="L596" s="92"/>
      <c r="M596" s="92"/>
      <c r="N596" s="92" t="s">
        <v>75</v>
      </c>
      <c r="O596" s="92"/>
      <c r="P596" s="93"/>
      <c r="Q596" s="85">
        <v>2009</v>
      </c>
      <c r="R596" s="92">
        <v>5</v>
      </c>
      <c r="S596" s="97">
        <f t="shared" si="78"/>
        <v>0.2</v>
      </c>
      <c r="T596" s="98">
        <f t="shared" si="73"/>
        <v>2339400</v>
      </c>
      <c r="U596" s="66">
        <f t="shared" si="75"/>
        <v>9</v>
      </c>
      <c r="V596" s="92">
        <v>0</v>
      </c>
      <c r="W596" s="99">
        <f t="shared" si="74"/>
        <v>21054600</v>
      </c>
      <c r="X596" s="100">
        <f t="shared" si="76"/>
        <v>0</v>
      </c>
    </row>
    <row r="597" spans="1:24" s="100" customFormat="1" ht="27.75" hidden="1" customHeight="1" x14ac:dyDescent="0.2">
      <c r="A597" s="137">
        <f t="shared" si="79"/>
        <v>345</v>
      </c>
      <c r="B597" s="92"/>
      <c r="C597" s="83" t="s">
        <v>662</v>
      </c>
      <c r="D597" s="92" t="s">
        <v>664</v>
      </c>
      <c r="E597" s="93" t="s">
        <v>74</v>
      </c>
      <c r="F597" s="85">
        <v>1</v>
      </c>
      <c r="G597" s="101">
        <v>11697000</v>
      </c>
      <c r="H597" s="95">
        <v>0</v>
      </c>
      <c r="I597" s="85">
        <f t="shared" si="77"/>
        <v>1</v>
      </c>
      <c r="J597" s="128">
        <f t="shared" si="77"/>
        <v>11697000</v>
      </c>
      <c r="K597" s="95">
        <f t="shared" si="77"/>
        <v>0</v>
      </c>
      <c r="L597" s="92"/>
      <c r="M597" s="92"/>
      <c r="N597" s="92" t="s">
        <v>75</v>
      </c>
      <c r="O597" s="92"/>
      <c r="P597" s="93"/>
      <c r="Q597" s="85">
        <v>2009</v>
      </c>
      <c r="R597" s="92">
        <v>5</v>
      </c>
      <c r="S597" s="97">
        <f t="shared" si="78"/>
        <v>0.2</v>
      </c>
      <c r="T597" s="98">
        <f t="shared" si="73"/>
        <v>2339400</v>
      </c>
      <c r="U597" s="66">
        <f t="shared" si="75"/>
        <v>9</v>
      </c>
      <c r="V597" s="92">
        <v>0</v>
      </c>
      <c r="W597" s="99">
        <f t="shared" si="74"/>
        <v>21054600</v>
      </c>
      <c r="X597" s="100">
        <f t="shared" si="76"/>
        <v>0</v>
      </c>
    </row>
    <row r="598" spans="1:24" s="100" customFormat="1" ht="27.75" hidden="1" customHeight="1" x14ac:dyDescent="0.2">
      <c r="A598" s="137">
        <f t="shared" si="79"/>
        <v>346</v>
      </c>
      <c r="B598" s="92"/>
      <c r="C598" s="83" t="s">
        <v>662</v>
      </c>
      <c r="D598" s="92" t="s">
        <v>665</v>
      </c>
      <c r="E598" s="93" t="s">
        <v>74</v>
      </c>
      <c r="F598" s="85">
        <v>1</v>
      </c>
      <c r="G598" s="101">
        <v>11697000</v>
      </c>
      <c r="H598" s="95">
        <v>0</v>
      </c>
      <c r="I598" s="85">
        <f t="shared" si="77"/>
        <v>1</v>
      </c>
      <c r="J598" s="128">
        <f t="shared" si="77"/>
        <v>11697000</v>
      </c>
      <c r="K598" s="95">
        <f t="shared" si="77"/>
        <v>0</v>
      </c>
      <c r="L598" s="92"/>
      <c r="M598" s="92"/>
      <c r="N598" s="92" t="s">
        <v>75</v>
      </c>
      <c r="O598" s="92"/>
      <c r="P598" s="93"/>
      <c r="Q598" s="85">
        <v>2009</v>
      </c>
      <c r="R598" s="92">
        <v>5</v>
      </c>
      <c r="S598" s="97">
        <f t="shared" si="78"/>
        <v>0.2</v>
      </c>
      <c r="T598" s="98">
        <f t="shared" ref="T598:T661" si="80">G598/R598</f>
        <v>2339400</v>
      </c>
      <c r="U598" s="66">
        <f t="shared" si="75"/>
        <v>9</v>
      </c>
      <c r="V598" s="92">
        <v>0</v>
      </c>
      <c r="W598" s="99">
        <f t="shared" ref="W598:W661" si="81">T598*U598</f>
        <v>21054600</v>
      </c>
      <c r="X598" s="100">
        <f t="shared" si="76"/>
        <v>0</v>
      </c>
    </row>
    <row r="599" spans="1:24" s="100" customFormat="1" ht="27.75" hidden="1" customHeight="1" x14ac:dyDescent="0.2">
      <c r="A599" s="137">
        <f t="shared" si="79"/>
        <v>347</v>
      </c>
      <c r="B599" s="92"/>
      <c r="C599" s="83" t="s">
        <v>662</v>
      </c>
      <c r="D599" s="92" t="s">
        <v>666</v>
      </c>
      <c r="E599" s="93" t="s">
        <v>74</v>
      </c>
      <c r="F599" s="85">
        <v>1</v>
      </c>
      <c r="G599" s="101">
        <v>11697000</v>
      </c>
      <c r="H599" s="95">
        <v>0</v>
      </c>
      <c r="I599" s="85">
        <f t="shared" si="77"/>
        <v>1</v>
      </c>
      <c r="J599" s="128">
        <f t="shared" si="77"/>
        <v>11697000</v>
      </c>
      <c r="K599" s="95">
        <f t="shared" si="77"/>
        <v>0</v>
      </c>
      <c r="L599" s="92"/>
      <c r="M599" s="92"/>
      <c r="N599" s="92" t="s">
        <v>75</v>
      </c>
      <c r="O599" s="92"/>
      <c r="P599" s="93"/>
      <c r="Q599" s="85">
        <v>2009</v>
      </c>
      <c r="R599" s="92">
        <v>5</v>
      </c>
      <c r="S599" s="97">
        <f t="shared" si="78"/>
        <v>0.2</v>
      </c>
      <c r="T599" s="98">
        <f t="shared" si="80"/>
        <v>2339400</v>
      </c>
      <c r="U599" s="66">
        <f t="shared" si="75"/>
        <v>9</v>
      </c>
      <c r="V599" s="92">
        <v>0</v>
      </c>
      <c r="W599" s="99">
        <f t="shared" si="81"/>
        <v>21054600</v>
      </c>
      <c r="X599" s="100">
        <f t="shared" si="76"/>
        <v>0</v>
      </c>
    </row>
    <row r="600" spans="1:24" s="100" customFormat="1" ht="27.75" hidden="1" customHeight="1" x14ac:dyDescent="0.2">
      <c r="A600" s="137">
        <f t="shared" si="79"/>
        <v>348</v>
      </c>
      <c r="B600" s="92"/>
      <c r="C600" s="83" t="s">
        <v>662</v>
      </c>
      <c r="D600" s="92" t="s">
        <v>667</v>
      </c>
      <c r="E600" s="93" t="s">
        <v>74</v>
      </c>
      <c r="F600" s="85">
        <v>1</v>
      </c>
      <c r="G600" s="101">
        <v>11697000</v>
      </c>
      <c r="H600" s="95">
        <v>0</v>
      </c>
      <c r="I600" s="85">
        <f t="shared" si="77"/>
        <v>1</v>
      </c>
      <c r="J600" s="128">
        <f t="shared" si="77"/>
        <v>11697000</v>
      </c>
      <c r="K600" s="95">
        <f t="shared" si="77"/>
        <v>0</v>
      </c>
      <c r="L600" s="92"/>
      <c r="M600" s="92"/>
      <c r="N600" s="92" t="s">
        <v>75</v>
      </c>
      <c r="O600" s="92"/>
      <c r="P600" s="93"/>
      <c r="Q600" s="85">
        <v>2009</v>
      </c>
      <c r="R600" s="92">
        <v>5</v>
      </c>
      <c r="S600" s="97">
        <f t="shared" si="78"/>
        <v>0.2</v>
      </c>
      <c r="T600" s="98">
        <f t="shared" si="80"/>
        <v>2339400</v>
      </c>
      <c r="U600" s="66">
        <f t="shared" si="75"/>
        <v>9</v>
      </c>
      <c r="V600" s="92">
        <v>0</v>
      </c>
      <c r="W600" s="99">
        <f t="shared" si="81"/>
        <v>21054600</v>
      </c>
      <c r="X600" s="100">
        <f t="shared" si="76"/>
        <v>0</v>
      </c>
    </row>
    <row r="601" spans="1:24" s="100" customFormat="1" ht="27.75" hidden="1" customHeight="1" x14ac:dyDescent="0.2">
      <c r="A601" s="137">
        <f t="shared" si="79"/>
        <v>349</v>
      </c>
      <c r="B601" s="92"/>
      <c r="C601" s="83" t="s">
        <v>662</v>
      </c>
      <c r="D601" s="92" t="s">
        <v>668</v>
      </c>
      <c r="E601" s="93" t="s">
        <v>74</v>
      </c>
      <c r="F601" s="85">
        <v>1</v>
      </c>
      <c r="G601" s="101">
        <v>11697000</v>
      </c>
      <c r="H601" s="95">
        <v>0</v>
      </c>
      <c r="I601" s="85">
        <f t="shared" si="77"/>
        <v>1</v>
      </c>
      <c r="J601" s="128">
        <f t="shared" si="77"/>
        <v>11697000</v>
      </c>
      <c r="K601" s="95">
        <f t="shared" si="77"/>
        <v>0</v>
      </c>
      <c r="L601" s="92"/>
      <c r="M601" s="92"/>
      <c r="N601" s="92" t="s">
        <v>75</v>
      </c>
      <c r="O601" s="92"/>
      <c r="P601" s="93"/>
      <c r="Q601" s="85">
        <v>2009</v>
      </c>
      <c r="R601" s="92">
        <v>5</v>
      </c>
      <c r="S601" s="97">
        <f t="shared" si="78"/>
        <v>0.2</v>
      </c>
      <c r="T601" s="98">
        <f t="shared" si="80"/>
        <v>2339400</v>
      </c>
      <c r="U601" s="66">
        <f t="shared" si="75"/>
        <v>9</v>
      </c>
      <c r="V601" s="92">
        <v>0</v>
      </c>
      <c r="W601" s="99">
        <f t="shared" si="81"/>
        <v>21054600</v>
      </c>
      <c r="X601" s="100">
        <f t="shared" si="76"/>
        <v>0</v>
      </c>
    </row>
    <row r="602" spans="1:24" s="100" customFormat="1" ht="27.75" hidden="1" customHeight="1" x14ac:dyDescent="0.2">
      <c r="A602" s="137">
        <f t="shared" si="79"/>
        <v>350</v>
      </c>
      <c r="B602" s="92"/>
      <c r="C602" s="83" t="s">
        <v>662</v>
      </c>
      <c r="D602" s="92" t="s">
        <v>669</v>
      </c>
      <c r="E602" s="93" t="s">
        <v>74</v>
      </c>
      <c r="F602" s="85">
        <v>1</v>
      </c>
      <c r="G602" s="101">
        <v>11697000</v>
      </c>
      <c r="H602" s="95">
        <v>0</v>
      </c>
      <c r="I602" s="85">
        <f t="shared" si="77"/>
        <v>1</v>
      </c>
      <c r="J602" s="128">
        <f t="shared" si="77"/>
        <v>11697000</v>
      </c>
      <c r="K602" s="95">
        <f t="shared" si="77"/>
        <v>0</v>
      </c>
      <c r="L602" s="92"/>
      <c r="M602" s="92"/>
      <c r="N602" s="92" t="s">
        <v>75</v>
      </c>
      <c r="O602" s="92"/>
      <c r="P602" s="93"/>
      <c r="Q602" s="85">
        <v>2009</v>
      </c>
      <c r="R602" s="92">
        <v>5</v>
      </c>
      <c r="S602" s="97">
        <f t="shared" si="78"/>
        <v>0.2</v>
      </c>
      <c r="T602" s="98">
        <f t="shared" si="80"/>
        <v>2339400</v>
      </c>
      <c r="U602" s="66">
        <f t="shared" si="75"/>
        <v>9</v>
      </c>
      <c r="V602" s="92">
        <v>0</v>
      </c>
      <c r="W602" s="99">
        <f t="shared" si="81"/>
        <v>21054600</v>
      </c>
      <c r="X602" s="100">
        <f t="shared" si="76"/>
        <v>0</v>
      </c>
    </row>
    <row r="603" spans="1:24" s="100" customFormat="1" ht="27.75" hidden="1" customHeight="1" x14ac:dyDescent="0.2">
      <c r="A603" s="137">
        <f t="shared" si="79"/>
        <v>351</v>
      </c>
      <c r="B603" s="92"/>
      <c r="C603" s="83" t="s">
        <v>662</v>
      </c>
      <c r="D603" s="92" t="s">
        <v>670</v>
      </c>
      <c r="E603" s="93" t="s">
        <v>74</v>
      </c>
      <c r="F603" s="85">
        <v>1</v>
      </c>
      <c r="G603" s="101">
        <v>11697000</v>
      </c>
      <c r="H603" s="95">
        <v>0</v>
      </c>
      <c r="I603" s="85">
        <f t="shared" si="77"/>
        <v>1</v>
      </c>
      <c r="J603" s="128">
        <f t="shared" si="77"/>
        <v>11697000</v>
      </c>
      <c r="K603" s="95">
        <f t="shared" si="77"/>
        <v>0</v>
      </c>
      <c r="L603" s="92"/>
      <c r="M603" s="92"/>
      <c r="N603" s="92" t="s">
        <v>75</v>
      </c>
      <c r="O603" s="92"/>
      <c r="P603" s="93"/>
      <c r="Q603" s="85">
        <v>2009</v>
      </c>
      <c r="R603" s="92">
        <v>5</v>
      </c>
      <c r="S603" s="97">
        <f t="shared" si="78"/>
        <v>0.2</v>
      </c>
      <c r="T603" s="98">
        <f t="shared" si="80"/>
        <v>2339400</v>
      </c>
      <c r="U603" s="66">
        <f t="shared" si="75"/>
        <v>9</v>
      </c>
      <c r="V603" s="92">
        <v>0</v>
      </c>
      <c r="W603" s="99">
        <f t="shared" si="81"/>
        <v>21054600</v>
      </c>
      <c r="X603" s="100">
        <f t="shared" si="76"/>
        <v>0</v>
      </c>
    </row>
    <row r="604" spans="1:24" s="100" customFormat="1" ht="27.75" hidden="1" customHeight="1" x14ac:dyDescent="0.2">
      <c r="A604" s="137">
        <f t="shared" si="79"/>
        <v>352</v>
      </c>
      <c r="B604" s="92"/>
      <c r="C604" s="83" t="s">
        <v>662</v>
      </c>
      <c r="D604" s="92" t="s">
        <v>671</v>
      </c>
      <c r="E604" s="93" t="s">
        <v>74</v>
      </c>
      <c r="F604" s="85">
        <v>1</v>
      </c>
      <c r="G604" s="101">
        <v>11697000</v>
      </c>
      <c r="H604" s="95">
        <v>0</v>
      </c>
      <c r="I604" s="85">
        <f t="shared" si="77"/>
        <v>1</v>
      </c>
      <c r="J604" s="128">
        <f t="shared" si="77"/>
        <v>11697000</v>
      </c>
      <c r="K604" s="95">
        <f t="shared" si="77"/>
        <v>0</v>
      </c>
      <c r="L604" s="92"/>
      <c r="M604" s="92"/>
      <c r="N604" s="92" t="s">
        <v>75</v>
      </c>
      <c r="O604" s="92"/>
      <c r="P604" s="93"/>
      <c r="Q604" s="85">
        <v>2009</v>
      </c>
      <c r="R604" s="92">
        <v>5</v>
      </c>
      <c r="S604" s="97">
        <f t="shared" si="78"/>
        <v>0.2</v>
      </c>
      <c r="T604" s="98">
        <f t="shared" si="80"/>
        <v>2339400</v>
      </c>
      <c r="U604" s="66">
        <f t="shared" si="75"/>
        <v>9</v>
      </c>
      <c r="V604" s="92">
        <v>0</v>
      </c>
      <c r="W604" s="99">
        <f t="shared" si="81"/>
        <v>21054600</v>
      </c>
      <c r="X604" s="100">
        <f t="shared" si="76"/>
        <v>0</v>
      </c>
    </row>
    <row r="605" spans="1:24" s="100" customFormat="1" ht="27.75" hidden="1" customHeight="1" x14ac:dyDescent="0.2">
      <c r="A605" s="137">
        <f t="shared" si="79"/>
        <v>353</v>
      </c>
      <c r="B605" s="92"/>
      <c r="C605" s="83" t="s">
        <v>662</v>
      </c>
      <c r="D605" s="92" t="s">
        <v>672</v>
      </c>
      <c r="E605" s="93" t="s">
        <v>74</v>
      </c>
      <c r="F605" s="85">
        <v>1</v>
      </c>
      <c r="G605" s="101">
        <v>11697000</v>
      </c>
      <c r="H605" s="95">
        <v>0</v>
      </c>
      <c r="I605" s="85">
        <f t="shared" si="77"/>
        <v>1</v>
      </c>
      <c r="J605" s="128">
        <f t="shared" si="77"/>
        <v>11697000</v>
      </c>
      <c r="K605" s="95">
        <f t="shared" si="77"/>
        <v>0</v>
      </c>
      <c r="L605" s="92"/>
      <c r="M605" s="92"/>
      <c r="N605" s="92" t="s">
        <v>75</v>
      </c>
      <c r="O605" s="92"/>
      <c r="P605" s="93"/>
      <c r="Q605" s="85">
        <v>2009</v>
      </c>
      <c r="R605" s="92">
        <v>5</v>
      </c>
      <c r="S605" s="97">
        <f t="shared" si="78"/>
        <v>0.2</v>
      </c>
      <c r="T605" s="98">
        <f t="shared" si="80"/>
        <v>2339400</v>
      </c>
      <c r="U605" s="66">
        <f t="shared" si="75"/>
        <v>9</v>
      </c>
      <c r="V605" s="92">
        <v>0</v>
      </c>
      <c r="W605" s="99">
        <f t="shared" si="81"/>
        <v>21054600</v>
      </c>
      <c r="X605" s="100">
        <f t="shared" si="76"/>
        <v>0</v>
      </c>
    </row>
    <row r="606" spans="1:24" s="100" customFormat="1" ht="27.75" hidden="1" customHeight="1" x14ac:dyDescent="0.2">
      <c r="A606" s="137">
        <f t="shared" si="79"/>
        <v>354</v>
      </c>
      <c r="B606" s="92"/>
      <c r="C606" s="83" t="s">
        <v>662</v>
      </c>
      <c r="D606" s="92" t="s">
        <v>673</v>
      </c>
      <c r="E606" s="93" t="s">
        <v>74</v>
      </c>
      <c r="F606" s="85">
        <v>1</v>
      </c>
      <c r="G606" s="101">
        <v>11697000</v>
      </c>
      <c r="H606" s="95">
        <v>0</v>
      </c>
      <c r="I606" s="85">
        <f t="shared" si="77"/>
        <v>1</v>
      </c>
      <c r="J606" s="128">
        <f t="shared" si="77"/>
        <v>11697000</v>
      </c>
      <c r="K606" s="95">
        <f t="shared" si="77"/>
        <v>0</v>
      </c>
      <c r="L606" s="92"/>
      <c r="M606" s="92"/>
      <c r="N606" s="92" t="s">
        <v>75</v>
      </c>
      <c r="O606" s="92"/>
      <c r="P606" s="93"/>
      <c r="Q606" s="85">
        <v>2009</v>
      </c>
      <c r="R606" s="92">
        <v>5</v>
      </c>
      <c r="S606" s="97">
        <f t="shared" si="78"/>
        <v>0.2</v>
      </c>
      <c r="T606" s="98">
        <f t="shared" si="80"/>
        <v>2339400</v>
      </c>
      <c r="U606" s="66">
        <f t="shared" si="75"/>
        <v>9</v>
      </c>
      <c r="V606" s="92">
        <v>0</v>
      </c>
      <c r="W606" s="99">
        <f t="shared" si="81"/>
        <v>21054600</v>
      </c>
      <c r="X606" s="100">
        <f t="shared" si="76"/>
        <v>0</v>
      </c>
    </row>
    <row r="607" spans="1:24" s="100" customFormat="1" ht="27.75" hidden="1" customHeight="1" x14ac:dyDescent="0.2">
      <c r="A607" s="137">
        <f t="shared" si="79"/>
        <v>355</v>
      </c>
      <c r="B607" s="92"/>
      <c r="C607" s="83" t="s">
        <v>662</v>
      </c>
      <c r="D607" s="92" t="s">
        <v>674</v>
      </c>
      <c r="E607" s="93" t="s">
        <v>74</v>
      </c>
      <c r="F607" s="85">
        <v>1</v>
      </c>
      <c r="G607" s="101">
        <v>11697000</v>
      </c>
      <c r="H607" s="95">
        <v>0</v>
      </c>
      <c r="I607" s="85">
        <f t="shared" si="77"/>
        <v>1</v>
      </c>
      <c r="J607" s="128">
        <f t="shared" si="77"/>
        <v>11697000</v>
      </c>
      <c r="K607" s="95">
        <f t="shared" si="77"/>
        <v>0</v>
      </c>
      <c r="L607" s="92"/>
      <c r="M607" s="92"/>
      <c r="N607" s="92" t="s">
        <v>75</v>
      </c>
      <c r="O607" s="92"/>
      <c r="P607" s="93"/>
      <c r="Q607" s="85">
        <v>2009</v>
      </c>
      <c r="R607" s="92">
        <v>5</v>
      </c>
      <c r="S607" s="97">
        <f t="shared" si="78"/>
        <v>0.2</v>
      </c>
      <c r="T607" s="98">
        <f t="shared" si="80"/>
        <v>2339400</v>
      </c>
      <c r="U607" s="66">
        <f t="shared" si="75"/>
        <v>9</v>
      </c>
      <c r="V607" s="92">
        <v>0</v>
      </c>
      <c r="W607" s="99">
        <f t="shared" si="81"/>
        <v>21054600</v>
      </c>
      <c r="X607" s="100">
        <f t="shared" si="76"/>
        <v>0</v>
      </c>
    </row>
    <row r="608" spans="1:24" s="100" customFormat="1" ht="27.75" hidden="1" customHeight="1" x14ac:dyDescent="0.2">
      <c r="A608" s="137">
        <f t="shared" si="79"/>
        <v>356</v>
      </c>
      <c r="B608" s="92"/>
      <c r="C608" s="83" t="s">
        <v>662</v>
      </c>
      <c r="D608" s="92" t="s">
        <v>675</v>
      </c>
      <c r="E608" s="93" t="s">
        <v>74</v>
      </c>
      <c r="F608" s="85">
        <v>1</v>
      </c>
      <c r="G608" s="101">
        <v>11697000</v>
      </c>
      <c r="H608" s="95">
        <v>0</v>
      </c>
      <c r="I608" s="85">
        <f t="shared" si="77"/>
        <v>1</v>
      </c>
      <c r="J608" s="128">
        <f t="shared" si="77"/>
        <v>11697000</v>
      </c>
      <c r="K608" s="95">
        <f t="shared" si="77"/>
        <v>0</v>
      </c>
      <c r="L608" s="92"/>
      <c r="M608" s="92"/>
      <c r="N608" s="92" t="s">
        <v>75</v>
      </c>
      <c r="O608" s="92"/>
      <c r="P608" s="93"/>
      <c r="Q608" s="85">
        <v>2009</v>
      </c>
      <c r="R608" s="92">
        <v>5</v>
      </c>
      <c r="S608" s="97">
        <f t="shared" si="78"/>
        <v>0.2</v>
      </c>
      <c r="T608" s="98">
        <f t="shared" si="80"/>
        <v>2339400</v>
      </c>
      <c r="U608" s="66">
        <f t="shared" ref="U608:U671" si="82">2018-Q608</f>
        <v>9</v>
      </c>
      <c r="V608" s="92">
        <v>0</v>
      </c>
      <c r="W608" s="99">
        <f t="shared" si="81"/>
        <v>21054600</v>
      </c>
      <c r="X608" s="100">
        <f t="shared" si="76"/>
        <v>0</v>
      </c>
    </row>
    <row r="609" spans="1:24" s="100" customFormat="1" ht="27.75" hidden="1" customHeight="1" x14ac:dyDescent="0.2">
      <c r="A609" s="137">
        <f t="shared" si="79"/>
        <v>357</v>
      </c>
      <c r="B609" s="92"/>
      <c r="C609" s="83" t="s">
        <v>662</v>
      </c>
      <c r="D609" s="92" t="s">
        <v>676</v>
      </c>
      <c r="E609" s="93" t="s">
        <v>74</v>
      </c>
      <c r="F609" s="85">
        <v>1</v>
      </c>
      <c r="G609" s="101">
        <v>11697000</v>
      </c>
      <c r="H609" s="95">
        <v>0</v>
      </c>
      <c r="I609" s="85">
        <f t="shared" si="77"/>
        <v>1</v>
      </c>
      <c r="J609" s="128">
        <f t="shared" si="77"/>
        <v>11697000</v>
      </c>
      <c r="K609" s="95">
        <f t="shared" si="77"/>
        <v>0</v>
      </c>
      <c r="L609" s="92"/>
      <c r="M609" s="92"/>
      <c r="N609" s="92" t="s">
        <v>75</v>
      </c>
      <c r="O609" s="92"/>
      <c r="P609" s="93"/>
      <c r="Q609" s="85">
        <v>2009</v>
      </c>
      <c r="R609" s="92">
        <v>5</v>
      </c>
      <c r="S609" s="97">
        <f t="shared" si="78"/>
        <v>0.2</v>
      </c>
      <c r="T609" s="98">
        <f t="shared" si="80"/>
        <v>2339400</v>
      </c>
      <c r="U609" s="66">
        <f t="shared" si="82"/>
        <v>9</v>
      </c>
      <c r="V609" s="92">
        <v>0</v>
      </c>
      <c r="W609" s="99">
        <f t="shared" si="81"/>
        <v>21054600</v>
      </c>
      <c r="X609" s="100">
        <f t="shared" si="76"/>
        <v>0</v>
      </c>
    </row>
    <row r="610" spans="1:24" s="100" customFormat="1" ht="27.75" hidden="1" customHeight="1" x14ac:dyDescent="0.2">
      <c r="A610" s="137">
        <f t="shared" si="79"/>
        <v>358</v>
      </c>
      <c r="B610" s="92"/>
      <c r="C610" s="83" t="s">
        <v>662</v>
      </c>
      <c r="D610" s="92" t="s">
        <v>677</v>
      </c>
      <c r="E610" s="93" t="s">
        <v>74</v>
      </c>
      <c r="F610" s="85">
        <v>1</v>
      </c>
      <c r="G610" s="101">
        <v>11697000</v>
      </c>
      <c r="H610" s="95">
        <v>0</v>
      </c>
      <c r="I610" s="85">
        <f t="shared" si="77"/>
        <v>1</v>
      </c>
      <c r="J610" s="128">
        <f t="shared" si="77"/>
        <v>11697000</v>
      </c>
      <c r="K610" s="95">
        <f t="shared" si="77"/>
        <v>0</v>
      </c>
      <c r="L610" s="92"/>
      <c r="M610" s="92"/>
      <c r="N610" s="92" t="s">
        <v>75</v>
      </c>
      <c r="O610" s="92"/>
      <c r="P610" s="93"/>
      <c r="Q610" s="85">
        <v>2009</v>
      </c>
      <c r="R610" s="92">
        <v>5</v>
      </c>
      <c r="S610" s="97">
        <f t="shared" si="78"/>
        <v>0.2</v>
      </c>
      <c r="T610" s="98">
        <f t="shared" si="80"/>
        <v>2339400</v>
      </c>
      <c r="U610" s="66">
        <f t="shared" si="82"/>
        <v>9</v>
      </c>
      <c r="V610" s="92">
        <v>0</v>
      </c>
      <c r="W610" s="99">
        <f t="shared" si="81"/>
        <v>21054600</v>
      </c>
      <c r="X610" s="100">
        <f t="shared" si="76"/>
        <v>0</v>
      </c>
    </row>
    <row r="611" spans="1:24" s="100" customFormat="1" ht="27.75" hidden="1" customHeight="1" x14ac:dyDescent="0.2">
      <c r="A611" s="137">
        <f t="shared" si="79"/>
        <v>359</v>
      </c>
      <c r="B611" s="92"/>
      <c r="C611" s="83" t="s">
        <v>662</v>
      </c>
      <c r="D611" s="92" t="s">
        <v>678</v>
      </c>
      <c r="E611" s="93" t="s">
        <v>74</v>
      </c>
      <c r="F611" s="85">
        <v>1</v>
      </c>
      <c r="G611" s="101">
        <v>11697000</v>
      </c>
      <c r="H611" s="95">
        <v>0</v>
      </c>
      <c r="I611" s="85">
        <f t="shared" si="77"/>
        <v>1</v>
      </c>
      <c r="J611" s="128">
        <f t="shared" si="77"/>
        <v>11697000</v>
      </c>
      <c r="K611" s="95">
        <f t="shared" si="77"/>
        <v>0</v>
      </c>
      <c r="L611" s="92"/>
      <c r="M611" s="92"/>
      <c r="N611" s="92" t="s">
        <v>75</v>
      </c>
      <c r="O611" s="92"/>
      <c r="P611" s="93"/>
      <c r="Q611" s="85">
        <v>2009</v>
      </c>
      <c r="R611" s="92">
        <v>5</v>
      </c>
      <c r="S611" s="97">
        <f t="shared" si="78"/>
        <v>0.2</v>
      </c>
      <c r="T611" s="98">
        <f t="shared" si="80"/>
        <v>2339400</v>
      </c>
      <c r="U611" s="66">
        <f t="shared" si="82"/>
        <v>9</v>
      </c>
      <c r="V611" s="92">
        <v>0</v>
      </c>
      <c r="W611" s="99">
        <f t="shared" si="81"/>
        <v>21054600</v>
      </c>
      <c r="X611" s="100">
        <f t="shared" si="76"/>
        <v>0</v>
      </c>
    </row>
    <row r="612" spans="1:24" s="100" customFormat="1" ht="27.75" hidden="1" customHeight="1" x14ac:dyDescent="0.2">
      <c r="A612" s="137">
        <f t="shared" si="79"/>
        <v>360</v>
      </c>
      <c r="B612" s="92"/>
      <c r="C612" s="83" t="s">
        <v>662</v>
      </c>
      <c r="D612" s="92" t="s">
        <v>679</v>
      </c>
      <c r="E612" s="93" t="s">
        <v>74</v>
      </c>
      <c r="F612" s="85">
        <v>1</v>
      </c>
      <c r="G612" s="101">
        <v>11697000</v>
      </c>
      <c r="H612" s="95">
        <v>0</v>
      </c>
      <c r="I612" s="85">
        <f t="shared" si="77"/>
        <v>1</v>
      </c>
      <c r="J612" s="128">
        <f t="shared" si="77"/>
        <v>11697000</v>
      </c>
      <c r="K612" s="95">
        <f t="shared" si="77"/>
        <v>0</v>
      </c>
      <c r="L612" s="92"/>
      <c r="M612" s="92"/>
      <c r="N612" s="92" t="s">
        <v>75</v>
      </c>
      <c r="O612" s="92"/>
      <c r="P612" s="93"/>
      <c r="Q612" s="85">
        <v>2009</v>
      </c>
      <c r="R612" s="92">
        <v>5</v>
      </c>
      <c r="S612" s="97">
        <f t="shared" si="78"/>
        <v>0.2</v>
      </c>
      <c r="T612" s="98">
        <f t="shared" si="80"/>
        <v>2339400</v>
      </c>
      <c r="U612" s="66">
        <f t="shared" si="82"/>
        <v>9</v>
      </c>
      <c r="V612" s="92">
        <v>0</v>
      </c>
      <c r="W612" s="99">
        <f t="shared" si="81"/>
        <v>21054600</v>
      </c>
      <c r="X612" s="100">
        <f t="shared" si="76"/>
        <v>0</v>
      </c>
    </row>
    <row r="613" spans="1:24" s="100" customFormat="1" ht="27.75" hidden="1" customHeight="1" x14ac:dyDescent="0.2">
      <c r="A613" s="137">
        <f t="shared" si="79"/>
        <v>361</v>
      </c>
      <c r="B613" s="92"/>
      <c r="C613" s="83" t="s">
        <v>662</v>
      </c>
      <c r="D613" s="92" t="s">
        <v>680</v>
      </c>
      <c r="E613" s="93" t="s">
        <v>74</v>
      </c>
      <c r="F613" s="85">
        <v>1</v>
      </c>
      <c r="G613" s="101">
        <v>11697000</v>
      </c>
      <c r="H613" s="95">
        <v>0</v>
      </c>
      <c r="I613" s="85">
        <f t="shared" si="77"/>
        <v>1</v>
      </c>
      <c r="J613" s="128">
        <f t="shared" si="77"/>
        <v>11697000</v>
      </c>
      <c r="K613" s="95">
        <f t="shared" si="77"/>
        <v>0</v>
      </c>
      <c r="L613" s="92"/>
      <c r="M613" s="92"/>
      <c r="N613" s="92" t="s">
        <v>75</v>
      </c>
      <c r="O613" s="92"/>
      <c r="P613" s="93"/>
      <c r="Q613" s="85">
        <v>2009</v>
      </c>
      <c r="R613" s="92">
        <v>5</v>
      </c>
      <c r="S613" s="97">
        <f t="shared" si="78"/>
        <v>0.2</v>
      </c>
      <c r="T613" s="98">
        <f t="shared" si="80"/>
        <v>2339400</v>
      </c>
      <c r="U613" s="66">
        <f t="shared" si="82"/>
        <v>9</v>
      </c>
      <c r="V613" s="92">
        <v>0</v>
      </c>
      <c r="W613" s="99">
        <f t="shared" si="81"/>
        <v>21054600</v>
      </c>
      <c r="X613" s="100">
        <f t="shared" si="76"/>
        <v>0</v>
      </c>
    </row>
    <row r="614" spans="1:24" s="100" customFormat="1" ht="27.75" hidden="1" customHeight="1" x14ac:dyDescent="0.2">
      <c r="A614" s="137">
        <f t="shared" si="79"/>
        <v>362</v>
      </c>
      <c r="B614" s="92"/>
      <c r="C614" s="83" t="s">
        <v>662</v>
      </c>
      <c r="D614" s="92" t="s">
        <v>681</v>
      </c>
      <c r="E614" s="93" t="s">
        <v>74</v>
      </c>
      <c r="F614" s="85">
        <v>1</v>
      </c>
      <c r="G614" s="101">
        <v>11697000</v>
      </c>
      <c r="H614" s="95">
        <v>0</v>
      </c>
      <c r="I614" s="85">
        <f t="shared" si="77"/>
        <v>1</v>
      </c>
      <c r="J614" s="128">
        <f t="shared" si="77"/>
        <v>11697000</v>
      </c>
      <c r="K614" s="95">
        <f t="shared" si="77"/>
        <v>0</v>
      </c>
      <c r="L614" s="92"/>
      <c r="M614" s="92"/>
      <c r="N614" s="92" t="s">
        <v>75</v>
      </c>
      <c r="O614" s="92"/>
      <c r="P614" s="93"/>
      <c r="Q614" s="85">
        <v>2009</v>
      </c>
      <c r="R614" s="92">
        <v>5</v>
      </c>
      <c r="S614" s="97">
        <f t="shared" si="78"/>
        <v>0.2</v>
      </c>
      <c r="T614" s="98">
        <f t="shared" si="80"/>
        <v>2339400</v>
      </c>
      <c r="U614" s="66">
        <f t="shared" si="82"/>
        <v>9</v>
      </c>
      <c r="V614" s="92">
        <v>0</v>
      </c>
      <c r="W614" s="99">
        <f t="shared" si="81"/>
        <v>21054600</v>
      </c>
      <c r="X614" s="100">
        <f t="shared" si="76"/>
        <v>0</v>
      </c>
    </row>
    <row r="615" spans="1:24" s="100" customFormat="1" ht="27.75" hidden="1" customHeight="1" x14ac:dyDescent="0.2">
      <c r="A615" s="137">
        <f t="shared" si="79"/>
        <v>363</v>
      </c>
      <c r="B615" s="92"/>
      <c r="C615" s="83" t="s">
        <v>662</v>
      </c>
      <c r="D615" s="92" t="s">
        <v>682</v>
      </c>
      <c r="E615" s="93" t="s">
        <v>74</v>
      </c>
      <c r="F615" s="85">
        <v>1</v>
      </c>
      <c r="G615" s="101">
        <v>11697000</v>
      </c>
      <c r="H615" s="95">
        <v>0</v>
      </c>
      <c r="I615" s="85">
        <f t="shared" si="77"/>
        <v>1</v>
      </c>
      <c r="J615" s="128">
        <f t="shared" si="77"/>
        <v>11697000</v>
      </c>
      <c r="K615" s="95">
        <f t="shared" si="77"/>
        <v>0</v>
      </c>
      <c r="L615" s="92"/>
      <c r="M615" s="92"/>
      <c r="N615" s="92" t="s">
        <v>75</v>
      </c>
      <c r="O615" s="92"/>
      <c r="P615" s="93"/>
      <c r="Q615" s="85">
        <v>2009</v>
      </c>
      <c r="R615" s="92">
        <v>5</v>
      </c>
      <c r="S615" s="97">
        <f t="shared" si="78"/>
        <v>0.2</v>
      </c>
      <c r="T615" s="98">
        <f t="shared" si="80"/>
        <v>2339400</v>
      </c>
      <c r="U615" s="66">
        <f t="shared" si="82"/>
        <v>9</v>
      </c>
      <c r="V615" s="92">
        <v>0</v>
      </c>
      <c r="W615" s="99">
        <f t="shared" si="81"/>
        <v>21054600</v>
      </c>
      <c r="X615" s="100">
        <f t="shared" si="76"/>
        <v>0</v>
      </c>
    </row>
    <row r="616" spans="1:24" s="100" customFormat="1" ht="27.75" hidden="1" customHeight="1" x14ac:dyDescent="0.2">
      <c r="A616" s="137">
        <f t="shared" si="79"/>
        <v>364</v>
      </c>
      <c r="B616" s="92"/>
      <c r="C616" s="83" t="s">
        <v>662</v>
      </c>
      <c r="D616" s="92" t="s">
        <v>683</v>
      </c>
      <c r="E616" s="93" t="s">
        <v>74</v>
      </c>
      <c r="F616" s="85">
        <v>1</v>
      </c>
      <c r="G616" s="101">
        <v>11697000</v>
      </c>
      <c r="H616" s="95">
        <v>0</v>
      </c>
      <c r="I616" s="85">
        <f t="shared" si="77"/>
        <v>1</v>
      </c>
      <c r="J616" s="128">
        <f t="shared" si="77"/>
        <v>11697000</v>
      </c>
      <c r="K616" s="95">
        <f t="shared" si="77"/>
        <v>0</v>
      </c>
      <c r="L616" s="92"/>
      <c r="M616" s="92"/>
      <c r="N616" s="92" t="s">
        <v>75</v>
      </c>
      <c r="O616" s="92"/>
      <c r="P616" s="93"/>
      <c r="Q616" s="85">
        <v>2009</v>
      </c>
      <c r="R616" s="92">
        <v>5</v>
      </c>
      <c r="S616" s="97">
        <f t="shared" si="78"/>
        <v>0.2</v>
      </c>
      <c r="T616" s="98">
        <f t="shared" si="80"/>
        <v>2339400</v>
      </c>
      <c r="U616" s="66">
        <f t="shared" si="82"/>
        <v>9</v>
      </c>
      <c r="V616" s="92">
        <v>0</v>
      </c>
      <c r="W616" s="99">
        <f t="shared" si="81"/>
        <v>21054600</v>
      </c>
      <c r="X616" s="100">
        <f t="shared" si="76"/>
        <v>0</v>
      </c>
    </row>
    <row r="617" spans="1:24" s="100" customFormat="1" ht="27.75" hidden="1" customHeight="1" x14ac:dyDescent="0.2">
      <c r="A617" s="137">
        <f t="shared" si="79"/>
        <v>365</v>
      </c>
      <c r="B617" s="92"/>
      <c r="C617" s="83" t="s">
        <v>662</v>
      </c>
      <c r="D617" s="92" t="s">
        <v>684</v>
      </c>
      <c r="E617" s="93" t="s">
        <v>74</v>
      </c>
      <c r="F617" s="85">
        <v>1</v>
      </c>
      <c r="G617" s="101">
        <v>11697000</v>
      </c>
      <c r="H617" s="95">
        <v>0</v>
      </c>
      <c r="I617" s="85">
        <f t="shared" si="77"/>
        <v>1</v>
      </c>
      <c r="J617" s="128">
        <f t="shared" si="77"/>
        <v>11697000</v>
      </c>
      <c r="K617" s="95">
        <f t="shared" si="77"/>
        <v>0</v>
      </c>
      <c r="L617" s="92"/>
      <c r="M617" s="92"/>
      <c r="N617" s="92" t="s">
        <v>75</v>
      </c>
      <c r="O617" s="92"/>
      <c r="P617" s="93"/>
      <c r="Q617" s="85">
        <v>2009</v>
      </c>
      <c r="R617" s="92">
        <v>5</v>
      </c>
      <c r="S617" s="97">
        <f t="shared" si="78"/>
        <v>0.2</v>
      </c>
      <c r="T617" s="98">
        <f t="shared" si="80"/>
        <v>2339400</v>
      </c>
      <c r="U617" s="66">
        <f t="shared" si="82"/>
        <v>9</v>
      </c>
      <c r="V617" s="92">
        <v>0</v>
      </c>
      <c r="W617" s="99">
        <f t="shared" si="81"/>
        <v>21054600</v>
      </c>
      <c r="X617" s="100">
        <f t="shared" si="76"/>
        <v>0</v>
      </c>
    </row>
    <row r="618" spans="1:24" s="100" customFormat="1" ht="27.75" hidden="1" customHeight="1" x14ac:dyDescent="0.2">
      <c r="A618" s="137">
        <f t="shared" si="79"/>
        <v>366</v>
      </c>
      <c r="B618" s="92"/>
      <c r="C618" s="83" t="s">
        <v>662</v>
      </c>
      <c r="D618" s="92" t="s">
        <v>685</v>
      </c>
      <c r="E618" s="93" t="s">
        <v>74</v>
      </c>
      <c r="F618" s="85">
        <v>1</v>
      </c>
      <c r="G618" s="101">
        <v>11697000</v>
      </c>
      <c r="H618" s="95">
        <v>0</v>
      </c>
      <c r="I618" s="85">
        <f t="shared" si="77"/>
        <v>1</v>
      </c>
      <c r="J618" s="128">
        <f t="shared" si="77"/>
        <v>11697000</v>
      </c>
      <c r="K618" s="95">
        <f t="shared" si="77"/>
        <v>0</v>
      </c>
      <c r="L618" s="92"/>
      <c r="M618" s="92"/>
      <c r="N618" s="92" t="s">
        <v>75</v>
      </c>
      <c r="O618" s="92"/>
      <c r="P618" s="93"/>
      <c r="Q618" s="85">
        <v>2009</v>
      </c>
      <c r="R618" s="92">
        <v>5</v>
      </c>
      <c r="S618" s="97">
        <f t="shared" si="78"/>
        <v>0.2</v>
      </c>
      <c r="T618" s="98">
        <f t="shared" si="80"/>
        <v>2339400</v>
      </c>
      <c r="U618" s="66">
        <f t="shared" si="82"/>
        <v>9</v>
      </c>
      <c r="V618" s="92">
        <v>0</v>
      </c>
      <c r="W618" s="99">
        <f t="shared" si="81"/>
        <v>21054600</v>
      </c>
      <c r="X618" s="100">
        <f t="shared" si="76"/>
        <v>0</v>
      </c>
    </row>
    <row r="619" spans="1:24" s="100" customFormat="1" ht="27.75" hidden="1" customHeight="1" x14ac:dyDescent="0.2">
      <c r="A619" s="137">
        <f t="shared" si="79"/>
        <v>367</v>
      </c>
      <c r="B619" s="92"/>
      <c r="C619" s="83" t="s">
        <v>662</v>
      </c>
      <c r="D619" s="92" t="s">
        <v>686</v>
      </c>
      <c r="E619" s="93" t="s">
        <v>74</v>
      </c>
      <c r="F619" s="85">
        <v>1</v>
      </c>
      <c r="G619" s="101">
        <v>11697000</v>
      </c>
      <c r="H619" s="95">
        <v>0</v>
      </c>
      <c r="I619" s="85">
        <f t="shared" si="77"/>
        <v>1</v>
      </c>
      <c r="J619" s="128">
        <f t="shared" si="77"/>
        <v>11697000</v>
      </c>
      <c r="K619" s="95">
        <f t="shared" si="77"/>
        <v>0</v>
      </c>
      <c r="L619" s="92"/>
      <c r="M619" s="92"/>
      <c r="N619" s="92" t="s">
        <v>75</v>
      </c>
      <c r="O619" s="92"/>
      <c r="P619" s="93"/>
      <c r="Q619" s="85">
        <v>2009</v>
      </c>
      <c r="R619" s="92">
        <v>5</v>
      </c>
      <c r="S619" s="97">
        <f t="shared" si="78"/>
        <v>0.2</v>
      </c>
      <c r="T619" s="98">
        <f t="shared" si="80"/>
        <v>2339400</v>
      </c>
      <c r="U619" s="66">
        <f t="shared" si="82"/>
        <v>9</v>
      </c>
      <c r="V619" s="92">
        <v>0</v>
      </c>
      <c r="W619" s="99">
        <f t="shared" si="81"/>
        <v>21054600</v>
      </c>
      <c r="X619" s="100">
        <f t="shared" si="76"/>
        <v>0</v>
      </c>
    </row>
    <row r="620" spans="1:24" s="100" customFormat="1" ht="27.75" hidden="1" customHeight="1" x14ac:dyDescent="0.2">
      <c r="A620" s="137">
        <f t="shared" si="79"/>
        <v>368</v>
      </c>
      <c r="B620" s="92"/>
      <c r="C620" s="83" t="s">
        <v>662</v>
      </c>
      <c r="D620" s="92" t="s">
        <v>687</v>
      </c>
      <c r="E620" s="93" t="s">
        <v>74</v>
      </c>
      <c r="F620" s="85">
        <v>1</v>
      </c>
      <c r="G620" s="101">
        <v>11697000</v>
      </c>
      <c r="H620" s="95">
        <v>0</v>
      </c>
      <c r="I620" s="85">
        <f t="shared" si="77"/>
        <v>1</v>
      </c>
      <c r="J620" s="128">
        <f t="shared" si="77"/>
        <v>11697000</v>
      </c>
      <c r="K620" s="95">
        <f t="shared" si="77"/>
        <v>0</v>
      </c>
      <c r="L620" s="92"/>
      <c r="M620" s="92"/>
      <c r="N620" s="92" t="s">
        <v>75</v>
      </c>
      <c r="O620" s="92"/>
      <c r="P620" s="93"/>
      <c r="Q620" s="85">
        <v>2009</v>
      </c>
      <c r="R620" s="92">
        <v>5</v>
      </c>
      <c r="S620" s="97">
        <f t="shared" si="78"/>
        <v>0.2</v>
      </c>
      <c r="T620" s="98">
        <f t="shared" si="80"/>
        <v>2339400</v>
      </c>
      <c r="U620" s="66">
        <f t="shared" si="82"/>
        <v>9</v>
      </c>
      <c r="V620" s="92">
        <v>0</v>
      </c>
      <c r="W620" s="99">
        <f t="shared" si="81"/>
        <v>21054600</v>
      </c>
      <c r="X620" s="100">
        <f t="shared" si="76"/>
        <v>0</v>
      </c>
    </row>
    <row r="621" spans="1:24" s="100" customFormat="1" ht="27.75" hidden="1" customHeight="1" x14ac:dyDescent="0.2">
      <c r="A621" s="137">
        <f t="shared" si="79"/>
        <v>369</v>
      </c>
      <c r="B621" s="92"/>
      <c r="C621" s="83" t="s">
        <v>662</v>
      </c>
      <c r="D621" s="92" t="s">
        <v>688</v>
      </c>
      <c r="E621" s="93" t="s">
        <v>74</v>
      </c>
      <c r="F621" s="85">
        <v>1</v>
      </c>
      <c r="G621" s="101">
        <v>11697000</v>
      </c>
      <c r="H621" s="95">
        <v>0</v>
      </c>
      <c r="I621" s="85">
        <f t="shared" si="77"/>
        <v>1</v>
      </c>
      <c r="J621" s="128">
        <f t="shared" si="77"/>
        <v>11697000</v>
      </c>
      <c r="K621" s="95">
        <f t="shared" si="77"/>
        <v>0</v>
      </c>
      <c r="L621" s="92"/>
      <c r="M621" s="92"/>
      <c r="N621" s="92" t="s">
        <v>75</v>
      </c>
      <c r="O621" s="92"/>
      <c r="P621" s="93"/>
      <c r="Q621" s="85">
        <v>2009</v>
      </c>
      <c r="R621" s="92">
        <v>5</v>
      </c>
      <c r="S621" s="97">
        <f t="shared" si="78"/>
        <v>0.2</v>
      </c>
      <c r="T621" s="98">
        <f t="shared" si="80"/>
        <v>2339400</v>
      </c>
      <c r="U621" s="66">
        <f t="shared" si="82"/>
        <v>9</v>
      </c>
      <c r="V621" s="92">
        <v>0</v>
      </c>
      <c r="W621" s="99">
        <f t="shared" si="81"/>
        <v>21054600</v>
      </c>
      <c r="X621" s="100">
        <f t="shared" si="76"/>
        <v>0</v>
      </c>
    </row>
    <row r="622" spans="1:24" s="100" customFormat="1" ht="27.75" hidden="1" customHeight="1" x14ac:dyDescent="0.2">
      <c r="A622" s="137">
        <f t="shared" si="79"/>
        <v>370</v>
      </c>
      <c r="B622" s="92"/>
      <c r="C622" s="83" t="s">
        <v>662</v>
      </c>
      <c r="D622" s="92" t="s">
        <v>689</v>
      </c>
      <c r="E622" s="93" t="s">
        <v>74</v>
      </c>
      <c r="F622" s="85">
        <v>1</v>
      </c>
      <c r="G622" s="101">
        <v>11697000</v>
      </c>
      <c r="H622" s="95">
        <v>0</v>
      </c>
      <c r="I622" s="85">
        <f t="shared" si="77"/>
        <v>1</v>
      </c>
      <c r="J622" s="128">
        <f t="shared" si="77"/>
        <v>11697000</v>
      </c>
      <c r="K622" s="95">
        <f t="shared" si="77"/>
        <v>0</v>
      </c>
      <c r="L622" s="92"/>
      <c r="M622" s="92"/>
      <c r="N622" s="92" t="s">
        <v>75</v>
      </c>
      <c r="O622" s="92"/>
      <c r="P622" s="93"/>
      <c r="Q622" s="85">
        <v>2009</v>
      </c>
      <c r="R622" s="92">
        <v>5</v>
      </c>
      <c r="S622" s="97">
        <f t="shared" si="78"/>
        <v>0.2</v>
      </c>
      <c r="T622" s="98">
        <f t="shared" si="80"/>
        <v>2339400</v>
      </c>
      <c r="U622" s="66">
        <f t="shared" si="82"/>
        <v>9</v>
      </c>
      <c r="V622" s="92">
        <v>0</v>
      </c>
      <c r="W622" s="99">
        <f t="shared" si="81"/>
        <v>21054600</v>
      </c>
      <c r="X622" s="100">
        <f t="shared" si="76"/>
        <v>0</v>
      </c>
    </row>
    <row r="623" spans="1:24" s="100" customFormat="1" ht="27.75" hidden="1" customHeight="1" x14ac:dyDescent="0.2">
      <c r="A623" s="137">
        <f t="shared" si="79"/>
        <v>371</v>
      </c>
      <c r="B623" s="92"/>
      <c r="C623" s="83" t="s">
        <v>662</v>
      </c>
      <c r="D623" s="92" t="s">
        <v>690</v>
      </c>
      <c r="E623" s="93" t="s">
        <v>74</v>
      </c>
      <c r="F623" s="85">
        <v>1</v>
      </c>
      <c r="G623" s="101">
        <v>11697000</v>
      </c>
      <c r="H623" s="95">
        <v>0</v>
      </c>
      <c r="I623" s="85">
        <f t="shared" si="77"/>
        <v>1</v>
      </c>
      <c r="J623" s="128">
        <f t="shared" si="77"/>
        <v>11697000</v>
      </c>
      <c r="K623" s="95">
        <f t="shared" si="77"/>
        <v>0</v>
      </c>
      <c r="L623" s="92"/>
      <c r="M623" s="92"/>
      <c r="N623" s="92" t="s">
        <v>75</v>
      </c>
      <c r="O623" s="92"/>
      <c r="P623" s="93"/>
      <c r="Q623" s="85">
        <v>2009</v>
      </c>
      <c r="R623" s="92">
        <v>5</v>
      </c>
      <c r="S623" s="97">
        <f t="shared" si="78"/>
        <v>0.2</v>
      </c>
      <c r="T623" s="98">
        <f t="shared" si="80"/>
        <v>2339400</v>
      </c>
      <c r="U623" s="66">
        <f t="shared" si="82"/>
        <v>9</v>
      </c>
      <c r="V623" s="92">
        <v>0</v>
      </c>
      <c r="W623" s="99">
        <f t="shared" si="81"/>
        <v>21054600</v>
      </c>
      <c r="X623" s="100">
        <f t="shared" si="76"/>
        <v>0</v>
      </c>
    </row>
    <row r="624" spans="1:24" s="100" customFormat="1" ht="27.75" hidden="1" customHeight="1" x14ac:dyDescent="0.2">
      <c r="A624" s="137">
        <f t="shared" si="79"/>
        <v>372</v>
      </c>
      <c r="B624" s="92"/>
      <c r="C624" s="83" t="s">
        <v>662</v>
      </c>
      <c r="D624" s="92" t="s">
        <v>691</v>
      </c>
      <c r="E624" s="93" t="s">
        <v>74</v>
      </c>
      <c r="F624" s="85">
        <v>1</v>
      </c>
      <c r="G624" s="101">
        <v>11697000</v>
      </c>
      <c r="H624" s="95">
        <v>0</v>
      </c>
      <c r="I624" s="85">
        <f t="shared" si="77"/>
        <v>1</v>
      </c>
      <c r="J624" s="128">
        <f t="shared" si="77"/>
        <v>11697000</v>
      </c>
      <c r="K624" s="95">
        <f t="shared" si="77"/>
        <v>0</v>
      </c>
      <c r="L624" s="92"/>
      <c r="M624" s="92"/>
      <c r="N624" s="92" t="s">
        <v>75</v>
      </c>
      <c r="O624" s="92"/>
      <c r="P624" s="93"/>
      <c r="Q624" s="85">
        <v>2009</v>
      </c>
      <c r="R624" s="92">
        <v>5</v>
      </c>
      <c r="S624" s="97">
        <f t="shared" si="78"/>
        <v>0.2</v>
      </c>
      <c r="T624" s="98">
        <f t="shared" si="80"/>
        <v>2339400</v>
      </c>
      <c r="U624" s="66">
        <f t="shared" si="82"/>
        <v>9</v>
      </c>
      <c r="V624" s="92">
        <v>0</v>
      </c>
      <c r="W624" s="99">
        <f t="shared" si="81"/>
        <v>21054600</v>
      </c>
      <c r="X624" s="100">
        <f t="shared" si="76"/>
        <v>0</v>
      </c>
    </row>
    <row r="625" spans="1:24" s="100" customFormat="1" ht="27.75" hidden="1" customHeight="1" x14ac:dyDescent="0.2">
      <c r="A625" s="137">
        <f t="shared" si="79"/>
        <v>373</v>
      </c>
      <c r="B625" s="92"/>
      <c r="C625" s="83" t="s">
        <v>662</v>
      </c>
      <c r="D625" s="92" t="s">
        <v>692</v>
      </c>
      <c r="E625" s="93" t="s">
        <v>74</v>
      </c>
      <c r="F625" s="85">
        <v>1</v>
      </c>
      <c r="G625" s="101">
        <v>11697000</v>
      </c>
      <c r="H625" s="95">
        <v>0</v>
      </c>
      <c r="I625" s="85">
        <f t="shared" si="77"/>
        <v>1</v>
      </c>
      <c r="J625" s="128">
        <f t="shared" si="77"/>
        <v>11697000</v>
      </c>
      <c r="K625" s="95">
        <f t="shared" si="77"/>
        <v>0</v>
      </c>
      <c r="L625" s="92"/>
      <c r="M625" s="92"/>
      <c r="N625" s="92" t="s">
        <v>75</v>
      </c>
      <c r="O625" s="92"/>
      <c r="P625" s="93"/>
      <c r="Q625" s="85">
        <v>2009</v>
      </c>
      <c r="R625" s="92">
        <v>5</v>
      </c>
      <c r="S625" s="97">
        <f t="shared" si="78"/>
        <v>0.2</v>
      </c>
      <c r="T625" s="98">
        <f t="shared" si="80"/>
        <v>2339400</v>
      </c>
      <c r="U625" s="66">
        <f t="shared" si="82"/>
        <v>9</v>
      </c>
      <c r="V625" s="92">
        <v>0</v>
      </c>
      <c r="W625" s="99">
        <f t="shared" si="81"/>
        <v>21054600</v>
      </c>
      <c r="X625" s="100">
        <f t="shared" si="76"/>
        <v>0</v>
      </c>
    </row>
    <row r="626" spans="1:24" s="100" customFormat="1" ht="27.75" hidden="1" customHeight="1" x14ac:dyDescent="0.2">
      <c r="A626" s="137">
        <f t="shared" si="79"/>
        <v>374</v>
      </c>
      <c r="B626" s="92"/>
      <c r="C626" s="83" t="s">
        <v>662</v>
      </c>
      <c r="D626" s="92" t="s">
        <v>693</v>
      </c>
      <c r="E626" s="93" t="s">
        <v>74</v>
      </c>
      <c r="F626" s="85">
        <v>1</v>
      </c>
      <c r="G626" s="101">
        <v>11697000</v>
      </c>
      <c r="H626" s="95">
        <v>0</v>
      </c>
      <c r="I626" s="85">
        <f t="shared" si="77"/>
        <v>1</v>
      </c>
      <c r="J626" s="128">
        <f t="shared" si="77"/>
        <v>11697000</v>
      </c>
      <c r="K626" s="95">
        <f t="shared" si="77"/>
        <v>0</v>
      </c>
      <c r="L626" s="92"/>
      <c r="M626" s="92"/>
      <c r="N626" s="92" t="s">
        <v>75</v>
      </c>
      <c r="O626" s="92"/>
      <c r="P626" s="93"/>
      <c r="Q626" s="85">
        <v>2009</v>
      </c>
      <c r="R626" s="92">
        <v>5</v>
      </c>
      <c r="S626" s="97">
        <f t="shared" si="78"/>
        <v>0.2</v>
      </c>
      <c r="T626" s="98">
        <f t="shared" si="80"/>
        <v>2339400</v>
      </c>
      <c r="U626" s="66">
        <f t="shared" si="82"/>
        <v>9</v>
      </c>
      <c r="V626" s="92">
        <v>0</v>
      </c>
      <c r="W626" s="99">
        <f t="shared" si="81"/>
        <v>21054600</v>
      </c>
      <c r="X626" s="100">
        <f t="shared" si="76"/>
        <v>0</v>
      </c>
    </row>
    <row r="627" spans="1:24" s="100" customFormat="1" ht="27.75" hidden="1" customHeight="1" x14ac:dyDescent="0.2">
      <c r="A627" s="137">
        <f t="shared" si="79"/>
        <v>375</v>
      </c>
      <c r="B627" s="92"/>
      <c r="C627" s="83" t="s">
        <v>662</v>
      </c>
      <c r="D627" s="92" t="s">
        <v>694</v>
      </c>
      <c r="E627" s="93" t="s">
        <v>74</v>
      </c>
      <c r="F627" s="85">
        <v>1</v>
      </c>
      <c r="G627" s="101">
        <v>11697000</v>
      </c>
      <c r="H627" s="95">
        <v>0</v>
      </c>
      <c r="I627" s="85">
        <f t="shared" si="77"/>
        <v>1</v>
      </c>
      <c r="J627" s="128">
        <f t="shared" si="77"/>
        <v>11697000</v>
      </c>
      <c r="K627" s="95">
        <f t="shared" si="77"/>
        <v>0</v>
      </c>
      <c r="L627" s="92"/>
      <c r="M627" s="92"/>
      <c r="N627" s="92" t="s">
        <v>75</v>
      </c>
      <c r="O627" s="92"/>
      <c r="P627" s="93"/>
      <c r="Q627" s="85">
        <v>2009</v>
      </c>
      <c r="R627" s="92">
        <v>5</v>
      </c>
      <c r="S627" s="97">
        <f t="shared" si="78"/>
        <v>0.2</v>
      </c>
      <c r="T627" s="98">
        <f t="shared" si="80"/>
        <v>2339400</v>
      </c>
      <c r="U627" s="66">
        <f t="shared" si="82"/>
        <v>9</v>
      </c>
      <c r="V627" s="92">
        <v>0</v>
      </c>
      <c r="W627" s="99">
        <f t="shared" si="81"/>
        <v>21054600</v>
      </c>
      <c r="X627" s="100">
        <f t="shared" si="76"/>
        <v>0</v>
      </c>
    </row>
    <row r="628" spans="1:24" s="100" customFormat="1" ht="27.75" hidden="1" customHeight="1" x14ac:dyDescent="0.2">
      <c r="A628" s="137">
        <f t="shared" si="79"/>
        <v>376</v>
      </c>
      <c r="B628" s="92"/>
      <c r="C628" s="83" t="s">
        <v>662</v>
      </c>
      <c r="D628" s="92" t="s">
        <v>695</v>
      </c>
      <c r="E628" s="93" t="s">
        <v>74</v>
      </c>
      <c r="F628" s="85">
        <v>1</v>
      </c>
      <c r="G628" s="101">
        <v>11697000</v>
      </c>
      <c r="H628" s="95">
        <v>0</v>
      </c>
      <c r="I628" s="85">
        <f t="shared" si="77"/>
        <v>1</v>
      </c>
      <c r="J628" s="128">
        <f t="shared" si="77"/>
        <v>11697000</v>
      </c>
      <c r="K628" s="95">
        <f t="shared" si="77"/>
        <v>0</v>
      </c>
      <c r="L628" s="92"/>
      <c r="M628" s="92"/>
      <c r="N628" s="92" t="s">
        <v>75</v>
      </c>
      <c r="O628" s="92"/>
      <c r="P628" s="93"/>
      <c r="Q628" s="85">
        <v>2009</v>
      </c>
      <c r="R628" s="92">
        <v>5</v>
      </c>
      <c r="S628" s="97">
        <f t="shared" si="78"/>
        <v>0.2</v>
      </c>
      <c r="T628" s="98">
        <f t="shared" si="80"/>
        <v>2339400</v>
      </c>
      <c r="U628" s="66">
        <f t="shared" si="82"/>
        <v>9</v>
      </c>
      <c r="V628" s="92">
        <v>0</v>
      </c>
      <c r="W628" s="99">
        <f t="shared" si="81"/>
        <v>21054600</v>
      </c>
      <c r="X628" s="100">
        <f t="shared" si="76"/>
        <v>0</v>
      </c>
    </row>
    <row r="629" spans="1:24" s="100" customFormat="1" ht="27.75" hidden="1" customHeight="1" x14ac:dyDescent="0.2">
      <c r="A629" s="137">
        <f t="shared" si="79"/>
        <v>377</v>
      </c>
      <c r="B629" s="92"/>
      <c r="C629" s="83" t="s">
        <v>662</v>
      </c>
      <c r="D629" s="92" t="s">
        <v>696</v>
      </c>
      <c r="E629" s="93" t="s">
        <v>74</v>
      </c>
      <c r="F629" s="85">
        <v>1</v>
      </c>
      <c r="G629" s="101">
        <v>11697000</v>
      </c>
      <c r="H629" s="95">
        <v>0</v>
      </c>
      <c r="I629" s="85">
        <f t="shared" si="77"/>
        <v>1</v>
      </c>
      <c r="J629" s="128">
        <f t="shared" si="77"/>
        <v>11697000</v>
      </c>
      <c r="K629" s="95">
        <f t="shared" si="77"/>
        <v>0</v>
      </c>
      <c r="L629" s="92"/>
      <c r="M629" s="92"/>
      <c r="N629" s="92" t="s">
        <v>75</v>
      </c>
      <c r="O629" s="92"/>
      <c r="P629" s="93"/>
      <c r="Q629" s="85">
        <v>2009</v>
      </c>
      <c r="R629" s="92">
        <v>5</v>
      </c>
      <c r="S629" s="97">
        <f t="shared" si="78"/>
        <v>0.2</v>
      </c>
      <c r="T629" s="98">
        <f t="shared" si="80"/>
        <v>2339400</v>
      </c>
      <c r="U629" s="66">
        <f t="shared" si="82"/>
        <v>9</v>
      </c>
      <c r="V629" s="92">
        <v>0</v>
      </c>
      <c r="W629" s="99">
        <f t="shared" si="81"/>
        <v>21054600</v>
      </c>
      <c r="X629" s="100">
        <f t="shared" si="76"/>
        <v>0</v>
      </c>
    </row>
    <row r="630" spans="1:24" s="100" customFormat="1" ht="27.75" hidden="1" customHeight="1" x14ac:dyDescent="0.2">
      <c r="A630" s="137">
        <f t="shared" si="79"/>
        <v>378</v>
      </c>
      <c r="B630" s="92"/>
      <c r="C630" s="83" t="s">
        <v>662</v>
      </c>
      <c r="D630" s="92" t="s">
        <v>697</v>
      </c>
      <c r="E630" s="93" t="s">
        <v>74</v>
      </c>
      <c r="F630" s="85">
        <v>1</v>
      </c>
      <c r="G630" s="101">
        <v>11697000</v>
      </c>
      <c r="H630" s="95">
        <v>0</v>
      </c>
      <c r="I630" s="85">
        <f t="shared" si="77"/>
        <v>1</v>
      </c>
      <c r="J630" s="128">
        <f t="shared" si="77"/>
        <v>11697000</v>
      </c>
      <c r="K630" s="95">
        <f t="shared" si="77"/>
        <v>0</v>
      </c>
      <c r="L630" s="92"/>
      <c r="M630" s="92"/>
      <c r="N630" s="92" t="s">
        <v>75</v>
      </c>
      <c r="O630" s="92"/>
      <c r="P630" s="93"/>
      <c r="Q630" s="85">
        <v>2009</v>
      </c>
      <c r="R630" s="92">
        <v>5</v>
      </c>
      <c r="S630" s="97">
        <f t="shared" si="78"/>
        <v>0.2</v>
      </c>
      <c r="T630" s="98">
        <f t="shared" si="80"/>
        <v>2339400</v>
      </c>
      <c r="U630" s="66">
        <f t="shared" si="82"/>
        <v>9</v>
      </c>
      <c r="V630" s="92">
        <v>0</v>
      </c>
      <c r="W630" s="99">
        <f t="shared" si="81"/>
        <v>21054600</v>
      </c>
      <c r="X630" s="100">
        <f t="shared" si="76"/>
        <v>0</v>
      </c>
    </row>
    <row r="631" spans="1:24" s="100" customFormat="1" ht="27.75" hidden="1" customHeight="1" x14ac:dyDescent="0.2">
      <c r="A631" s="137">
        <f t="shared" si="79"/>
        <v>379</v>
      </c>
      <c r="B631" s="92"/>
      <c r="C631" s="83" t="s">
        <v>662</v>
      </c>
      <c r="D631" s="92" t="s">
        <v>698</v>
      </c>
      <c r="E631" s="93" t="s">
        <v>74</v>
      </c>
      <c r="F631" s="85">
        <v>1</v>
      </c>
      <c r="G631" s="101">
        <v>11697000</v>
      </c>
      <c r="H631" s="95">
        <v>0</v>
      </c>
      <c r="I631" s="85">
        <f t="shared" si="77"/>
        <v>1</v>
      </c>
      <c r="J631" s="128">
        <f t="shared" si="77"/>
        <v>11697000</v>
      </c>
      <c r="K631" s="95">
        <f t="shared" si="77"/>
        <v>0</v>
      </c>
      <c r="L631" s="92"/>
      <c r="M631" s="92"/>
      <c r="N631" s="92" t="s">
        <v>75</v>
      </c>
      <c r="O631" s="92"/>
      <c r="P631" s="93"/>
      <c r="Q631" s="85">
        <v>2009</v>
      </c>
      <c r="R631" s="92">
        <v>5</v>
      </c>
      <c r="S631" s="97">
        <f t="shared" si="78"/>
        <v>0.2</v>
      </c>
      <c r="T631" s="98">
        <f t="shared" si="80"/>
        <v>2339400</v>
      </c>
      <c r="U631" s="66">
        <f t="shared" si="82"/>
        <v>9</v>
      </c>
      <c r="V631" s="92">
        <v>0</v>
      </c>
      <c r="W631" s="99">
        <f t="shared" si="81"/>
        <v>21054600</v>
      </c>
      <c r="X631" s="100">
        <f t="shared" ref="X631:X640" si="83">IF(H631&lt;0,0,H631)</f>
        <v>0</v>
      </c>
    </row>
    <row r="632" spans="1:24" s="100" customFormat="1" ht="27.75" hidden="1" customHeight="1" x14ac:dyDescent="0.2">
      <c r="A632" s="137">
        <f t="shared" si="79"/>
        <v>380</v>
      </c>
      <c r="B632" s="92"/>
      <c r="C632" s="83" t="s">
        <v>662</v>
      </c>
      <c r="D632" s="92" t="s">
        <v>699</v>
      </c>
      <c r="E632" s="93" t="s">
        <v>74</v>
      </c>
      <c r="F632" s="85">
        <v>1</v>
      </c>
      <c r="G632" s="101">
        <v>11697000</v>
      </c>
      <c r="H632" s="95">
        <v>0</v>
      </c>
      <c r="I632" s="85">
        <f t="shared" si="77"/>
        <v>1</v>
      </c>
      <c r="J632" s="128">
        <f t="shared" si="77"/>
        <v>11697000</v>
      </c>
      <c r="K632" s="95">
        <f t="shared" si="77"/>
        <v>0</v>
      </c>
      <c r="L632" s="92"/>
      <c r="M632" s="92"/>
      <c r="N632" s="92" t="s">
        <v>75</v>
      </c>
      <c r="O632" s="92"/>
      <c r="P632" s="93"/>
      <c r="Q632" s="85">
        <v>2009</v>
      </c>
      <c r="R632" s="92">
        <v>5</v>
      </c>
      <c r="S632" s="97">
        <f t="shared" si="78"/>
        <v>0.2</v>
      </c>
      <c r="T632" s="98">
        <f t="shared" si="80"/>
        <v>2339400</v>
      </c>
      <c r="U632" s="66">
        <f t="shared" si="82"/>
        <v>9</v>
      </c>
      <c r="V632" s="92">
        <v>0</v>
      </c>
      <c r="W632" s="99">
        <f t="shared" si="81"/>
        <v>21054600</v>
      </c>
      <c r="X632" s="100">
        <f t="shared" si="83"/>
        <v>0</v>
      </c>
    </row>
    <row r="633" spans="1:24" s="100" customFormat="1" ht="15.75" hidden="1" customHeight="1" x14ac:dyDescent="0.2">
      <c r="A633" s="137">
        <f t="shared" si="79"/>
        <v>381</v>
      </c>
      <c r="B633" s="92"/>
      <c r="C633" s="83" t="s">
        <v>61</v>
      </c>
      <c r="D633" s="92" t="s">
        <v>700</v>
      </c>
      <c r="E633" s="93" t="s">
        <v>74</v>
      </c>
      <c r="F633" s="85">
        <v>1</v>
      </c>
      <c r="G633" s="101">
        <v>9807000</v>
      </c>
      <c r="H633" s="95">
        <v>0</v>
      </c>
      <c r="I633" s="85">
        <f t="shared" si="77"/>
        <v>1</v>
      </c>
      <c r="J633" s="128">
        <f t="shared" si="77"/>
        <v>9807000</v>
      </c>
      <c r="K633" s="95">
        <f t="shared" si="77"/>
        <v>0</v>
      </c>
      <c r="L633" s="92"/>
      <c r="M633" s="92"/>
      <c r="N633" s="92" t="s">
        <v>75</v>
      </c>
      <c r="O633" s="92"/>
      <c r="P633" s="93"/>
      <c r="Q633" s="85">
        <v>2008</v>
      </c>
      <c r="R633" s="92">
        <v>5</v>
      </c>
      <c r="S633" s="97">
        <f t="shared" si="78"/>
        <v>0.2</v>
      </c>
      <c r="T633" s="98">
        <f t="shared" si="80"/>
        <v>1961400</v>
      </c>
      <c r="U633" s="66">
        <f t="shared" si="82"/>
        <v>10</v>
      </c>
      <c r="V633" s="92">
        <v>0</v>
      </c>
      <c r="W633" s="99">
        <f t="shared" si="81"/>
        <v>19614000</v>
      </c>
      <c r="X633" s="100">
        <f t="shared" si="83"/>
        <v>0</v>
      </c>
    </row>
    <row r="634" spans="1:24" s="100" customFormat="1" ht="15.75" hidden="1" customHeight="1" x14ac:dyDescent="0.2">
      <c r="A634" s="137">
        <f t="shared" si="79"/>
        <v>382</v>
      </c>
      <c r="B634" s="92"/>
      <c r="C634" s="83" t="s">
        <v>61</v>
      </c>
      <c r="D634" s="92" t="s">
        <v>701</v>
      </c>
      <c r="E634" s="93" t="s">
        <v>74</v>
      </c>
      <c r="F634" s="85">
        <v>1</v>
      </c>
      <c r="G634" s="101">
        <v>9807000</v>
      </c>
      <c r="H634" s="95">
        <v>0</v>
      </c>
      <c r="I634" s="85">
        <f t="shared" si="77"/>
        <v>1</v>
      </c>
      <c r="J634" s="128">
        <f t="shared" si="77"/>
        <v>9807000</v>
      </c>
      <c r="K634" s="95">
        <f t="shared" si="77"/>
        <v>0</v>
      </c>
      <c r="L634" s="92"/>
      <c r="M634" s="92"/>
      <c r="N634" s="92" t="s">
        <v>75</v>
      </c>
      <c r="O634" s="92"/>
      <c r="P634" s="93"/>
      <c r="Q634" s="85">
        <v>2008</v>
      </c>
      <c r="R634" s="92">
        <v>5</v>
      </c>
      <c r="S634" s="97">
        <f t="shared" si="78"/>
        <v>0.2</v>
      </c>
      <c r="T634" s="98">
        <f t="shared" si="80"/>
        <v>1961400</v>
      </c>
      <c r="U634" s="66">
        <f t="shared" si="82"/>
        <v>10</v>
      </c>
      <c r="V634" s="92">
        <v>0</v>
      </c>
      <c r="W634" s="99">
        <f t="shared" si="81"/>
        <v>19614000</v>
      </c>
      <c r="X634" s="100">
        <f t="shared" si="83"/>
        <v>0</v>
      </c>
    </row>
    <row r="635" spans="1:24" s="100" customFormat="1" ht="15.75" hidden="1" customHeight="1" x14ac:dyDescent="0.2">
      <c r="A635" s="137">
        <f t="shared" si="79"/>
        <v>383</v>
      </c>
      <c r="B635" s="92"/>
      <c r="C635" s="83" t="s">
        <v>61</v>
      </c>
      <c r="D635" s="92" t="s">
        <v>702</v>
      </c>
      <c r="E635" s="93" t="s">
        <v>74</v>
      </c>
      <c r="F635" s="85">
        <v>1</v>
      </c>
      <c r="G635" s="101">
        <v>9807000</v>
      </c>
      <c r="H635" s="95">
        <v>0</v>
      </c>
      <c r="I635" s="85">
        <f t="shared" si="77"/>
        <v>1</v>
      </c>
      <c r="J635" s="128">
        <f t="shared" si="77"/>
        <v>9807000</v>
      </c>
      <c r="K635" s="95">
        <f t="shared" si="77"/>
        <v>0</v>
      </c>
      <c r="L635" s="92"/>
      <c r="M635" s="92"/>
      <c r="N635" s="92" t="s">
        <v>75</v>
      </c>
      <c r="O635" s="92"/>
      <c r="P635" s="93"/>
      <c r="Q635" s="85">
        <v>2008</v>
      </c>
      <c r="R635" s="92">
        <v>5</v>
      </c>
      <c r="S635" s="97">
        <f t="shared" si="78"/>
        <v>0.2</v>
      </c>
      <c r="T635" s="98">
        <f t="shared" si="80"/>
        <v>1961400</v>
      </c>
      <c r="U635" s="66">
        <f t="shared" si="82"/>
        <v>10</v>
      </c>
      <c r="V635" s="92">
        <v>0</v>
      </c>
      <c r="W635" s="99">
        <f t="shared" si="81"/>
        <v>19614000</v>
      </c>
      <c r="X635" s="100">
        <f t="shared" si="83"/>
        <v>0</v>
      </c>
    </row>
    <row r="636" spans="1:24" s="100" customFormat="1" ht="15.75" hidden="1" customHeight="1" x14ac:dyDescent="0.2">
      <c r="A636" s="137">
        <f t="shared" si="79"/>
        <v>384</v>
      </c>
      <c r="B636" s="92"/>
      <c r="C636" s="83" t="s">
        <v>61</v>
      </c>
      <c r="D636" s="92" t="s">
        <v>703</v>
      </c>
      <c r="E636" s="93" t="s">
        <v>74</v>
      </c>
      <c r="F636" s="85">
        <v>1</v>
      </c>
      <c r="G636" s="101">
        <v>9807000</v>
      </c>
      <c r="H636" s="95">
        <v>0</v>
      </c>
      <c r="I636" s="85">
        <f t="shared" ref="I636:K699" si="84">F636</f>
        <v>1</v>
      </c>
      <c r="J636" s="128">
        <f t="shared" si="84"/>
        <v>9807000</v>
      </c>
      <c r="K636" s="95">
        <f t="shared" si="84"/>
        <v>0</v>
      </c>
      <c r="L636" s="92"/>
      <c r="M636" s="92"/>
      <c r="N636" s="92" t="s">
        <v>75</v>
      </c>
      <c r="O636" s="92"/>
      <c r="P636" s="93"/>
      <c r="Q636" s="85">
        <v>2008</v>
      </c>
      <c r="R636" s="92">
        <v>5</v>
      </c>
      <c r="S636" s="97">
        <f t="shared" si="78"/>
        <v>0.2</v>
      </c>
      <c r="T636" s="98">
        <f t="shared" si="80"/>
        <v>1961400</v>
      </c>
      <c r="U636" s="66">
        <f t="shared" si="82"/>
        <v>10</v>
      </c>
      <c r="V636" s="92">
        <v>0</v>
      </c>
      <c r="W636" s="99">
        <f t="shared" si="81"/>
        <v>19614000</v>
      </c>
      <c r="X636" s="100">
        <f t="shared" si="83"/>
        <v>0</v>
      </c>
    </row>
    <row r="637" spans="1:24" s="100" customFormat="1" ht="15.75" hidden="1" customHeight="1" x14ac:dyDescent="0.2">
      <c r="A637" s="137">
        <f t="shared" si="79"/>
        <v>385</v>
      </c>
      <c r="B637" s="92"/>
      <c r="C637" s="83" t="s">
        <v>61</v>
      </c>
      <c r="D637" s="92" t="s">
        <v>704</v>
      </c>
      <c r="E637" s="93" t="s">
        <v>74</v>
      </c>
      <c r="F637" s="85">
        <v>1</v>
      </c>
      <c r="G637" s="101">
        <v>9807000</v>
      </c>
      <c r="H637" s="95">
        <v>0</v>
      </c>
      <c r="I637" s="85">
        <f t="shared" si="84"/>
        <v>1</v>
      </c>
      <c r="J637" s="128">
        <f t="shared" si="84"/>
        <v>9807000</v>
      </c>
      <c r="K637" s="95">
        <f t="shared" si="84"/>
        <v>0</v>
      </c>
      <c r="L637" s="92"/>
      <c r="M637" s="92"/>
      <c r="N637" s="92" t="s">
        <v>75</v>
      </c>
      <c r="O637" s="92"/>
      <c r="P637" s="93"/>
      <c r="Q637" s="85">
        <v>2008</v>
      </c>
      <c r="R637" s="92">
        <v>5</v>
      </c>
      <c r="S637" s="97">
        <f t="shared" ref="S637:S700" si="85">100%/R637</f>
        <v>0.2</v>
      </c>
      <c r="T637" s="98">
        <f t="shared" si="80"/>
        <v>1961400</v>
      </c>
      <c r="U637" s="66">
        <f t="shared" si="82"/>
        <v>10</v>
      </c>
      <c r="V637" s="92">
        <v>0</v>
      </c>
      <c r="W637" s="99">
        <f t="shared" si="81"/>
        <v>19614000</v>
      </c>
      <c r="X637" s="100">
        <f t="shared" si="83"/>
        <v>0</v>
      </c>
    </row>
    <row r="638" spans="1:24" s="100" customFormat="1" hidden="1" x14ac:dyDescent="0.2">
      <c r="A638" s="137">
        <f t="shared" si="79"/>
        <v>386</v>
      </c>
      <c r="B638" s="92"/>
      <c r="C638" s="83" t="s">
        <v>61</v>
      </c>
      <c r="D638" s="92" t="s">
        <v>705</v>
      </c>
      <c r="E638" s="93" t="s">
        <v>74</v>
      </c>
      <c r="F638" s="85">
        <v>1</v>
      </c>
      <c r="G638" s="101">
        <f>392280000/40</f>
        <v>9807000</v>
      </c>
      <c r="H638" s="95">
        <v>0</v>
      </c>
      <c r="I638" s="85">
        <f t="shared" si="84"/>
        <v>1</v>
      </c>
      <c r="J638" s="128">
        <f t="shared" si="84"/>
        <v>9807000</v>
      </c>
      <c r="K638" s="95">
        <f t="shared" si="84"/>
        <v>0</v>
      </c>
      <c r="L638" s="96"/>
      <c r="M638" s="96"/>
      <c r="N638" s="92" t="s">
        <v>75</v>
      </c>
      <c r="O638" s="92"/>
      <c r="P638" s="93"/>
      <c r="Q638" s="85">
        <v>2008</v>
      </c>
      <c r="R638" s="92">
        <v>5</v>
      </c>
      <c r="S638" s="97">
        <f t="shared" si="85"/>
        <v>0.2</v>
      </c>
      <c r="T638" s="98">
        <f t="shared" si="80"/>
        <v>1961400</v>
      </c>
      <c r="U638" s="66">
        <f t="shared" si="82"/>
        <v>10</v>
      </c>
      <c r="V638" s="92">
        <v>0</v>
      </c>
      <c r="W638" s="99">
        <f t="shared" si="81"/>
        <v>19614000</v>
      </c>
      <c r="X638" s="100">
        <f t="shared" si="83"/>
        <v>0</v>
      </c>
    </row>
    <row r="639" spans="1:24" s="145" customFormat="1" ht="25.5" hidden="1" x14ac:dyDescent="0.25">
      <c r="A639" s="137">
        <f t="shared" ref="A639:A702" si="86">+A638+1</f>
        <v>387</v>
      </c>
      <c r="B639" s="135"/>
      <c r="C639" s="156" t="s">
        <v>63</v>
      </c>
      <c r="D639" s="137" t="s">
        <v>706</v>
      </c>
      <c r="E639" s="148" t="s">
        <v>74</v>
      </c>
      <c r="F639" s="137">
        <v>1</v>
      </c>
      <c r="G639" s="138">
        <v>13335000</v>
      </c>
      <c r="H639" s="95">
        <v>0</v>
      </c>
      <c r="I639" s="137">
        <f t="shared" si="84"/>
        <v>1</v>
      </c>
      <c r="J639" s="140">
        <f t="shared" si="84"/>
        <v>13335000</v>
      </c>
      <c r="K639" s="139">
        <f t="shared" si="84"/>
        <v>0</v>
      </c>
      <c r="L639" s="136"/>
      <c r="M639" s="136"/>
      <c r="N639" s="136"/>
      <c r="O639" s="136"/>
      <c r="P639" s="136"/>
      <c r="Q639" s="137">
        <v>2012</v>
      </c>
      <c r="R639" s="137">
        <v>5</v>
      </c>
      <c r="S639" s="141">
        <f t="shared" si="85"/>
        <v>0.2</v>
      </c>
      <c r="T639" s="142">
        <f t="shared" si="80"/>
        <v>2667000</v>
      </c>
      <c r="U639" s="66">
        <f t="shared" si="82"/>
        <v>6</v>
      </c>
      <c r="V639" s="135"/>
      <c r="W639" s="143">
        <f t="shared" si="81"/>
        <v>16002000</v>
      </c>
      <c r="X639" s="144">
        <f t="shared" si="83"/>
        <v>0</v>
      </c>
    </row>
    <row r="640" spans="1:24" s="145" customFormat="1" ht="25.5" hidden="1" x14ac:dyDescent="0.25">
      <c r="A640" s="137">
        <f t="shared" si="86"/>
        <v>388</v>
      </c>
      <c r="B640" s="135"/>
      <c r="C640" s="156" t="s">
        <v>63</v>
      </c>
      <c r="D640" s="137" t="s">
        <v>707</v>
      </c>
      <c r="E640" s="148" t="s">
        <v>74</v>
      </c>
      <c r="F640" s="137">
        <v>1</v>
      </c>
      <c r="G640" s="138">
        <v>13335000</v>
      </c>
      <c r="H640" s="95">
        <v>0</v>
      </c>
      <c r="I640" s="137">
        <f t="shared" si="84"/>
        <v>1</v>
      </c>
      <c r="J640" s="140">
        <f t="shared" si="84"/>
        <v>13335000</v>
      </c>
      <c r="K640" s="139">
        <f t="shared" si="84"/>
        <v>0</v>
      </c>
      <c r="L640" s="136"/>
      <c r="M640" s="136"/>
      <c r="N640" s="136"/>
      <c r="O640" s="136"/>
      <c r="P640" s="136"/>
      <c r="Q640" s="137">
        <v>2012</v>
      </c>
      <c r="R640" s="137">
        <v>5</v>
      </c>
      <c r="S640" s="141">
        <f t="shared" si="85"/>
        <v>0.2</v>
      </c>
      <c r="T640" s="142">
        <f t="shared" si="80"/>
        <v>2667000</v>
      </c>
      <c r="U640" s="66">
        <f t="shared" si="82"/>
        <v>6</v>
      </c>
      <c r="V640" s="135"/>
      <c r="W640" s="143">
        <f t="shared" si="81"/>
        <v>16002000</v>
      </c>
      <c r="X640" s="144"/>
    </row>
    <row r="641" spans="1:24" s="145" customFormat="1" ht="25.5" hidden="1" x14ac:dyDescent="0.25">
      <c r="A641" s="137">
        <f t="shared" si="86"/>
        <v>389</v>
      </c>
      <c r="B641" s="135"/>
      <c r="C641" s="156" t="s">
        <v>63</v>
      </c>
      <c r="D641" s="137" t="s">
        <v>708</v>
      </c>
      <c r="E641" s="148" t="s">
        <v>74</v>
      </c>
      <c r="F641" s="137">
        <v>1</v>
      </c>
      <c r="G641" s="138">
        <v>13335000</v>
      </c>
      <c r="H641" s="95">
        <v>0</v>
      </c>
      <c r="I641" s="137">
        <f t="shared" si="84"/>
        <v>1</v>
      </c>
      <c r="J641" s="140">
        <f t="shared" si="84"/>
        <v>13335000</v>
      </c>
      <c r="K641" s="139">
        <f t="shared" si="84"/>
        <v>0</v>
      </c>
      <c r="L641" s="136"/>
      <c r="M641" s="136"/>
      <c r="N641" s="136"/>
      <c r="O641" s="136"/>
      <c r="P641" s="136"/>
      <c r="Q641" s="137">
        <v>2012</v>
      </c>
      <c r="R641" s="137">
        <v>5</v>
      </c>
      <c r="S641" s="141">
        <f t="shared" si="85"/>
        <v>0.2</v>
      </c>
      <c r="T641" s="142">
        <f t="shared" si="80"/>
        <v>2667000</v>
      </c>
      <c r="U641" s="66">
        <f t="shared" si="82"/>
        <v>6</v>
      </c>
      <c r="V641" s="135"/>
      <c r="W641" s="143">
        <f t="shared" si="81"/>
        <v>16002000</v>
      </c>
      <c r="X641" s="144"/>
    </row>
    <row r="642" spans="1:24" s="145" customFormat="1" ht="25.5" hidden="1" x14ac:dyDescent="0.25">
      <c r="A642" s="137">
        <f t="shared" si="86"/>
        <v>390</v>
      </c>
      <c r="B642" s="135"/>
      <c r="C642" s="156" t="s">
        <v>63</v>
      </c>
      <c r="D642" s="137" t="s">
        <v>709</v>
      </c>
      <c r="E642" s="148" t="s">
        <v>74</v>
      </c>
      <c r="F642" s="137">
        <v>1</v>
      </c>
      <c r="G642" s="138">
        <v>13335000</v>
      </c>
      <c r="H642" s="95">
        <v>0</v>
      </c>
      <c r="I642" s="137">
        <f t="shared" si="84"/>
        <v>1</v>
      </c>
      <c r="J642" s="140">
        <f t="shared" si="84"/>
        <v>13335000</v>
      </c>
      <c r="K642" s="139">
        <f t="shared" si="84"/>
        <v>0</v>
      </c>
      <c r="L642" s="136"/>
      <c r="M642" s="136"/>
      <c r="N642" s="136"/>
      <c r="O642" s="136"/>
      <c r="P642" s="136"/>
      <c r="Q642" s="137">
        <v>2012</v>
      </c>
      <c r="R642" s="137">
        <v>5</v>
      </c>
      <c r="S642" s="141">
        <f t="shared" si="85"/>
        <v>0.2</v>
      </c>
      <c r="T642" s="142">
        <f t="shared" si="80"/>
        <v>2667000</v>
      </c>
      <c r="U642" s="66">
        <f t="shared" si="82"/>
        <v>6</v>
      </c>
      <c r="V642" s="135"/>
      <c r="W642" s="143">
        <f t="shared" si="81"/>
        <v>16002000</v>
      </c>
      <c r="X642" s="144"/>
    </row>
    <row r="643" spans="1:24" s="145" customFormat="1" ht="25.5" hidden="1" x14ac:dyDescent="0.25">
      <c r="A643" s="137">
        <f t="shared" si="86"/>
        <v>391</v>
      </c>
      <c r="B643" s="135"/>
      <c r="C643" s="156" t="s">
        <v>63</v>
      </c>
      <c r="D643" s="137" t="s">
        <v>710</v>
      </c>
      <c r="E643" s="148" t="s">
        <v>74</v>
      </c>
      <c r="F643" s="137">
        <v>1</v>
      </c>
      <c r="G643" s="138">
        <v>13335000</v>
      </c>
      <c r="H643" s="95">
        <v>0</v>
      </c>
      <c r="I643" s="137">
        <f t="shared" si="84"/>
        <v>1</v>
      </c>
      <c r="J643" s="140">
        <f t="shared" si="84"/>
        <v>13335000</v>
      </c>
      <c r="K643" s="139">
        <f t="shared" si="84"/>
        <v>0</v>
      </c>
      <c r="L643" s="136"/>
      <c r="M643" s="136"/>
      <c r="N643" s="136"/>
      <c r="O643" s="136"/>
      <c r="P643" s="136"/>
      <c r="Q643" s="137">
        <v>2012</v>
      </c>
      <c r="R643" s="137">
        <v>5</v>
      </c>
      <c r="S643" s="141">
        <f t="shared" si="85"/>
        <v>0.2</v>
      </c>
      <c r="T643" s="142">
        <f t="shared" si="80"/>
        <v>2667000</v>
      </c>
      <c r="U643" s="66">
        <f t="shared" si="82"/>
        <v>6</v>
      </c>
      <c r="V643" s="135"/>
      <c r="W643" s="143">
        <f t="shared" si="81"/>
        <v>16002000</v>
      </c>
      <c r="X643" s="144"/>
    </row>
    <row r="644" spans="1:24" s="145" customFormat="1" ht="25.5" hidden="1" x14ac:dyDescent="0.25">
      <c r="A644" s="137">
        <f t="shared" si="86"/>
        <v>392</v>
      </c>
      <c r="B644" s="135"/>
      <c r="C644" s="156" t="s">
        <v>63</v>
      </c>
      <c r="D644" s="137" t="s">
        <v>711</v>
      </c>
      <c r="E644" s="148" t="s">
        <v>74</v>
      </c>
      <c r="F644" s="137">
        <v>1</v>
      </c>
      <c r="G644" s="138">
        <v>13335000</v>
      </c>
      <c r="H644" s="95">
        <v>0</v>
      </c>
      <c r="I644" s="137">
        <f t="shared" si="84"/>
        <v>1</v>
      </c>
      <c r="J644" s="140">
        <f t="shared" si="84"/>
        <v>13335000</v>
      </c>
      <c r="K644" s="139">
        <f t="shared" si="84"/>
        <v>0</v>
      </c>
      <c r="L644" s="136"/>
      <c r="M644" s="136"/>
      <c r="N644" s="136"/>
      <c r="O644" s="136"/>
      <c r="P644" s="136"/>
      <c r="Q644" s="137">
        <v>2012</v>
      </c>
      <c r="R644" s="137">
        <v>5</v>
      </c>
      <c r="S644" s="141">
        <f t="shared" si="85"/>
        <v>0.2</v>
      </c>
      <c r="T644" s="142">
        <f t="shared" si="80"/>
        <v>2667000</v>
      </c>
      <c r="U644" s="66">
        <f t="shared" si="82"/>
        <v>6</v>
      </c>
      <c r="V644" s="135"/>
      <c r="W644" s="143">
        <f t="shared" si="81"/>
        <v>16002000</v>
      </c>
      <c r="X644" s="144"/>
    </row>
    <row r="645" spans="1:24" s="145" customFormat="1" ht="25.5" hidden="1" x14ac:dyDescent="0.25">
      <c r="A645" s="137">
        <f t="shared" si="86"/>
        <v>393</v>
      </c>
      <c r="B645" s="135"/>
      <c r="C645" s="156" t="s">
        <v>63</v>
      </c>
      <c r="D645" s="137" t="s">
        <v>712</v>
      </c>
      <c r="E645" s="148" t="s">
        <v>74</v>
      </c>
      <c r="F645" s="137">
        <v>1</v>
      </c>
      <c r="G645" s="138">
        <v>13335000</v>
      </c>
      <c r="H645" s="95">
        <v>0</v>
      </c>
      <c r="I645" s="137">
        <f t="shared" si="84"/>
        <v>1</v>
      </c>
      <c r="J645" s="140">
        <f t="shared" si="84"/>
        <v>13335000</v>
      </c>
      <c r="K645" s="139">
        <f t="shared" si="84"/>
        <v>0</v>
      </c>
      <c r="L645" s="136"/>
      <c r="M645" s="136"/>
      <c r="N645" s="136"/>
      <c r="O645" s="136"/>
      <c r="P645" s="136"/>
      <c r="Q645" s="137">
        <v>2012</v>
      </c>
      <c r="R645" s="137">
        <v>5</v>
      </c>
      <c r="S645" s="141">
        <f t="shared" si="85"/>
        <v>0.2</v>
      </c>
      <c r="T645" s="142">
        <f t="shared" si="80"/>
        <v>2667000</v>
      </c>
      <c r="U645" s="66">
        <f t="shared" si="82"/>
        <v>6</v>
      </c>
      <c r="V645" s="135"/>
      <c r="W645" s="143">
        <f t="shared" si="81"/>
        <v>16002000</v>
      </c>
      <c r="X645" s="144"/>
    </row>
    <row r="646" spans="1:24" s="145" customFormat="1" ht="25.5" hidden="1" x14ac:dyDescent="0.25">
      <c r="A646" s="137">
        <f t="shared" si="86"/>
        <v>394</v>
      </c>
      <c r="B646" s="135"/>
      <c r="C646" s="156" t="s">
        <v>63</v>
      </c>
      <c r="D646" s="137" t="s">
        <v>713</v>
      </c>
      <c r="E646" s="148" t="s">
        <v>74</v>
      </c>
      <c r="F646" s="137">
        <v>1</v>
      </c>
      <c r="G646" s="138">
        <v>13335000</v>
      </c>
      <c r="H646" s="95">
        <v>0</v>
      </c>
      <c r="I646" s="137">
        <f t="shared" si="84"/>
        <v>1</v>
      </c>
      <c r="J646" s="140">
        <f t="shared" si="84"/>
        <v>13335000</v>
      </c>
      <c r="K646" s="139">
        <f t="shared" si="84"/>
        <v>0</v>
      </c>
      <c r="L646" s="136"/>
      <c r="M646" s="136"/>
      <c r="N646" s="136"/>
      <c r="O646" s="136"/>
      <c r="P646" s="136"/>
      <c r="Q646" s="137">
        <v>2012</v>
      </c>
      <c r="R646" s="137">
        <v>5</v>
      </c>
      <c r="S646" s="141">
        <f t="shared" si="85"/>
        <v>0.2</v>
      </c>
      <c r="T646" s="142">
        <f t="shared" si="80"/>
        <v>2667000</v>
      </c>
      <c r="U646" s="66">
        <f t="shared" si="82"/>
        <v>6</v>
      </c>
      <c r="V646" s="135"/>
      <c r="W646" s="143">
        <f t="shared" si="81"/>
        <v>16002000</v>
      </c>
      <c r="X646" s="144"/>
    </row>
    <row r="647" spans="1:24" s="145" customFormat="1" ht="25.5" hidden="1" x14ac:dyDescent="0.25">
      <c r="A647" s="137">
        <f t="shared" si="86"/>
        <v>395</v>
      </c>
      <c r="B647" s="135"/>
      <c r="C647" s="156" t="s">
        <v>63</v>
      </c>
      <c r="D647" s="137" t="s">
        <v>714</v>
      </c>
      <c r="E647" s="148" t="s">
        <v>74</v>
      </c>
      <c r="F647" s="137">
        <v>1</v>
      </c>
      <c r="G647" s="138">
        <v>13335000</v>
      </c>
      <c r="H647" s="95">
        <v>0</v>
      </c>
      <c r="I647" s="137">
        <f t="shared" si="84"/>
        <v>1</v>
      </c>
      <c r="J647" s="140">
        <f t="shared" si="84"/>
        <v>13335000</v>
      </c>
      <c r="K647" s="139">
        <f t="shared" si="84"/>
        <v>0</v>
      </c>
      <c r="L647" s="136"/>
      <c r="M647" s="136"/>
      <c r="N647" s="136"/>
      <c r="O647" s="136"/>
      <c r="P647" s="136"/>
      <c r="Q647" s="137">
        <v>2012</v>
      </c>
      <c r="R647" s="137">
        <v>5</v>
      </c>
      <c r="S647" s="141">
        <f t="shared" si="85"/>
        <v>0.2</v>
      </c>
      <c r="T647" s="142">
        <f t="shared" si="80"/>
        <v>2667000</v>
      </c>
      <c r="U647" s="66">
        <f t="shared" si="82"/>
        <v>6</v>
      </c>
      <c r="V647" s="135"/>
      <c r="W647" s="143">
        <f t="shared" si="81"/>
        <v>16002000</v>
      </c>
      <c r="X647" s="144"/>
    </row>
    <row r="648" spans="1:24" s="145" customFormat="1" ht="25.5" hidden="1" x14ac:dyDescent="0.25">
      <c r="A648" s="137">
        <f t="shared" si="86"/>
        <v>396</v>
      </c>
      <c r="B648" s="135"/>
      <c r="C648" s="156" t="s">
        <v>63</v>
      </c>
      <c r="D648" s="137" t="s">
        <v>715</v>
      </c>
      <c r="E648" s="148" t="s">
        <v>74</v>
      </c>
      <c r="F648" s="137">
        <v>1</v>
      </c>
      <c r="G648" s="138">
        <v>13335000</v>
      </c>
      <c r="H648" s="95">
        <v>0</v>
      </c>
      <c r="I648" s="137">
        <f t="shared" si="84"/>
        <v>1</v>
      </c>
      <c r="J648" s="140">
        <f t="shared" si="84"/>
        <v>13335000</v>
      </c>
      <c r="K648" s="139">
        <f t="shared" si="84"/>
        <v>0</v>
      </c>
      <c r="L648" s="136"/>
      <c r="M648" s="136"/>
      <c r="N648" s="136"/>
      <c r="O648" s="136"/>
      <c r="P648" s="136"/>
      <c r="Q648" s="137">
        <v>2012</v>
      </c>
      <c r="R648" s="137">
        <v>5</v>
      </c>
      <c r="S648" s="141">
        <f t="shared" si="85"/>
        <v>0.2</v>
      </c>
      <c r="T648" s="142">
        <f t="shared" si="80"/>
        <v>2667000</v>
      </c>
      <c r="U648" s="66">
        <f t="shared" si="82"/>
        <v>6</v>
      </c>
      <c r="V648" s="135"/>
      <c r="W648" s="143">
        <f t="shared" si="81"/>
        <v>16002000</v>
      </c>
      <c r="X648" s="144"/>
    </row>
    <row r="649" spans="1:24" s="145" customFormat="1" ht="25.5" hidden="1" x14ac:dyDescent="0.25">
      <c r="A649" s="137">
        <f t="shared" si="86"/>
        <v>397</v>
      </c>
      <c r="B649" s="135"/>
      <c r="C649" s="156" t="s">
        <v>63</v>
      </c>
      <c r="D649" s="137" t="s">
        <v>716</v>
      </c>
      <c r="E649" s="148" t="s">
        <v>74</v>
      </c>
      <c r="F649" s="137">
        <v>1</v>
      </c>
      <c r="G649" s="138">
        <v>13335000</v>
      </c>
      <c r="H649" s="95">
        <v>0</v>
      </c>
      <c r="I649" s="137">
        <f t="shared" si="84"/>
        <v>1</v>
      </c>
      <c r="J649" s="140">
        <f t="shared" si="84"/>
        <v>13335000</v>
      </c>
      <c r="K649" s="139">
        <f t="shared" si="84"/>
        <v>0</v>
      </c>
      <c r="L649" s="136"/>
      <c r="M649" s="136"/>
      <c r="N649" s="136"/>
      <c r="O649" s="136"/>
      <c r="P649" s="136"/>
      <c r="Q649" s="137">
        <v>2012</v>
      </c>
      <c r="R649" s="137">
        <v>5</v>
      </c>
      <c r="S649" s="141">
        <f t="shared" si="85"/>
        <v>0.2</v>
      </c>
      <c r="T649" s="142">
        <f t="shared" si="80"/>
        <v>2667000</v>
      </c>
      <c r="U649" s="66">
        <f t="shared" si="82"/>
        <v>6</v>
      </c>
      <c r="V649" s="135"/>
      <c r="W649" s="143">
        <f t="shared" si="81"/>
        <v>16002000</v>
      </c>
      <c r="X649" s="144"/>
    </row>
    <row r="650" spans="1:24" s="145" customFormat="1" ht="25.5" hidden="1" x14ac:dyDescent="0.25">
      <c r="A650" s="137">
        <f t="shared" si="86"/>
        <v>398</v>
      </c>
      <c r="B650" s="135"/>
      <c r="C650" s="156" t="s">
        <v>63</v>
      </c>
      <c r="D650" s="137" t="s">
        <v>717</v>
      </c>
      <c r="E650" s="148" t="s">
        <v>74</v>
      </c>
      <c r="F650" s="137">
        <v>1</v>
      </c>
      <c r="G650" s="138">
        <v>13335000</v>
      </c>
      <c r="H650" s="95">
        <v>0</v>
      </c>
      <c r="I650" s="137">
        <f t="shared" si="84"/>
        <v>1</v>
      </c>
      <c r="J650" s="140">
        <f t="shared" si="84"/>
        <v>13335000</v>
      </c>
      <c r="K650" s="139">
        <f t="shared" si="84"/>
        <v>0</v>
      </c>
      <c r="L650" s="136"/>
      <c r="M650" s="136"/>
      <c r="N650" s="136"/>
      <c r="O650" s="136"/>
      <c r="P650" s="136"/>
      <c r="Q650" s="137">
        <v>2012</v>
      </c>
      <c r="R650" s="137">
        <v>5</v>
      </c>
      <c r="S650" s="141">
        <f t="shared" si="85"/>
        <v>0.2</v>
      </c>
      <c r="T650" s="142">
        <f t="shared" si="80"/>
        <v>2667000</v>
      </c>
      <c r="U650" s="66">
        <f t="shared" si="82"/>
        <v>6</v>
      </c>
      <c r="V650" s="135"/>
      <c r="W650" s="143">
        <f t="shared" si="81"/>
        <v>16002000</v>
      </c>
      <c r="X650" s="144"/>
    </row>
    <row r="651" spans="1:24" s="145" customFormat="1" ht="25.5" hidden="1" x14ac:dyDescent="0.25">
      <c r="A651" s="137">
        <f t="shared" si="86"/>
        <v>399</v>
      </c>
      <c r="B651" s="135"/>
      <c r="C651" s="156" t="s">
        <v>63</v>
      </c>
      <c r="D651" s="137" t="s">
        <v>718</v>
      </c>
      <c r="E651" s="148" t="s">
        <v>74</v>
      </c>
      <c r="F651" s="137">
        <v>1</v>
      </c>
      <c r="G651" s="138">
        <v>13335000</v>
      </c>
      <c r="H651" s="95">
        <v>0</v>
      </c>
      <c r="I651" s="137">
        <f t="shared" si="84"/>
        <v>1</v>
      </c>
      <c r="J651" s="140">
        <f t="shared" si="84"/>
        <v>13335000</v>
      </c>
      <c r="K651" s="139">
        <f t="shared" si="84"/>
        <v>0</v>
      </c>
      <c r="L651" s="136"/>
      <c r="M651" s="136"/>
      <c r="N651" s="136"/>
      <c r="O651" s="136"/>
      <c r="P651" s="136"/>
      <c r="Q651" s="137">
        <v>2012</v>
      </c>
      <c r="R651" s="137">
        <v>5</v>
      </c>
      <c r="S651" s="141">
        <f t="shared" si="85"/>
        <v>0.2</v>
      </c>
      <c r="T651" s="142">
        <f t="shared" si="80"/>
        <v>2667000</v>
      </c>
      <c r="U651" s="66">
        <f t="shared" si="82"/>
        <v>6</v>
      </c>
      <c r="V651" s="135"/>
      <c r="W651" s="143">
        <f t="shared" si="81"/>
        <v>16002000</v>
      </c>
      <c r="X651" s="144"/>
    </row>
    <row r="652" spans="1:24" s="145" customFormat="1" ht="25.5" hidden="1" x14ac:dyDescent="0.25">
      <c r="A652" s="137">
        <f t="shared" si="86"/>
        <v>400</v>
      </c>
      <c r="B652" s="135"/>
      <c r="C652" s="156" t="s">
        <v>63</v>
      </c>
      <c r="D652" s="137" t="s">
        <v>719</v>
      </c>
      <c r="E652" s="148" t="s">
        <v>74</v>
      </c>
      <c r="F652" s="137">
        <v>1</v>
      </c>
      <c r="G652" s="138">
        <v>13335000</v>
      </c>
      <c r="H652" s="95">
        <v>0</v>
      </c>
      <c r="I652" s="137">
        <f t="shared" si="84"/>
        <v>1</v>
      </c>
      <c r="J652" s="140">
        <f t="shared" si="84"/>
        <v>13335000</v>
      </c>
      <c r="K652" s="139">
        <f t="shared" si="84"/>
        <v>0</v>
      </c>
      <c r="L652" s="136"/>
      <c r="M652" s="136"/>
      <c r="N652" s="136"/>
      <c r="O652" s="136"/>
      <c r="P652" s="136"/>
      <c r="Q652" s="137">
        <v>2012</v>
      </c>
      <c r="R652" s="137">
        <v>5</v>
      </c>
      <c r="S652" s="141">
        <f t="shared" si="85"/>
        <v>0.2</v>
      </c>
      <c r="T652" s="142">
        <f t="shared" si="80"/>
        <v>2667000</v>
      </c>
      <c r="U652" s="66">
        <f t="shared" si="82"/>
        <v>6</v>
      </c>
      <c r="V652" s="135"/>
      <c r="W652" s="143">
        <f t="shared" si="81"/>
        <v>16002000</v>
      </c>
      <c r="X652" s="144"/>
    </row>
    <row r="653" spans="1:24" s="145" customFormat="1" ht="25.5" hidden="1" x14ac:dyDescent="0.25">
      <c r="A653" s="137">
        <f t="shared" si="86"/>
        <v>401</v>
      </c>
      <c r="B653" s="135"/>
      <c r="C653" s="156" t="s">
        <v>63</v>
      </c>
      <c r="D653" s="137" t="s">
        <v>720</v>
      </c>
      <c r="E653" s="148" t="s">
        <v>74</v>
      </c>
      <c r="F653" s="137">
        <v>1</v>
      </c>
      <c r="G653" s="138">
        <v>13335000</v>
      </c>
      <c r="H653" s="95">
        <v>0</v>
      </c>
      <c r="I653" s="137">
        <f t="shared" si="84"/>
        <v>1</v>
      </c>
      <c r="J653" s="140">
        <f t="shared" si="84"/>
        <v>13335000</v>
      </c>
      <c r="K653" s="139">
        <f t="shared" si="84"/>
        <v>0</v>
      </c>
      <c r="L653" s="136"/>
      <c r="M653" s="136"/>
      <c r="N653" s="136"/>
      <c r="O653" s="136"/>
      <c r="P653" s="136"/>
      <c r="Q653" s="137">
        <v>2012</v>
      </c>
      <c r="R653" s="137">
        <v>5</v>
      </c>
      <c r="S653" s="141">
        <f t="shared" si="85"/>
        <v>0.2</v>
      </c>
      <c r="T653" s="142">
        <f t="shared" si="80"/>
        <v>2667000</v>
      </c>
      <c r="U653" s="66">
        <f t="shared" si="82"/>
        <v>6</v>
      </c>
      <c r="V653" s="135"/>
      <c r="W653" s="143">
        <f t="shared" si="81"/>
        <v>16002000</v>
      </c>
      <c r="X653" s="144"/>
    </row>
    <row r="654" spans="1:24" s="145" customFormat="1" ht="25.5" hidden="1" x14ac:dyDescent="0.25">
      <c r="A654" s="137">
        <f t="shared" si="86"/>
        <v>402</v>
      </c>
      <c r="B654" s="135"/>
      <c r="C654" s="156" t="s">
        <v>63</v>
      </c>
      <c r="D654" s="137" t="s">
        <v>721</v>
      </c>
      <c r="E654" s="148" t="s">
        <v>74</v>
      </c>
      <c r="F654" s="137">
        <v>1</v>
      </c>
      <c r="G654" s="138">
        <v>13335000</v>
      </c>
      <c r="H654" s="95">
        <v>0</v>
      </c>
      <c r="I654" s="137">
        <f t="shared" si="84"/>
        <v>1</v>
      </c>
      <c r="J654" s="140">
        <f t="shared" si="84"/>
        <v>13335000</v>
      </c>
      <c r="K654" s="139">
        <f t="shared" si="84"/>
        <v>0</v>
      </c>
      <c r="L654" s="136"/>
      <c r="M654" s="136"/>
      <c r="N654" s="136"/>
      <c r="O654" s="136"/>
      <c r="P654" s="136"/>
      <c r="Q654" s="137">
        <v>2012</v>
      </c>
      <c r="R654" s="137">
        <v>5</v>
      </c>
      <c r="S654" s="141">
        <f t="shared" si="85"/>
        <v>0.2</v>
      </c>
      <c r="T654" s="142">
        <f t="shared" si="80"/>
        <v>2667000</v>
      </c>
      <c r="U654" s="66">
        <f t="shared" si="82"/>
        <v>6</v>
      </c>
      <c r="V654" s="135"/>
      <c r="W654" s="143">
        <f t="shared" si="81"/>
        <v>16002000</v>
      </c>
      <c r="X654" s="144"/>
    </row>
    <row r="655" spans="1:24" s="145" customFormat="1" ht="25.5" hidden="1" x14ac:dyDescent="0.25">
      <c r="A655" s="137">
        <f t="shared" si="86"/>
        <v>403</v>
      </c>
      <c r="B655" s="135"/>
      <c r="C655" s="156" t="s">
        <v>63</v>
      </c>
      <c r="D655" s="137" t="s">
        <v>722</v>
      </c>
      <c r="E655" s="148" t="s">
        <v>74</v>
      </c>
      <c r="F655" s="137">
        <v>1</v>
      </c>
      <c r="G655" s="138">
        <v>13335000</v>
      </c>
      <c r="H655" s="95">
        <v>0</v>
      </c>
      <c r="I655" s="137">
        <f t="shared" si="84"/>
        <v>1</v>
      </c>
      <c r="J655" s="140">
        <f t="shared" si="84"/>
        <v>13335000</v>
      </c>
      <c r="K655" s="139">
        <f t="shared" si="84"/>
        <v>0</v>
      </c>
      <c r="L655" s="136"/>
      <c r="M655" s="136"/>
      <c r="N655" s="136"/>
      <c r="O655" s="136"/>
      <c r="P655" s="136"/>
      <c r="Q655" s="137">
        <v>2012</v>
      </c>
      <c r="R655" s="137">
        <v>5</v>
      </c>
      <c r="S655" s="141">
        <f t="shared" si="85"/>
        <v>0.2</v>
      </c>
      <c r="T655" s="142">
        <f t="shared" si="80"/>
        <v>2667000</v>
      </c>
      <c r="U655" s="66">
        <f t="shared" si="82"/>
        <v>6</v>
      </c>
      <c r="V655" s="135"/>
      <c r="W655" s="143">
        <f t="shared" si="81"/>
        <v>16002000</v>
      </c>
      <c r="X655" s="144"/>
    </row>
    <row r="656" spans="1:24" s="145" customFormat="1" ht="25.5" hidden="1" x14ac:dyDescent="0.25">
      <c r="A656" s="137">
        <f t="shared" si="86"/>
        <v>404</v>
      </c>
      <c r="B656" s="135"/>
      <c r="C656" s="156" t="s">
        <v>63</v>
      </c>
      <c r="D656" s="137" t="s">
        <v>723</v>
      </c>
      <c r="E656" s="148" t="s">
        <v>74</v>
      </c>
      <c r="F656" s="137">
        <v>1</v>
      </c>
      <c r="G656" s="138">
        <v>13335000</v>
      </c>
      <c r="H656" s="95">
        <v>0</v>
      </c>
      <c r="I656" s="137">
        <f t="shared" si="84"/>
        <v>1</v>
      </c>
      <c r="J656" s="140">
        <f t="shared" si="84"/>
        <v>13335000</v>
      </c>
      <c r="K656" s="139">
        <f t="shared" si="84"/>
        <v>0</v>
      </c>
      <c r="L656" s="136"/>
      <c r="M656" s="136"/>
      <c r="N656" s="136"/>
      <c r="O656" s="136"/>
      <c r="P656" s="136"/>
      <c r="Q656" s="137">
        <v>2012</v>
      </c>
      <c r="R656" s="137">
        <v>5</v>
      </c>
      <c r="S656" s="141">
        <f t="shared" si="85"/>
        <v>0.2</v>
      </c>
      <c r="T656" s="142">
        <f t="shared" si="80"/>
        <v>2667000</v>
      </c>
      <c r="U656" s="66">
        <f t="shared" si="82"/>
        <v>6</v>
      </c>
      <c r="V656" s="135"/>
      <c r="W656" s="143">
        <f t="shared" si="81"/>
        <v>16002000</v>
      </c>
      <c r="X656" s="144"/>
    </row>
    <row r="657" spans="1:24" s="145" customFormat="1" ht="25.5" hidden="1" x14ac:dyDescent="0.25">
      <c r="A657" s="137">
        <f t="shared" si="86"/>
        <v>405</v>
      </c>
      <c r="B657" s="135"/>
      <c r="C657" s="156" t="s">
        <v>63</v>
      </c>
      <c r="D657" s="137" t="s">
        <v>724</v>
      </c>
      <c r="E657" s="148" t="s">
        <v>74</v>
      </c>
      <c r="F657" s="137">
        <v>1</v>
      </c>
      <c r="G657" s="138">
        <v>13335000</v>
      </c>
      <c r="H657" s="95">
        <v>0</v>
      </c>
      <c r="I657" s="137">
        <f t="shared" si="84"/>
        <v>1</v>
      </c>
      <c r="J657" s="140">
        <f t="shared" si="84"/>
        <v>13335000</v>
      </c>
      <c r="K657" s="139">
        <f t="shared" si="84"/>
        <v>0</v>
      </c>
      <c r="L657" s="136"/>
      <c r="M657" s="136"/>
      <c r="N657" s="136"/>
      <c r="O657" s="136"/>
      <c r="P657" s="136"/>
      <c r="Q657" s="137">
        <v>2012</v>
      </c>
      <c r="R657" s="137">
        <v>5</v>
      </c>
      <c r="S657" s="141">
        <f t="shared" si="85"/>
        <v>0.2</v>
      </c>
      <c r="T657" s="142">
        <f t="shared" si="80"/>
        <v>2667000</v>
      </c>
      <c r="U657" s="66">
        <f t="shared" si="82"/>
        <v>6</v>
      </c>
      <c r="V657" s="135"/>
      <c r="W657" s="143">
        <f t="shared" si="81"/>
        <v>16002000</v>
      </c>
      <c r="X657" s="144"/>
    </row>
    <row r="658" spans="1:24" s="145" customFormat="1" ht="25.5" hidden="1" x14ac:dyDescent="0.25">
      <c r="A658" s="137">
        <f t="shared" si="86"/>
        <v>406</v>
      </c>
      <c r="B658" s="135"/>
      <c r="C658" s="156" t="s">
        <v>63</v>
      </c>
      <c r="D658" s="137" t="s">
        <v>725</v>
      </c>
      <c r="E658" s="148" t="s">
        <v>74</v>
      </c>
      <c r="F658" s="137">
        <v>1</v>
      </c>
      <c r="G658" s="138">
        <v>13335000</v>
      </c>
      <c r="H658" s="95">
        <v>0</v>
      </c>
      <c r="I658" s="137">
        <f t="shared" si="84"/>
        <v>1</v>
      </c>
      <c r="J658" s="140">
        <f t="shared" si="84"/>
        <v>13335000</v>
      </c>
      <c r="K658" s="139">
        <f t="shared" si="84"/>
        <v>0</v>
      </c>
      <c r="L658" s="136"/>
      <c r="M658" s="136"/>
      <c r="N658" s="136"/>
      <c r="O658" s="136"/>
      <c r="P658" s="136"/>
      <c r="Q658" s="137">
        <v>2012</v>
      </c>
      <c r="R658" s="137">
        <v>5</v>
      </c>
      <c r="S658" s="141">
        <f t="shared" si="85"/>
        <v>0.2</v>
      </c>
      <c r="T658" s="142">
        <f t="shared" si="80"/>
        <v>2667000</v>
      </c>
      <c r="U658" s="66">
        <f t="shared" si="82"/>
        <v>6</v>
      </c>
      <c r="V658" s="135"/>
      <c r="W658" s="143">
        <f t="shared" si="81"/>
        <v>16002000</v>
      </c>
      <c r="X658" s="144"/>
    </row>
    <row r="659" spans="1:24" s="20" customFormat="1" ht="25.5" hidden="1" x14ac:dyDescent="0.25">
      <c r="A659" s="137">
        <f t="shared" si="86"/>
        <v>407</v>
      </c>
      <c r="B659" s="92"/>
      <c r="C659" s="96" t="s">
        <v>63</v>
      </c>
      <c r="D659" s="85" t="s">
        <v>726</v>
      </c>
      <c r="E659" s="93" t="s">
        <v>74</v>
      </c>
      <c r="F659" s="85">
        <v>1</v>
      </c>
      <c r="G659" s="151">
        <v>13335000</v>
      </c>
      <c r="H659" s="95">
        <v>0</v>
      </c>
      <c r="I659" s="85">
        <f t="shared" si="84"/>
        <v>1</v>
      </c>
      <c r="J659" s="128">
        <f t="shared" si="84"/>
        <v>13335000</v>
      </c>
      <c r="K659" s="95">
        <f t="shared" si="84"/>
        <v>0</v>
      </c>
      <c r="L659" s="83"/>
      <c r="M659" s="83"/>
      <c r="N659" s="85" t="s">
        <v>75</v>
      </c>
      <c r="O659" s="83"/>
      <c r="P659" s="83"/>
      <c r="Q659" s="85">
        <v>2012</v>
      </c>
      <c r="R659" s="85">
        <v>5</v>
      </c>
      <c r="S659" s="97">
        <f t="shared" si="85"/>
        <v>0.2</v>
      </c>
      <c r="T659" s="98">
        <f t="shared" si="80"/>
        <v>2667000</v>
      </c>
      <c r="U659" s="66">
        <f t="shared" si="82"/>
        <v>6</v>
      </c>
      <c r="V659" s="92"/>
      <c r="W659" s="99">
        <f t="shared" si="81"/>
        <v>16002000</v>
      </c>
      <c r="X659" s="100"/>
    </row>
    <row r="660" spans="1:24" s="145" customFormat="1" ht="25.5" hidden="1" x14ac:dyDescent="0.25">
      <c r="A660" s="137">
        <f t="shared" si="86"/>
        <v>408</v>
      </c>
      <c r="B660" s="135"/>
      <c r="C660" s="156" t="s">
        <v>63</v>
      </c>
      <c r="D660" s="137" t="s">
        <v>727</v>
      </c>
      <c r="E660" s="148" t="s">
        <v>74</v>
      </c>
      <c r="F660" s="137">
        <v>1</v>
      </c>
      <c r="G660" s="138">
        <v>13335000</v>
      </c>
      <c r="H660" s="95">
        <v>0</v>
      </c>
      <c r="I660" s="137">
        <f t="shared" si="84"/>
        <v>1</v>
      </c>
      <c r="J660" s="140">
        <f t="shared" si="84"/>
        <v>13335000</v>
      </c>
      <c r="K660" s="139">
        <f t="shared" si="84"/>
        <v>0</v>
      </c>
      <c r="L660" s="136"/>
      <c r="M660" s="136"/>
      <c r="N660" s="136"/>
      <c r="O660" s="136"/>
      <c r="P660" s="136"/>
      <c r="Q660" s="137">
        <v>2012</v>
      </c>
      <c r="R660" s="137">
        <v>5</v>
      </c>
      <c r="S660" s="141">
        <f t="shared" si="85"/>
        <v>0.2</v>
      </c>
      <c r="T660" s="142">
        <f t="shared" si="80"/>
        <v>2667000</v>
      </c>
      <c r="U660" s="66">
        <f t="shared" si="82"/>
        <v>6</v>
      </c>
      <c r="V660" s="135"/>
      <c r="W660" s="143">
        <f t="shared" si="81"/>
        <v>16002000</v>
      </c>
      <c r="X660" s="144"/>
    </row>
    <row r="661" spans="1:24" s="145" customFormat="1" ht="25.5" hidden="1" x14ac:dyDescent="0.25">
      <c r="A661" s="137">
        <f t="shared" si="86"/>
        <v>409</v>
      </c>
      <c r="B661" s="135"/>
      <c r="C661" s="156" t="s">
        <v>63</v>
      </c>
      <c r="D661" s="137" t="s">
        <v>728</v>
      </c>
      <c r="E661" s="148" t="s">
        <v>74</v>
      </c>
      <c r="F661" s="137">
        <v>1</v>
      </c>
      <c r="G661" s="138">
        <v>13335000</v>
      </c>
      <c r="H661" s="95">
        <v>0</v>
      </c>
      <c r="I661" s="137">
        <f t="shared" si="84"/>
        <v>1</v>
      </c>
      <c r="J661" s="140">
        <f t="shared" si="84"/>
        <v>13335000</v>
      </c>
      <c r="K661" s="139">
        <f t="shared" si="84"/>
        <v>0</v>
      </c>
      <c r="L661" s="136"/>
      <c r="M661" s="136"/>
      <c r="N661" s="136"/>
      <c r="O661" s="136"/>
      <c r="P661" s="136"/>
      <c r="Q661" s="137">
        <v>2012</v>
      </c>
      <c r="R661" s="137">
        <v>5</v>
      </c>
      <c r="S661" s="141">
        <f t="shared" si="85"/>
        <v>0.2</v>
      </c>
      <c r="T661" s="142">
        <f t="shared" si="80"/>
        <v>2667000</v>
      </c>
      <c r="U661" s="66">
        <f t="shared" si="82"/>
        <v>6</v>
      </c>
      <c r="V661" s="135"/>
      <c r="W661" s="143">
        <f t="shared" si="81"/>
        <v>16002000</v>
      </c>
      <c r="X661" s="144"/>
    </row>
    <row r="662" spans="1:24" s="145" customFormat="1" ht="25.5" hidden="1" x14ac:dyDescent="0.25">
      <c r="A662" s="137">
        <f t="shared" si="86"/>
        <v>410</v>
      </c>
      <c r="B662" s="135"/>
      <c r="C662" s="156" t="s">
        <v>63</v>
      </c>
      <c r="D662" s="137" t="s">
        <v>729</v>
      </c>
      <c r="E662" s="148" t="s">
        <v>74</v>
      </c>
      <c r="F662" s="137">
        <v>1</v>
      </c>
      <c r="G662" s="138">
        <v>13335000</v>
      </c>
      <c r="H662" s="95">
        <v>0</v>
      </c>
      <c r="I662" s="137">
        <f t="shared" si="84"/>
        <v>1</v>
      </c>
      <c r="J662" s="140">
        <f t="shared" si="84"/>
        <v>13335000</v>
      </c>
      <c r="K662" s="139">
        <f t="shared" si="84"/>
        <v>0</v>
      </c>
      <c r="L662" s="136"/>
      <c r="M662" s="136"/>
      <c r="N662" s="136"/>
      <c r="O662" s="136"/>
      <c r="P662" s="136"/>
      <c r="Q662" s="137">
        <v>2012</v>
      </c>
      <c r="R662" s="137">
        <v>5</v>
      </c>
      <c r="S662" s="141">
        <f t="shared" si="85"/>
        <v>0.2</v>
      </c>
      <c r="T662" s="142">
        <f t="shared" ref="T662:T725" si="87">G662/R662</f>
        <v>2667000</v>
      </c>
      <c r="U662" s="66">
        <f t="shared" si="82"/>
        <v>6</v>
      </c>
      <c r="V662" s="135"/>
      <c r="W662" s="143">
        <f t="shared" ref="W662:W725" si="88">T662*U662</f>
        <v>16002000</v>
      </c>
      <c r="X662" s="144"/>
    </row>
    <row r="663" spans="1:24" s="145" customFormat="1" ht="25.5" hidden="1" x14ac:dyDescent="0.25">
      <c r="A663" s="137">
        <f t="shared" si="86"/>
        <v>411</v>
      </c>
      <c r="B663" s="135"/>
      <c r="C663" s="156" t="s">
        <v>63</v>
      </c>
      <c r="D663" s="137" t="s">
        <v>730</v>
      </c>
      <c r="E663" s="148" t="s">
        <v>74</v>
      </c>
      <c r="F663" s="137">
        <v>1</v>
      </c>
      <c r="G663" s="138">
        <v>13335000</v>
      </c>
      <c r="H663" s="95">
        <v>0</v>
      </c>
      <c r="I663" s="137">
        <f t="shared" si="84"/>
        <v>1</v>
      </c>
      <c r="J663" s="140">
        <f t="shared" si="84"/>
        <v>13335000</v>
      </c>
      <c r="K663" s="139">
        <f t="shared" si="84"/>
        <v>0</v>
      </c>
      <c r="L663" s="136"/>
      <c r="M663" s="136"/>
      <c r="N663" s="136"/>
      <c r="O663" s="136"/>
      <c r="P663" s="136"/>
      <c r="Q663" s="137">
        <v>2012</v>
      </c>
      <c r="R663" s="137">
        <v>5</v>
      </c>
      <c r="S663" s="141">
        <f t="shared" si="85"/>
        <v>0.2</v>
      </c>
      <c r="T663" s="142">
        <f t="shared" si="87"/>
        <v>2667000</v>
      </c>
      <c r="U663" s="66">
        <f t="shared" si="82"/>
        <v>6</v>
      </c>
      <c r="V663" s="135"/>
      <c r="W663" s="143">
        <f t="shared" si="88"/>
        <v>16002000</v>
      </c>
      <c r="X663" s="144"/>
    </row>
    <row r="664" spans="1:24" s="145" customFormat="1" ht="25.5" hidden="1" x14ac:dyDescent="0.25">
      <c r="A664" s="137">
        <f t="shared" si="86"/>
        <v>412</v>
      </c>
      <c r="B664" s="135"/>
      <c r="C664" s="156" t="s">
        <v>63</v>
      </c>
      <c r="D664" s="137" t="s">
        <v>731</v>
      </c>
      <c r="E664" s="148" t="s">
        <v>74</v>
      </c>
      <c r="F664" s="137">
        <v>1</v>
      </c>
      <c r="G664" s="138">
        <v>13335000</v>
      </c>
      <c r="H664" s="95">
        <v>0</v>
      </c>
      <c r="I664" s="137">
        <f t="shared" si="84"/>
        <v>1</v>
      </c>
      <c r="J664" s="140">
        <f t="shared" si="84"/>
        <v>13335000</v>
      </c>
      <c r="K664" s="139">
        <f t="shared" si="84"/>
        <v>0</v>
      </c>
      <c r="L664" s="136"/>
      <c r="M664" s="136"/>
      <c r="N664" s="136"/>
      <c r="O664" s="136"/>
      <c r="P664" s="136"/>
      <c r="Q664" s="137">
        <v>2012</v>
      </c>
      <c r="R664" s="137">
        <v>5</v>
      </c>
      <c r="S664" s="141">
        <f t="shared" si="85"/>
        <v>0.2</v>
      </c>
      <c r="T664" s="142">
        <f t="shared" si="87"/>
        <v>2667000</v>
      </c>
      <c r="U664" s="66">
        <f t="shared" si="82"/>
        <v>6</v>
      </c>
      <c r="V664" s="135"/>
      <c r="W664" s="143">
        <f t="shared" si="88"/>
        <v>16002000</v>
      </c>
      <c r="X664" s="144"/>
    </row>
    <row r="665" spans="1:24" s="145" customFormat="1" ht="25.5" hidden="1" x14ac:dyDescent="0.25">
      <c r="A665" s="137">
        <f t="shared" si="86"/>
        <v>413</v>
      </c>
      <c r="B665" s="135"/>
      <c r="C665" s="156" t="s">
        <v>63</v>
      </c>
      <c r="D665" s="137" t="s">
        <v>732</v>
      </c>
      <c r="E665" s="148" t="s">
        <v>74</v>
      </c>
      <c r="F665" s="137">
        <v>1</v>
      </c>
      <c r="G665" s="138">
        <v>13335000</v>
      </c>
      <c r="H665" s="95">
        <v>0</v>
      </c>
      <c r="I665" s="137">
        <f t="shared" si="84"/>
        <v>1</v>
      </c>
      <c r="J665" s="140">
        <f t="shared" si="84"/>
        <v>13335000</v>
      </c>
      <c r="K665" s="139">
        <f t="shared" si="84"/>
        <v>0</v>
      </c>
      <c r="L665" s="136"/>
      <c r="M665" s="136"/>
      <c r="N665" s="136"/>
      <c r="O665" s="136"/>
      <c r="P665" s="136"/>
      <c r="Q665" s="137">
        <v>2012</v>
      </c>
      <c r="R665" s="137">
        <v>5</v>
      </c>
      <c r="S665" s="141">
        <f t="shared" si="85"/>
        <v>0.2</v>
      </c>
      <c r="T665" s="142">
        <f t="shared" si="87"/>
        <v>2667000</v>
      </c>
      <c r="U665" s="66">
        <f t="shared" si="82"/>
        <v>6</v>
      </c>
      <c r="V665" s="135"/>
      <c r="W665" s="143">
        <f t="shared" si="88"/>
        <v>16002000</v>
      </c>
      <c r="X665" s="144"/>
    </row>
    <row r="666" spans="1:24" s="145" customFormat="1" ht="25.5" hidden="1" x14ac:dyDescent="0.25">
      <c r="A666" s="137">
        <f t="shared" si="86"/>
        <v>414</v>
      </c>
      <c r="B666" s="135"/>
      <c r="C666" s="156" t="s">
        <v>63</v>
      </c>
      <c r="D666" s="137" t="s">
        <v>733</v>
      </c>
      <c r="E666" s="148" t="s">
        <v>74</v>
      </c>
      <c r="F666" s="137">
        <v>1</v>
      </c>
      <c r="G666" s="138">
        <v>13335000</v>
      </c>
      <c r="H666" s="95">
        <v>0</v>
      </c>
      <c r="I666" s="137">
        <f t="shared" si="84"/>
        <v>1</v>
      </c>
      <c r="J666" s="140">
        <f t="shared" si="84"/>
        <v>13335000</v>
      </c>
      <c r="K666" s="139">
        <f t="shared" si="84"/>
        <v>0</v>
      </c>
      <c r="L666" s="136"/>
      <c r="M666" s="136"/>
      <c r="N666" s="136"/>
      <c r="O666" s="136"/>
      <c r="P666" s="136"/>
      <c r="Q666" s="137">
        <v>2012</v>
      </c>
      <c r="R666" s="137">
        <v>5</v>
      </c>
      <c r="S666" s="141">
        <f t="shared" si="85"/>
        <v>0.2</v>
      </c>
      <c r="T666" s="142">
        <f t="shared" si="87"/>
        <v>2667000</v>
      </c>
      <c r="U666" s="66">
        <f t="shared" si="82"/>
        <v>6</v>
      </c>
      <c r="V666" s="135"/>
      <c r="W666" s="143">
        <f t="shared" si="88"/>
        <v>16002000</v>
      </c>
      <c r="X666" s="144"/>
    </row>
    <row r="667" spans="1:24" s="145" customFormat="1" ht="25.5" hidden="1" x14ac:dyDescent="0.25">
      <c r="A667" s="137">
        <f t="shared" si="86"/>
        <v>415</v>
      </c>
      <c r="B667" s="135"/>
      <c r="C667" s="156" t="s">
        <v>63</v>
      </c>
      <c r="D667" s="137" t="s">
        <v>734</v>
      </c>
      <c r="E667" s="148" t="s">
        <v>74</v>
      </c>
      <c r="F667" s="137">
        <v>1</v>
      </c>
      <c r="G667" s="138">
        <v>13335000</v>
      </c>
      <c r="H667" s="95">
        <v>0</v>
      </c>
      <c r="I667" s="137">
        <f t="shared" si="84"/>
        <v>1</v>
      </c>
      <c r="J667" s="140">
        <f t="shared" si="84"/>
        <v>13335000</v>
      </c>
      <c r="K667" s="139">
        <f t="shared" si="84"/>
        <v>0</v>
      </c>
      <c r="L667" s="136"/>
      <c r="M667" s="136"/>
      <c r="N667" s="136"/>
      <c r="O667" s="136"/>
      <c r="P667" s="136"/>
      <c r="Q667" s="137">
        <v>2012</v>
      </c>
      <c r="R667" s="137">
        <v>5</v>
      </c>
      <c r="S667" s="141">
        <f t="shared" si="85"/>
        <v>0.2</v>
      </c>
      <c r="T667" s="142">
        <f t="shared" si="87"/>
        <v>2667000</v>
      </c>
      <c r="U667" s="66">
        <f t="shared" si="82"/>
        <v>6</v>
      </c>
      <c r="V667" s="135"/>
      <c r="W667" s="143">
        <f t="shared" si="88"/>
        <v>16002000</v>
      </c>
      <c r="X667" s="144"/>
    </row>
    <row r="668" spans="1:24" s="145" customFormat="1" ht="25.5" hidden="1" x14ac:dyDescent="0.25">
      <c r="A668" s="137">
        <f t="shared" si="86"/>
        <v>416</v>
      </c>
      <c r="B668" s="135"/>
      <c r="C668" s="156" t="s">
        <v>63</v>
      </c>
      <c r="D668" s="137" t="s">
        <v>735</v>
      </c>
      <c r="E668" s="148" t="s">
        <v>74</v>
      </c>
      <c r="F668" s="137">
        <v>1</v>
      </c>
      <c r="G668" s="138">
        <v>13335000</v>
      </c>
      <c r="H668" s="95">
        <v>0</v>
      </c>
      <c r="I668" s="137">
        <f t="shared" si="84"/>
        <v>1</v>
      </c>
      <c r="J668" s="140">
        <f t="shared" si="84"/>
        <v>13335000</v>
      </c>
      <c r="K668" s="139">
        <f t="shared" si="84"/>
        <v>0</v>
      </c>
      <c r="L668" s="136"/>
      <c r="M668" s="136"/>
      <c r="N668" s="136"/>
      <c r="O668" s="136"/>
      <c r="P668" s="136"/>
      <c r="Q668" s="137">
        <v>2012</v>
      </c>
      <c r="R668" s="137">
        <v>5</v>
      </c>
      <c r="S668" s="141">
        <f t="shared" si="85"/>
        <v>0.2</v>
      </c>
      <c r="T668" s="142">
        <f t="shared" si="87"/>
        <v>2667000</v>
      </c>
      <c r="U668" s="66">
        <f t="shared" si="82"/>
        <v>6</v>
      </c>
      <c r="V668" s="135"/>
      <c r="W668" s="143">
        <f t="shared" si="88"/>
        <v>16002000</v>
      </c>
      <c r="X668" s="144"/>
    </row>
    <row r="669" spans="1:24" s="145" customFormat="1" ht="25.5" hidden="1" x14ac:dyDescent="0.25">
      <c r="A669" s="137">
        <f t="shared" si="86"/>
        <v>417</v>
      </c>
      <c r="B669" s="135"/>
      <c r="C669" s="156" t="s">
        <v>63</v>
      </c>
      <c r="D669" s="137" t="s">
        <v>736</v>
      </c>
      <c r="E669" s="148" t="s">
        <v>74</v>
      </c>
      <c r="F669" s="137">
        <v>1</v>
      </c>
      <c r="G669" s="138">
        <v>13335000</v>
      </c>
      <c r="H669" s="95">
        <v>0</v>
      </c>
      <c r="I669" s="137">
        <f t="shared" si="84"/>
        <v>1</v>
      </c>
      <c r="J669" s="140">
        <f t="shared" si="84"/>
        <v>13335000</v>
      </c>
      <c r="K669" s="139">
        <f t="shared" si="84"/>
        <v>0</v>
      </c>
      <c r="L669" s="136"/>
      <c r="M669" s="136"/>
      <c r="N669" s="136"/>
      <c r="O669" s="136"/>
      <c r="P669" s="136"/>
      <c r="Q669" s="137">
        <v>2012</v>
      </c>
      <c r="R669" s="137">
        <v>5</v>
      </c>
      <c r="S669" s="141">
        <f t="shared" si="85"/>
        <v>0.2</v>
      </c>
      <c r="T669" s="142">
        <f t="shared" si="87"/>
        <v>2667000</v>
      </c>
      <c r="U669" s="66">
        <f t="shared" si="82"/>
        <v>6</v>
      </c>
      <c r="V669" s="135"/>
      <c r="W669" s="143">
        <f t="shared" si="88"/>
        <v>16002000</v>
      </c>
      <c r="X669" s="144"/>
    </row>
    <row r="670" spans="1:24" s="145" customFormat="1" ht="25.5" hidden="1" x14ac:dyDescent="0.25">
      <c r="A670" s="137">
        <f t="shared" si="86"/>
        <v>418</v>
      </c>
      <c r="B670" s="135"/>
      <c r="C670" s="156" t="s">
        <v>63</v>
      </c>
      <c r="D670" s="137" t="s">
        <v>737</v>
      </c>
      <c r="E670" s="148" t="s">
        <v>74</v>
      </c>
      <c r="F670" s="137">
        <v>1</v>
      </c>
      <c r="G670" s="138">
        <v>13335000</v>
      </c>
      <c r="H670" s="95">
        <v>0</v>
      </c>
      <c r="I670" s="137">
        <f t="shared" si="84"/>
        <v>1</v>
      </c>
      <c r="J670" s="140">
        <f t="shared" si="84"/>
        <v>13335000</v>
      </c>
      <c r="K670" s="139">
        <f t="shared" si="84"/>
        <v>0</v>
      </c>
      <c r="L670" s="136"/>
      <c r="M670" s="136"/>
      <c r="N670" s="136"/>
      <c r="O670" s="136"/>
      <c r="P670" s="136"/>
      <c r="Q670" s="137">
        <v>2012</v>
      </c>
      <c r="R670" s="137">
        <v>5</v>
      </c>
      <c r="S670" s="141">
        <f t="shared" si="85"/>
        <v>0.2</v>
      </c>
      <c r="T670" s="142">
        <f t="shared" si="87"/>
        <v>2667000</v>
      </c>
      <c r="U670" s="66">
        <f t="shared" si="82"/>
        <v>6</v>
      </c>
      <c r="V670" s="135"/>
      <c r="W670" s="143">
        <f t="shared" si="88"/>
        <v>16002000</v>
      </c>
      <c r="X670" s="144"/>
    </row>
    <row r="671" spans="1:24" s="145" customFormat="1" ht="25.5" hidden="1" x14ac:dyDescent="0.25">
      <c r="A671" s="137">
        <f t="shared" si="86"/>
        <v>419</v>
      </c>
      <c r="B671" s="135"/>
      <c r="C671" s="156" t="s">
        <v>63</v>
      </c>
      <c r="D671" s="137" t="s">
        <v>738</v>
      </c>
      <c r="E671" s="148" t="s">
        <v>74</v>
      </c>
      <c r="F671" s="137">
        <v>1</v>
      </c>
      <c r="G671" s="138">
        <v>13335000</v>
      </c>
      <c r="H671" s="95">
        <v>0</v>
      </c>
      <c r="I671" s="137">
        <f t="shared" si="84"/>
        <v>1</v>
      </c>
      <c r="J671" s="140">
        <f t="shared" si="84"/>
        <v>13335000</v>
      </c>
      <c r="K671" s="139">
        <f t="shared" si="84"/>
        <v>0</v>
      </c>
      <c r="L671" s="136"/>
      <c r="M671" s="136"/>
      <c r="N671" s="136"/>
      <c r="O671" s="136"/>
      <c r="P671" s="136"/>
      <c r="Q671" s="137">
        <v>2012</v>
      </c>
      <c r="R671" s="137">
        <v>5</v>
      </c>
      <c r="S671" s="141">
        <f t="shared" si="85"/>
        <v>0.2</v>
      </c>
      <c r="T671" s="142">
        <f t="shared" si="87"/>
        <v>2667000</v>
      </c>
      <c r="U671" s="66">
        <f t="shared" si="82"/>
        <v>6</v>
      </c>
      <c r="V671" s="135"/>
      <c r="W671" s="143">
        <f t="shared" si="88"/>
        <v>16002000</v>
      </c>
      <c r="X671" s="144"/>
    </row>
    <row r="672" spans="1:24" s="145" customFormat="1" ht="25.5" hidden="1" x14ac:dyDescent="0.25">
      <c r="A672" s="137">
        <f t="shared" si="86"/>
        <v>420</v>
      </c>
      <c r="B672" s="135"/>
      <c r="C672" s="156" t="s">
        <v>63</v>
      </c>
      <c r="D672" s="137" t="s">
        <v>739</v>
      </c>
      <c r="E672" s="148" t="s">
        <v>74</v>
      </c>
      <c r="F672" s="137">
        <v>1</v>
      </c>
      <c r="G672" s="138">
        <v>13335000</v>
      </c>
      <c r="H672" s="95">
        <v>0</v>
      </c>
      <c r="I672" s="137">
        <f t="shared" si="84"/>
        <v>1</v>
      </c>
      <c r="J672" s="140">
        <f t="shared" si="84"/>
        <v>13335000</v>
      </c>
      <c r="K672" s="139">
        <f t="shared" si="84"/>
        <v>0</v>
      </c>
      <c r="L672" s="136"/>
      <c r="M672" s="136"/>
      <c r="N672" s="136"/>
      <c r="O672" s="136"/>
      <c r="P672" s="136"/>
      <c r="Q672" s="137">
        <v>2012</v>
      </c>
      <c r="R672" s="137">
        <v>5</v>
      </c>
      <c r="S672" s="141">
        <f t="shared" si="85"/>
        <v>0.2</v>
      </c>
      <c r="T672" s="142">
        <f t="shared" si="87"/>
        <v>2667000</v>
      </c>
      <c r="U672" s="66">
        <f t="shared" ref="U672:U735" si="89">2018-Q672</f>
        <v>6</v>
      </c>
      <c r="V672" s="135"/>
      <c r="W672" s="143">
        <f t="shared" si="88"/>
        <v>16002000</v>
      </c>
      <c r="X672" s="144"/>
    </row>
    <row r="673" spans="1:24" s="145" customFormat="1" ht="25.5" hidden="1" x14ac:dyDescent="0.25">
      <c r="A673" s="137">
        <f t="shared" si="86"/>
        <v>421</v>
      </c>
      <c r="B673" s="135"/>
      <c r="C673" s="156" t="s">
        <v>63</v>
      </c>
      <c r="D673" s="137" t="s">
        <v>740</v>
      </c>
      <c r="E673" s="148" t="s">
        <v>74</v>
      </c>
      <c r="F673" s="137">
        <v>1</v>
      </c>
      <c r="G673" s="138">
        <v>13335000</v>
      </c>
      <c r="H673" s="95">
        <v>0</v>
      </c>
      <c r="I673" s="137">
        <f t="shared" si="84"/>
        <v>1</v>
      </c>
      <c r="J673" s="140">
        <f t="shared" si="84"/>
        <v>13335000</v>
      </c>
      <c r="K673" s="139">
        <f t="shared" si="84"/>
        <v>0</v>
      </c>
      <c r="L673" s="136"/>
      <c r="M673" s="136"/>
      <c r="N673" s="136"/>
      <c r="O673" s="136"/>
      <c r="P673" s="136"/>
      <c r="Q673" s="137">
        <v>2012</v>
      </c>
      <c r="R673" s="137">
        <v>5</v>
      </c>
      <c r="S673" s="141">
        <f t="shared" si="85"/>
        <v>0.2</v>
      </c>
      <c r="T673" s="142">
        <f t="shared" si="87"/>
        <v>2667000</v>
      </c>
      <c r="U673" s="66">
        <f t="shared" si="89"/>
        <v>6</v>
      </c>
      <c r="V673" s="135"/>
      <c r="W673" s="143">
        <f t="shared" si="88"/>
        <v>16002000</v>
      </c>
      <c r="X673" s="144"/>
    </row>
    <row r="674" spans="1:24" s="145" customFormat="1" ht="25.5" hidden="1" x14ac:dyDescent="0.25">
      <c r="A674" s="137">
        <f t="shared" si="86"/>
        <v>422</v>
      </c>
      <c r="B674" s="135"/>
      <c r="C674" s="156" t="s">
        <v>63</v>
      </c>
      <c r="D674" s="137" t="s">
        <v>741</v>
      </c>
      <c r="E674" s="148" t="s">
        <v>74</v>
      </c>
      <c r="F674" s="137">
        <v>1</v>
      </c>
      <c r="G674" s="138">
        <v>13335000</v>
      </c>
      <c r="H674" s="95">
        <v>0</v>
      </c>
      <c r="I674" s="137">
        <f t="shared" si="84"/>
        <v>1</v>
      </c>
      <c r="J674" s="140">
        <f t="shared" si="84"/>
        <v>13335000</v>
      </c>
      <c r="K674" s="139">
        <f t="shared" si="84"/>
        <v>0</v>
      </c>
      <c r="L674" s="136"/>
      <c r="M674" s="136"/>
      <c r="N674" s="136"/>
      <c r="O674" s="136"/>
      <c r="P674" s="136"/>
      <c r="Q674" s="137">
        <v>2012</v>
      </c>
      <c r="R674" s="137">
        <v>5</v>
      </c>
      <c r="S674" s="141">
        <f t="shared" si="85"/>
        <v>0.2</v>
      </c>
      <c r="T674" s="142">
        <f t="shared" si="87"/>
        <v>2667000</v>
      </c>
      <c r="U674" s="66">
        <f t="shared" si="89"/>
        <v>6</v>
      </c>
      <c r="V674" s="135"/>
      <c r="W674" s="143">
        <f t="shared" si="88"/>
        <v>16002000</v>
      </c>
      <c r="X674" s="144"/>
    </row>
    <row r="675" spans="1:24" s="145" customFormat="1" ht="25.5" hidden="1" x14ac:dyDescent="0.25">
      <c r="A675" s="137">
        <f t="shared" si="86"/>
        <v>423</v>
      </c>
      <c r="B675" s="135"/>
      <c r="C675" s="156" t="s">
        <v>63</v>
      </c>
      <c r="D675" s="137" t="s">
        <v>742</v>
      </c>
      <c r="E675" s="148" t="s">
        <v>74</v>
      </c>
      <c r="F675" s="137">
        <v>1</v>
      </c>
      <c r="G675" s="138">
        <v>13335000</v>
      </c>
      <c r="H675" s="95">
        <v>0</v>
      </c>
      <c r="I675" s="137">
        <f t="shared" si="84"/>
        <v>1</v>
      </c>
      <c r="J675" s="140">
        <f t="shared" si="84"/>
        <v>13335000</v>
      </c>
      <c r="K675" s="139">
        <f t="shared" si="84"/>
        <v>0</v>
      </c>
      <c r="L675" s="136"/>
      <c r="M675" s="136"/>
      <c r="N675" s="136"/>
      <c r="O675" s="136"/>
      <c r="P675" s="136"/>
      <c r="Q675" s="137">
        <v>2012</v>
      </c>
      <c r="R675" s="137">
        <v>5</v>
      </c>
      <c r="S675" s="141">
        <f t="shared" si="85"/>
        <v>0.2</v>
      </c>
      <c r="T675" s="142">
        <f t="shared" si="87"/>
        <v>2667000</v>
      </c>
      <c r="U675" s="66">
        <f t="shared" si="89"/>
        <v>6</v>
      </c>
      <c r="V675" s="135"/>
      <c r="W675" s="143">
        <f t="shared" si="88"/>
        <v>16002000</v>
      </c>
      <c r="X675" s="144"/>
    </row>
    <row r="676" spans="1:24" s="145" customFormat="1" ht="25.5" hidden="1" x14ac:dyDescent="0.25">
      <c r="A676" s="137">
        <f t="shared" si="86"/>
        <v>424</v>
      </c>
      <c r="B676" s="135"/>
      <c r="C676" s="156" t="s">
        <v>63</v>
      </c>
      <c r="D676" s="137" t="s">
        <v>743</v>
      </c>
      <c r="E676" s="148" t="s">
        <v>74</v>
      </c>
      <c r="F676" s="137">
        <v>1</v>
      </c>
      <c r="G676" s="138">
        <v>13335000</v>
      </c>
      <c r="H676" s="95">
        <v>0</v>
      </c>
      <c r="I676" s="137">
        <f t="shared" si="84"/>
        <v>1</v>
      </c>
      <c r="J676" s="140">
        <f t="shared" si="84"/>
        <v>13335000</v>
      </c>
      <c r="K676" s="139">
        <f t="shared" si="84"/>
        <v>0</v>
      </c>
      <c r="L676" s="136"/>
      <c r="M676" s="136"/>
      <c r="N676" s="136"/>
      <c r="O676" s="136"/>
      <c r="P676" s="136"/>
      <c r="Q676" s="137">
        <v>2012</v>
      </c>
      <c r="R676" s="137">
        <v>5</v>
      </c>
      <c r="S676" s="141">
        <f t="shared" si="85"/>
        <v>0.2</v>
      </c>
      <c r="T676" s="142">
        <f t="shared" si="87"/>
        <v>2667000</v>
      </c>
      <c r="U676" s="66">
        <f t="shared" si="89"/>
        <v>6</v>
      </c>
      <c r="V676" s="135"/>
      <c r="W676" s="143">
        <f t="shared" si="88"/>
        <v>16002000</v>
      </c>
      <c r="X676" s="144"/>
    </row>
    <row r="677" spans="1:24" s="145" customFormat="1" ht="25.5" hidden="1" x14ac:dyDescent="0.25">
      <c r="A677" s="137">
        <f t="shared" si="86"/>
        <v>425</v>
      </c>
      <c r="B677" s="135"/>
      <c r="C677" s="156" t="s">
        <v>63</v>
      </c>
      <c r="D677" s="137" t="s">
        <v>744</v>
      </c>
      <c r="E677" s="148" t="s">
        <v>74</v>
      </c>
      <c r="F677" s="137">
        <v>1</v>
      </c>
      <c r="G677" s="138">
        <v>13335000</v>
      </c>
      <c r="H677" s="95">
        <v>0</v>
      </c>
      <c r="I677" s="137">
        <f t="shared" si="84"/>
        <v>1</v>
      </c>
      <c r="J677" s="140">
        <f t="shared" si="84"/>
        <v>13335000</v>
      </c>
      <c r="K677" s="139">
        <f t="shared" si="84"/>
        <v>0</v>
      </c>
      <c r="L677" s="136"/>
      <c r="M677" s="136"/>
      <c r="N677" s="136"/>
      <c r="O677" s="136"/>
      <c r="P677" s="136"/>
      <c r="Q677" s="137">
        <v>2012</v>
      </c>
      <c r="R677" s="137">
        <v>5</v>
      </c>
      <c r="S677" s="141">
        <f t="shared" si="85"/>
        <v>0.2</v>
      </c>
      <c r="T677" s="142">
        <f t="shared" si="87"/>
        <v>2667000</v>
      </c>
      <c r="U677" s="66">
        <f t="shared" si="89"/>
        <v>6</v>
      </c>
      <c r="V677" s="135"/>
      <c r="W677" s="143">
        <f t="shared" si="88"/>
        <v>16002000</v>
      </c>
      <c r="X677" s="144"/>
    </row>
    <row r="678" spans="1:24" s="145" customFormat="1" ht="25.5" hidden="1" x14ac:dyDescent="0.25">
      <c r="A678" s="137">
        <f t="shared" si="86"/>
        <v>426</v>
      </c>
      <c r="B678" s="135"/>
      <c r="C678" s="156" t="s">
        <v>63</v>
      </c>
      <c r="D678" s="137" t="s">
        <v>745</v>
      </c>
      <c r="E678" s="148" t="s">
        <v>74</v>
      </c>
      <c r="F678" s="137">
        <v>1</v>
      </c>
      <c r="G678" s="138">
        <v>13335000</v>
      </c>
      <c r="H678" s="95">
        <v>0</v>
      </c>
      <c r="I678" s="137">
        <f t="shared" si="84"/>
        <v>1</v>
      </c>
      <c r="J678" s="140">
        <f t="shared" si="84"/>
        <v>13335000</v>
      </c>
      <c r="K678" s="139">
        <f t="shared" si="84"/>
        <v>0</v>
      </c>
      <c r="L678" s="136"/>
      <c r="M678" s="136"/>
      <c r="N678" s="136"/>
      <c r="O678" s="136"/>
      <c r="P678" s="136"/>
      <c r="Q678" s="137">
        <v>2012</v>
      </c>
      <c r="R678" s="137">
        <v>5</v>
      </c>
      <c r="S678" s="141">
        <f t="shared" si="85"/>
        <v>0.2</v>
      </c>
      <c r="T678" s="142">
        <f t="shared" si="87"/>
        <v>2667000</v>
      </c>
      <c r="U678" s="66">
        <f t="shared" si="89"/>
        <v>6</v>
      </c>
      <c r="V678" s="135"/>
      <c r="W678" s="143">
        <f t="shared" si="88"/>
        <v>16002000</v>
      </c>
      <c r="X678" s="144"/>
    </row>
    <row r="679" spans="1:24" s="145" customFormat="1" ht="25.5" hidden="1" x14ac:dyDescent="0.25">
      <c r="A679" s="137">
        <f t="shared" si="86"/>
        <v>427</v>
      </c>
      <c r="B679" s="135"/>
      <c r="C679" s="156" t="s">
        <v>63</v>
      </c>
      <c r="D679" s="137" t="s">
        <v>746</v>
      </c>
      <c r="E679" s="148" t="s">
        <v>74</v>
      </c>
      <c r="F679" s="137">
        <v>1</v>
      </c>
      <c r="G679" s="138">
        <v>13335000</v>
      </c>
      <c r="H679" s="95">
        <v>0</v>
      </c>
      <c r="I679" s="137">
        <f t="shared" si="84"/>
        <v>1</v>
      </c>
      <c r="J679" s="140">
        <f t="shared" si="84"/>
        <v>13335000</v>
      </c>
      <c r="K679" s="139">
        <f t="shared" si="84"/>
        <v>0</v>
      </c>
      <c r="L679" s="136"/>
      <c r="M679" s="136"/>
      <c r="N679" s="136"/>
      <c r="O679" s="136"/>
      <c r="P679" s="136"/>
      <c r="Q679" s="137">
        <v>2012</v>
      </c>
      <c r="R679" s="137">
        <v>5</v>
      </c>
      <c r="S679" s="141">
        <f t="shared" si="85"/>
        <v>0.2</v>
      </c>
      <c r="T679" s="142">
        <f t="shared" si="87"/>
        <v>2667000</v>
      </c>
      <c r="U679" s="66">
        <f t="shared" si="89"/>
        <v>6</v>
      </c>
      <c r="V679" s="135"/>
      <c r="W679" s="143">
        <f t="shared" si="88"/>
        <v>16002000</v>
      </c>
      <c r="X679" s="144"/>
    </row>
    <row r="680" spans="1:24" s="145" customFormat="1" ht="25.5" hidden="1" x14ac:dyDescent="0.25">
      <c r="A680" s="137">
        <f t="shared" si="86"/>
        <v>428</v>
      </c>
      <c r="B680" s="135"/>
      <c r="C680" s="156" t="s">
        <v>63</v>
      </c>
      <c r="D680" s="137" t="s">
        <v>747</v>
      </c>
      <c r="E680" s="148" t="s">
        <v>74</v>
      </c>
      <c r="F680" s="137">
        <v>1</v>
      </c>
      <c r="G680" s="138">
        <v>13335000</v>
      </c>
      <c r="H680" s="95">
        <v>0</v>
      </c>
      <c r="I680" s="137">
        <f t="shared" si="84"/>
        <v>1</v>
      </c>
      <c r="J680" s="140">
        <f t="shared" si="84"/>
        <v>13335000</v>
      </c>
      <c r="K680" s="139">
        <f t="shared" si="84"/>
        <v>0</v>
      </c>
      <c r="L680" s="136"/>
      <c r="M680" s="136"/>
      <c r="N680" s="136"/>
      <c r="O680" s="136"/>
      <c r="P680" s="136"/>
      <c r="Q680" s="137">
        <v>2012</v>
      </c>
      <c r="R680" s="137">
        <v>5</v>
      </c>
      <c r="S680" s="141">
        <f t="shared" si="85"/>
        <v>0.2</v>
      </c>
      <c r="T680" s="142">
        <f t="shared" si="87"/>
        <v>2667000</v>
      </c>
      <c r="U680" s="66">
        <f t="shared" si="89"/>
        <v>6</v>
      </c>
      <c r="V680" s="135"/>
      <c r="W680" s="143">
        <f t="shared" si="88"/>
        <v>16002000</v>
      </c>
      <c r="X680" s="144"/>
    </row>
    <row r="681" spans="1:24" s="145" customFormat="1" ht="25.5" hidden="1" x14ac:dyDescent="0.25">
      <c r="A681" s="137">
        <f t="shared" si="86"/>
        <v>429</v>
      </c>
      <c r="B681" s="135"/>
      <c r="C681" s="156" t="s">
        <v>63</v>
      </c>
      <c r="D681" s="137" t="s">
        <v>748</v>
      </c>
      <c r="E681" s="148" t="s">
        <v>74</v>
      </c>
      <c r="F681" s="137">
        <v>1</v>
      </c>
      <c r="G681" s="138">
        <v>13335000</v>
      </c>
      <c r="H681" s="95">
        <v>0</v>
      </c>
      <c r="I681" s="137">
        <f t="shared" si="84"/>
        <v>1</v>
      </c>
      <c r="J681" s="140">
        <f t="shared" si="84"/>
        <v>13335000</v>
      </c>
      <c r="K681" s="139">
        <f t="shared" si="84"/>
        <v>0</v>
      </c>
      <c r="L681" s="136"/>
      <c r="M681" s="136"/>
      <c r="N681" s="136"/>
      <c r="O681" s="136"/>
      <c r="P681" s="136"/>
      <c r="Q681" s="137">
        <v>2012</v>
      </c>
      <c r="R681" s="137">
        <v>5</v>
      </c>
      <c r="S681" s="141">
        <f t="shared" si="85"/>
        <v>0.2</v>
      </c>
      <c r="T681" s="142">
        <f t="shared" si="87"/>
        <v>2667000</v>
      </c>
      <c r="U681" s="66">
        <f t="shared" si="89"/>
        <v>6</v>
      </c>
      <c r="V681" s="135"/>
      <c r="W681" s="143">
        <f t="shared" si="88"/>
        <v>16002000</v>
      </c>
      <c r="X681" s="144"/>
    </row>
    <row r="682" spans="1:24" s="145" customFormat="1" ht="25.5" hidden="1" x14ac:dyDescent="0.25">
      <c r="A682" s="137">
        <f t="shared" si="86"/>
        <v>430</v>
      </c>
      <c r="B682" s="135"/>
      <c r="C682" s="156" t="s">
        <v>63</v>
      </c>
      <c r="D682" s="137" t="s">
        <v>749</v>
      </c>
      <c r="E682" s="148" t="s">
        <v>74</v>
      </c>
      <c r="F682" s="137">
        <v>1</v>
      </c>
      <c r="G682" s="138">
        <v>13335000</v>
      </c>
      <c r="H682" s="95">
        <v>0</v>
      </c>
      <c r="I682" s="137">
        <f t="shared" si="84"/>
        <v>1</v>
      </c>
      <c r="J682" s="140">
        <f t="shared" si="84"/>
        <v>13335000</v>
      </c>
      <c r="K682" s="139">
        <f t="shared" si="84"/>
        <v>0</v>
      </c>
      <c r="L682" s="136"/>
      <c r="M682" s="136"/>
      <c r="N682" s="136"/>
      <c r="O682" s="136"/>
      <c r="P682" s="136"/>
      <c r="Q682" s="137">
        <v>2012</v>
      </c>
      <c r="R682" s="137">
        <v>5</v>
      </c>
      <c r="S682" s="141">
        <f t="shared" si="85"/>
        <v>0.2</v>
      </c>
      <c r="T682" s="142">
        <f t="shared" si="87"/>
        <v>2667000</v>
      </c>
      <c r="U682" s="66">
        <f t="shared" si="89"/>
        <v>6</v>
      </c>
      <c r="V682" s="135"/>
      <c r="W682" s="143">
        <f t="shared" si="88"/>
        <v>16002000</v>
      </c>
      <c r="X682" s="144"/>
    </row>
    <row r="683" spans="1:24" s="145" customFormat="1" ht="25.5" hidden="1" x14ac:dyDescent="0.25">
      <c r="A683" s="137">
        <f t="shared" si="86"/>
        <v>431</v>
      </c>
      <c r="B683" s="135"/>
      <c r="C683" s="156" t="s">
        <v>63</v>
      </c>
      <c r="D683" s="137" t="s">
        <v>750</v>
      </c>
      <c r="E683" s="148" t="s">
        <v>74</v>
      </c>
      <c r="F683" s="137">
        <v>1</v>
      </c>
      <c r="G683" s="138">
        <v>13335000</v>
      </c>
      <c r="H683" s="95">
        <v>0</v>
      </c>
      <c r="I683" s="137">
        <f t="shared" si="84"/>
        <v>1</v>
      </c>
      <c r="J683" s="140">
        <f t="shared" si="84"/>
        <v>13335000</v>
      </c>
      <c r="K683" s="139">
        <f t="shared" si="84"/>
        <v>0</v>
      </c>
      <c r="L683" s="136"/>
      <c r="M683" s="136"/>
      <c r="N683" s="136"/>
      <c r="O683" s="136"/>
      <c r="P683" s="136"/>
      <c r="Q683" s="137">
        <v>2012</v>
      </c>
      <c r="R683" s="137">
        <v>5</v>
      </c>
      <c r="S683" s="141">
        <f t="shared" si="85"/>
        <v>0.2</v>
      </c>
      <c r="T683" s="142">
        <f t="shared" si="87"/>
        <v>2667000</v>
      </c>
      <c r="U683" s="66">
        <f t="shared" si="89"/>
        <v>6</v>
      </c>
      <c r="V683" s="135"/>
      <c r="W683" s="143">
        <f t="shared" si="88"/>
        <v>16002000</v>
      </c>
      <c r="X683" s="144"/>
    </row>
    <row r="684" spans="1:24" s="145" customFormat="1" ht="25.5" hidden="1" x14ac:dyDescent="0.25">
      <c r="A684" s="137">
        <f t="shared" si="86"/>
        <v>432</v>
      </c>
      <c r="B684" s="135"/>
      <c r="C684" s="156" t="s">
        <v>63</v>
      </c>
      <c r="D684" s="137" t="s">
        <v>751</v>
      </c>
      <c r="E684" s="148" t="s">
        <v>74</v>
      </c>
      <c r="F684" s="137">
        <v>1</v>
      </c>
      <c r="G684" s="138">
        <v>13335000</v>
      </c>
      <c r="H684" s="95">
        <v>0</v>
      </c>
      <c r="I684" s="137">
        <f t="shared" si="84"/>
        <v>1</v>
      </c>
      <c r="J684" s="140">
        <f t="shared" si="84"/>
        <v>13335000</v>
      </c>
      <c r="K684" s="139">
        <f t="shared" si="84"/>
        <v>0</v>
      </c>
      <c r="L684" s="136"/>
      <c r="M684" s="136"/>
      <c r="N684" s="136"/>
      <c r="O684" s="136"/>
      <c r="P684" s="136"/>
      <c r="Q684" s="137">
        <v>2012</v>
      </c>
      <c r="R684" s="137">
        <v>5</v>
      </c>
      <c r="S684" s="141">
        <f t="shared" si="85"/>
        <v>0.2</v>
      </c>
      <c r="T684" s="142">
        <f t="shared" si="87"/>
        <v>2667000</v>
      </c>
      <c r="U684" s="66">
        <f t="shared" si="89"/>
        <v>6</v>
      </c>
      <c r="V684" s="135"/>
      <c r="W684" s="143">
        <f t="shared" si="88"/>
        <v>16002000</v>
      </c>
      <c r="X684" s="144"/>
    </row>
    <row r="685" spans="1:24" s="145" customFormat="1" ht="25.5" hidden="1" x14ac:dyDescent="0.25">
      <c r="A685" s="137">
        <f t="shared" si="86"/>
        <v>433</v>
      </c>
      <c r="B685" s="135"/>
      <c r="C685" s="156" t="s">
        <v>63</v>
      </c>
      <c r="D685" s="137" t="s">
        <v>752</v>
      </c>
      <c r="E685" s="148" t="s">
        <v>74</v>
      </c>
      <c r="F685" s="137">
        <v>1</v>
      </c>
      <c r="G685" s="138">
        <v>13335000</v>
      </c>
      <c r="H685" s="95">
        <v>0</v>
      </c>
      <c r="I685" s="137">
        <f t="shared" si="84"/>
        <v>1</v>
      </c>
      <c r="J685" s="140">
        <f t="shared" si="84"/>
        <v>13335000</v>
      </c>
      <c r="K685" s="139">
        <f t="shared" si="84"/>
        <v>0</v>
      </c>
      <c r="L685" s="136"/>
      <c r="M685" s="136"/>
      <c r="N685" s="136"/>
      <c r="O685" s="136"/>
      <c r="P685" s="136"/>
      <c r="Q685" s="137">
        <v>2012</v>
      </c>
      <c r="R685" s="137">
        <v>5</v>
      </c>
      <c r="S685" s="141">
        <f t="shared" si="85"/>
        <v>0.2</v>
      </c>
      <c r="T685" s="142">
        <f t="shared" si="87"/>
        <v>2667000</v>
      </c>
      <c r="U685" s="66">
        <f t="shared" si="89"/>
        <v>6</v>
      </c>
      <c r="V685" s="135"/>
      <c r="W685" s="143">
        <f t="shared" si="88"/>
        <v>16002000</v>
      </c>
      <c r="X685" s="144"/>
    </row>
    <row r="686" spans="1:24" s="145" customFormat="1" ht="25.5" hidden="1" x14ac:dyDescent="0.25">
      <c r="A686" s="137">
        <f t="shared" si="86"/>
        <v>434</v>
      </c>
      <c r="B686" s="135"/>
      <c r="C686" s="156" t="s">
        <v>63</v>
      </c>
      <c r="D686" s="137" t="s">
        <v>753</v>
      </c>
      <c r="E686" s="148" t="s">
        <v>74</v>
      </c>
      <c r="F686" s="137">
        <v>1</v>
      </c>
      <c r="G686" s="138">
        <v>13335000</v>
      </c>
      <c r="H686" s="95">
        <v>0</v>
      </c>
      <c r="I686" s="137">
        <f t="shared" si="84"/>
        <v>1</v>
      </c>
      <c r="J686" s="140">
        <f t="shared" si="84"/>
        <v>13335000</v>
      </c>
      <c r="K686" s="139">
        <f t="shared" si="84"/>
        <v>0</v>
      </c>
      <c r="L686" s="136"/>
      <c r="M686" s="136"/>
      <c r="N686" s="136"/>
      <c r="O686" s="136"/>
      <c r="P686" s="136"/>
      <c r="Q686" s="137">
        <v>2012</v>
      </c>
      <c r="R686" s="137">
        <v>5</v>
      </c>
      <c r="S686" s="141">
        <f t="shared" si="85"/>
        <v>0.2</v>
      </c>
      <c r="T686" s="142">
        <f t="shared" si="87"/>
        <v>2667000</v>
      </c>
      <c r="U686" s="66">
        <f t="shared" si="89"/>
        <v>6</v>
      </c>
      <c r="V686" s="135"/>
      <c r="W686" s="143">
        <f t="shared" si="88"/>
        <v>16002000</v>
      </c>
      <c r="X686" s="144"/>
    </row>
    <row r="687" spans="1:24" s="145" customFormat="1" ht="25.5" hidden="1" x14ac:dyDescent="0.25">
      <c r="A687" s="137">
        <f t="shared" si="86"/>
        <v>435</v>
      </c>
      <c r="B687" s="135"/>
      <c r="C687" s="156" t="s">
        <v>63</v>
      </c>
      <c r="D687" s="137" t="s">
        <v>754</v>
      </c>
      <c r="E687" s="148" t="s">
        <v>74</v>
      </c>
      <c r="F687" s="137">
        <v>1</v>
      </c>
      <c r="G687" s="138">
        <v>13335000</v>
      </c>
      <c r="H687" s="95">
        <v>0</v>
      </c>
      <c r="I687" s="137">
        <f t="shared" si="84"/>
        <v>1</v>
      </c>
      <c r="J687" s="140">
        <f t="shared" si="84"/>
        <v>13335000</v>
      </c>
      <c r="K687" s="139">
        <f t="shared" si="84"/>
        <v>0</v>
      </c>
      <c r="L687" s="136"/>
      <c r="M687" s="136"/>
      <c r="N687" s="136"/>
      <c r="O687" s="136"/>
      <c r="P687" s="136"/>
      <c r="Q687" s="137">
        <v>2012</v>
      </c>
      <c r="R687" s="137">
        <v>5</v>
      </c>
      <c r="S687" s="141">
        <f t="shared" si="85"/>
        <v>0.2</v>
      </c>
      <c r="T687" s="142">
        <f t="shared" si="87"/>
        <v>2667000</v>
      </c>
      <c r="U687" s="66">
        <f t="shared" si="89"/>
        <v>6</v>
      </c>
      <c r="V687" s="135"/>
      <c r="W687" s="143">
        <f t="shared" si="88"/>
        <v>16002000</v>
      </c>
      <c r="X687" s="144"/>
    </row>
    <row r="688" spans="1:24" s="145" customFormat="1" ht="25.5" hidden="1" x14ac:dyDescent="0.25">
      <c r="A688" s="137">
        <f t="shared" si="86"/>
        <v>436</v>
      </c>
      <c r="B688" s="135"/>
      <c r="C688" s="156" t="s">
        <v>63</v>
      </c>
      <c r="D688" s="137" t="s">
        <v>755</v>
      </c>
      <c r="E688" s="148" t="s">
        <v>74</v>
      </c>
      <c r="F688" s="137">
        <v>1</v>
      </c>
      <c r="G688" s="138">
        <v>13335000</v>
      </c>
      <c r="H688" s="95">
        <v>0</v>
      </c>
      <c r="I688" s="137">
        <f t="shared" si="84"/>
        <v>1</v>
      </c>
      <c r="J688" s="140">
        <f t="shared" si="84"/>
        <v>13335000</v>
      </c>
      <c r="K688" s="139">
        <f t="shared" si="84"/>
        <v>0</v>
      </c>
      <c r="L688" s="136"/>
      <c r="M688" s="136"/>
      <c r="N688" s="136"/>
      <c r="O688" s="136"/>
      <c r="P688" s="136"/>
      <c r="Q688" s="137">
        <v>2012</v>
      </c>
      <c r="R688" s="137">
        <v>5</v>
      </c>
      <c r="S688" s="141">
        <f t="shared" si="85"/>
        <v>0.2</v>
      </c>
      <c r="T688" s="142">
        <f t="shared" si="87"/>
        <v>2667000</v>
      </c>
      <c r="U688" s="66">
        <f t="shared" si="89"/>
        <v>6</v>
      </c>
      <c r="V688" s="135"/>
      <c r="W688" s="143">
        <f t="shared" si="88"/>
        <v>16002000</v>
      </c>
      <c r="X688" s="144"/>
    </row>
    <row r="689" spans="1:24" s="145" customFormat="1" ht="25.5" hidden="1" x14ac:dyDescent="0.25">
      <c r="A689" s="137">
        <f t="shared" si="86"/>
        <v>437</v>
      </c>
      <c r="B689" s="135"/>
      <c r="C689" s="156" t="s">
        <v>63</v>
      </c>
      <c r="D689" s="137" t="s">
        <v>756</v>
      </c>
      <c r="E689" s="148" t="s">
        <v>74</v>
      </c>
      <c r="F689" s="137">
        <v>1</v>
      </c>
      <c r="G689" s="138">
        <v>13335000</v>
      </c>
      <c r="H689" s="95">
        <v>0</v>
      </c>
      <c r="I689" s="137">
        <f t="shared" si="84"/>
        <v>1</v>
      </c>
      <c r="J689" s="140">
        <f t="shared" si="84"/>
        <v>13335000</v>
      </c>
      <c r="K689" s="139">
        <f t="shared" si="84"/>
        <v>0</v>
      </c>
      <c r="L689" s="136"/>
      <c r="M689" s="136"/>
      <c r="N689" s="136"/>
      <c r="O689" s="136"/>
      <c r="P689" s="136"/>
      <c r="Q689" s="137">
        <v>2012</v>
      </c>
      <c r="R689" s="137">
        <v>5</v>
      </c>
      <c r="S689" s="141">
        <f t="shared" si="85"/>
        <v>0.2</v>
      </c>
      <c r="T689" s="142">
        <f t="shared" si="87"/>
        <v>2667000</v>
      </c>
      <c r="U689" s="66">
        <f t="shared" si="89"/>
        <v>6</v>
      </c>
      <c r="V689" s="135"/>
      <c r="W689" s="143">
        <f t="shared" si="88"/>
        <v>16002000</v>
      </c>
      <c r="X689" s="144"/>
    </row>
    <row r="690" spans="1:24" s="145" customFormat="1" ht="25.5" hidden="1" x14ac:dyDescent="0.25">
      <c r="A690" s="137">
        <f t="shared" si="86"/>
        <v>438</v>
      </c>
      <c r="B690" s="135"/>
      <c r="C690" s="156" t="s">
        <v>63</v>
      </c>
      <c r="D690" s="137" t="s">
        <v>757</v>
      </c>
      <c r="E690" s="148" t="s">
        <v>74</v>
      </c>
      <c r="F690" s="137">
        <v>1</v>
      </c>
      <c r="G690" s="138">
        <v>13335000</v>
      </c>
      <c r="H690" s="95">
        <v>0</v>
      </c>
      <c r="I690" s="137">
        <f t="shared" si="84"/>
        <v>1</v>
      </c>
      <c r="J690" s="140">
        <f t="shared" si="84"/>
        <v>13335000</v>
      </c>
      <c r="K690" s="139">
        <f t="shared" si="84"/>
        <v>0</v>
      </c>
      <c r="L690" s="136"/>
      <c r="M690" s="136"/>
      <c r="N690" s="136"/>
      <c r="O690" s="136"/>
      <c r="P690" s="136"/>
      <c r="Q690" s="137">
        <v>2012</v>
      </c>
      <c r="R690" s="137">
        <v>5</v>
      </c>
      <c r="S690" s="141">
        <f t="shared" si="85"/>
        <v>0.2</v>
      </c>
      <c r="T690" s="142">
        <f t="shared" si="87"/>
        <v>2667000</v>
      </c>
      <c r="U690" s="66">
        <f t="shared" si="89"/>
        <v>6</v>
      </c>
      <c r="V690" s="135"/>
      <c r="W690" s="143">
        <f t="shared" si="88"/>
        <v>16002000</v>
      </c>
      <c r="X690" s="144"/>
    </row>
    <row r="691" spans="1:24" s="145" customFormat="1" ht="25.5" hidden="1" x14ac:dyDescent="0.25">
      <c r="A691" s="137">
        <f t="shared" si="86"/>
        <v>439</v>
      </c>
      <c r="B691" s="135"/>
      <c r="C691" s="156" t="s">
        <v>63</v>
      </c>
      <c r="D691" s="137" t="s">
        <v>758</v>
      </c>
      <c r="E691" s="148" t="s">
        <v>74</v>
      </c>
      <c r="F691" s="137">
        <v>1</v>
      </c>
      <c r="G691" s="138">
        <v>13335000</v>
      </c>
      <c r="H691" s="95">
        <v>0</v>
      </c>
      <c r="I691" s="137">
        <f t="shared" si="84"/>
        <v>1</v>
      </c>
      <c r="J691" s="140">
        <f t="shared" si="84"/>
        <v>13335000</v>
      </c>
      <c r="K691" s="139">
        <f t="shared" si="84"/>
        <v>0</v>
      </c>
      <c r="L691" s="136"/>
      <c r="M691" s="136"/>
      <c r="N691" s="136"/>
      <c r="O691" s="136"/>
      <c r="P691" s="136"/>
      <c r="Q691" s="137">
        <v>2012</v>
      </c>
      <c r="R691" s="137">
        <v>5</v>
      </c>
      <c r="S691" s="141">
        <f t="shared" si="85"/>
        <v>0.2</v>
      </c>
      <c r="T691" s="142">
        <f t="shared" si="87"/>
        <v>2667000</v>
      </c>
      <c r="U691" s="66">
        <f t="shared" si="89"/>
        <v>6</v>
      </c>
      <c r="V691" s="135"/>
      <c r="W691" s="143">
        <f t="shared" si="88"/>
        <v>16002000</v>
      </c>
      <c r="X691" s="144"/>
    </row>
    <row r="692" spans="1:24" s="145" customFormat="1" ht="25.5" hidden="1" x14ac:dyDescent="0.25">
      <c r="A692" s="137">
        <f t="shared" si="86"/>
        <v>440</v>
      </c>
      <c r="B692" s="135"/>
      <c r="C692" s="156" t="s">
        <v>63</v>
      </c>
      <c r="D692" s="137" t="s">
        <v>759</v>
      </c>
      <c r="E692" s="148" t="s">
        <v>74</v>
      </c>
      <c r="F692" s="137">
        <v>1</v>
      </c>
      <c r="G692" s="138">
        <v>13335000</v>
      </c>
      <c r="H692" s="95">
        <v>0</v>
      </c>
      <c r="I692" s="137">
        <f t="shared" si="84"/>
        <v>1</v>
      </c>
      <c r="J692" s="140">
        <f t="shared" si="84"/>
        <v>13335000</v>
      </c>
      <c r="K692" s="139">
        <f t="shared" si="84"/>
        <v>0</v>
      </c>
      <c r="L692" s="136"/>
      <c r="M692" s="136"/>
      <c r="N692" s="136"/>
      <c r="O692" s="136"/>
      <c r="P692" s="136"/>
      <c r="Q692" s="137">
        <v>2012</v>
      </c>
      <c r="R692" s="137">
        <v>5</v>
      </c>
      <c r="S692" s="141">
        <f t="shared" si="85"/>
        <v>0.2</v>
      </c>
      <c r="T692" s="142">
        <f t="shared" si="87"/>
        <v>2667000</v>
      </c>
      <c r="U692" s="66">
        <f t="shared" si="89"/>
        <v>6</v>
      </c>
      <c r="V692" s="135"/>
      <c r="W692" s="143">
        <f t="shared" si="88"/>
        <v>16002000</v>
      </c>
      <c r="X692" s="144"/>
    </row>
    <row r="693" spans="1:24" s="145" customFormat="1" ht="25.5" hidden="1" x14ac:dyDescent="0.25">
      <c r="A693" s="137">
        <f t="shared" si="86"/>
        <v>441</v>
      </c>
      <c r="B693" s="135"/>
      <c r="C693" s="156" t="s">
        <v>63</v>
      </c>
      <c r="D693" s="137" t="s">
        <v>760</v>
      </c>
      <c r="E693" s="148" t="s">
        <v>74</v>
      </c>
      <c r="F693" s="137">
        <v>1</v>
      </c>
      <c r="G693" s="138">
        <v>13335000</v>
      </c>
      <c r="H693" s="95">
        <v>0</v>
      </c>
      <c r="I693" s="137">
        <f t="shared" si="84"/>
        <v>1</v>
      </c>
      <c r="J693" s="140">
        <f t="shared" si="84"/>
        <v>13335000</v>
      </c>
      <c r="K693" s="139">
        <f t="shared" si="84"/>
        <v>0</v>
      </c>
      <c r="L693" s="136"/>
      <c r="M693" s="136"/>
      <c r="N693" s="136"/>
      <c r="O693" s="136"/>
      <c r="P693" s="136"/>
      <c r="Q693" s="137">
        <v>2012</v>
      </c>
      <c r="R693" s="137">
        <v>5</v>
      </c>
      <c r="S693" s="141">
        <f t="shared" si="85"/>
        <v>0.2</v>
      </c>
      <c r="T693" s="142">
        <f t="shared" si="87"/>
        <v>2667000</v>
      </c>
      <c r="U693" s="66">
        <f t="shared" si="89"/>
        <v>6</v>
      </c>
      <c r="V693" s="135"/>
      <c r="W693" s="143">
        <f t="shared" si="88"/>
        <v>16002000</v>
      </c>
      <c r="X693" s="144"/>
    </row>
    <row r="694" spans="1:24" s="145" customFormat="1" ht="25.5" hidden="1" x14ac:dyDescent="0.25">
      <c r="A694" s="137">
        <f t="shared" si="86"/>
        <v>442</v>
      </c>
      <c r="B694" s="135"/>
      <c r="C694" s="156" t="s">
        <v>63</v>
      </c>
      <c r="D694" s="137" t="s">
        <v>761</v>
      </c>
      <c r="E694" s="148" t="s">
        <v>74</v>
      </c>
      <c r="F694" s="137">
        <v>1</v>
      </c>
      <c r="G694" s="138">
        <v>13335000</v>
      </c>
      <c r="H694" s="95">
        <v>0</v>
      </c>
      <c r="I694" s="137">
        <f t="shared" si="84"/>
        <v>1</v>
      </c>
      <c r="J694" s="140">
        <f t="shared" si="84"/>
        <v>13335000</v>
      </c>
      <c r="K694" s="139">
        <f t="shared" si="84"/>
        <v>0</v>
      </c>
      <c r="L694" s="136"/>
      <c r="M694" s="136"/>
      <c r="N694" s="136"/>
      <c r="O694" s="136"/>
      <c r="P694" s="136"/>
      <c r="Q694" s="137">
        <v>2012</v>
      </c>
      <c r="R694" s="137">
        <v>5</v>
      </c>
      <c r="S694" s="141">
        <f t="shared" si="85"/>
        <v>0.2</v>
      </c>
      <c r="T694" s="142">
        <f t="shared" si="87"/>
        <v>2667000</v>
      </c>
      <c r="U694" s="66">
        <f t="shared" si="89"/>
        <v>6</v>
      </c>
      <c r="V694" s="135"/>
      <c r="W694" s="143">
        <f t="shared" si="88"/>
        <v>16002000</v>
      </c>
      <c r="X694" s="144"/>
    </row>
    <row r="695" spans="1:24" s="145" customFormat="1" ht="25.5" hidden="1" x14ac:dyDescent="0.25">
      <c r="A695" s="137">
        <f t="shared" si="86"/>
        <v>443</v>
      </c>
      <c r="B695" s="135"/>
      <c r="C695" s="156" t="s">
        <v>63</v>
      </c>
      <c r="D695" s="137" t="s">
        <v>762</v>
      </c>
      <c r="E695" s="148" t="s">
        <v>74</v>
      </c>
      <c r="F695" s="137">
        <v>1</v>
      </c>
      <c r="G695" s="138">
        <v>13335000</v>
      </c>
      <c r="H695" s="95">
        <v>0</v>
      </c>
      <c r="I695" s="137">
        <f t="shared" si="84"/>
        <v>1</v>
      </c>
      <c r="J695" s="140">
        <f t="shared" si="84"/>
        <v>13335000</v>
      </c>
      <c r="K695" s="139">
        <f t="shared" si="84"/>
        <v>0</v>
      </c>
      <c r="L695" s="136"/>
      <c r="M695" s="136"/>
      <c r="N695" s="136"/>
      <c r="O695" s="136"/>
      <c r="P695" s="136"/>
      <c r="Q695" s="137">
        <v>2012</v>
      </c>
      <c r="R695" s="137">
        <v>5</v>
      </c>
      <c r="S695" s="141">
        <f t="shared" si="85"/>
        <v>0.2</v>
      </c>
      <c r="T695" s="142">
        <f t="shared" si="87"/>
        <v>2667000</v>
      </c>
      <c r="U695" s="66">
        <f t="shared" si="89"/>
        <v>6</v>
      </c>
      <c r="V695" s="135"/>
      <c r="W695" s="143">
        <f t="shared" si="88"/>
        <v>16002000</v>
      </c>
      <c r="X695" s="144"/>
    </row>
    <row r="696" spans="1:24" s="145" customFormat="1" ht="25.5" hidden="1" x14ac:dyDescent="0.25">
      <c r="A696" s="137">
        <f t="shared" si="86"/>
        <v>444</v>
      </c>
      <c r="B696" s="135"/>
      <c r="C696" s="156" t="s">
        <v>63</v>
      </c>
      <c r="D696" s="137" t="s">
        <v>763</v>
      </c>
      <c r="E696" s="148" t="s">
        <v>74</v>
      </c>
      <c r="F696" s="137">
        <v>1</v>
      </c>
      <c r="G696" s="138">
        <v>13335000</v>
      </c>
      <c r="H696" s="95">
        <v>0</v>
      </c>
      <c r="I696" s="137">
        <f t="shared" si="84"/>
        <v>1</v>
      </c>
      <c r="J696" s="140">
        <f t="shared" si="84"/>
        <v>13335000</v>
      </c>
      <c r="K696" s="139">
        <f t="shared" si="84"/>
        <v>0</v>
      </c>
      <c r="L696" s="136"/>
      <c r="M696" s="136"/>
      <c r="N696" s="136"/>
      <c r="O696" s="136"/>
      <c r="P696" s="136"/>
      <c r="Q696" s="137">
        <v>2012</v>
      </c>
      <c r="R696" s="137">
        <v>5</v>
      </c>
      <c r="S696" s="141">
        <f t="shared" si="85"/>
        <v>0.2</v>
      </c>
      <c r="T696" s="142">
        <f t="shared" si="87"/>
        <v>2667000</v>
      </c>
      <c r="U696" s="66">
        <f t="shared" si="89"/>
        <v>6</v>
      </c>
      <c r="V696" s="135"/>
      <c r="W696" s="143">
        <f t="shared" si="88"/>
        <v>16002000</v>
      </c>
      <c r="X696" s="144"/>
    </row>
    <row r="697" spans="1:24" s="145" customFormat="1" ht="25.5" hidden="1" x14ac:dyDescent="0.25">
      <c r="A697" s="137">
        <f t="shared" si="86"/>
        <v>445</v>
      </c>
      <c r="B697" s="135"/>
      <c r="C697" s="156" t="s">
        <v>63</v>
      </c>
      <c r="D697" s="137" t="s">
        <v>764</v>
      </c>
      <c r="E697" s="148" t="s">
        <v>74</v>
      </c>
      <c r="F697" s="137">
        <v>1</v>
      </c>
      <c r="G697" s="138">
        <v>13335000</v>
      </c>
      <c r="H697" s="95">
        <v>0</v>
      </c>
      <c r="I697" s="137">
        <f t="shared" si="84"/>
        <v>1</v>
      </c>
      <c r="J697" s="140">
        <f t="shared" si="84"/>
        <v>13335000</v>
      </c>
      <c r="K697" s="139">
        <f t="shared" si="84"/>
        <v>0</v>
      </c>
      <c r="L697" s="136"/>
      <c r="M697" s="136"/>
      <c r="N697" s="136"/>
      <c r="O697" s="136"/>
      <c r="P697" s="136"/>
      <c r="Q697" s="137">
        <v>2012</v>
      </c>
      <c r="R697" s="137">
        <v>5</v>
      </c>
      <c r="S697" s="141">
        <f t="shared" si="85"/>
        <v>0.2</v>
      </c>
      <c r="T697" s="142">
        <f t="shared" si="87"/>
        <v>2667000</v>
      </c>
      <c r="U697" s="66">
        <f t="shared" si="89"/>
        <v>6</v>
      </c>
      <c r="V697" s="135"/>
      <c r="W697" s="143">
        <f t="shared" si="88"/>
        <v>16002000</v>
      </c>
      <c r="X697" s="144"/>
    </row>
    <row r="698" spans="1:24" s="145" customFormat="1" ht="25.5" hidden="1" x14ac:dyDescent="0.25">
      <c r="A698" s="137">
        <f t="shared" si="86"/>
        <v>446</v>
      </c>
      <c r="B698" s="135"/>
      <c r="C698" s="156" t="s">
        <v>63</v>
      </c>
      <c r="D698" s="137" t="s">
        <v>765</v>
      </c>
      <c r="E698" s="148" t="s">
        <v>74</v>
      </c>
      <c r="F698" s="137">
        <v>1</v>
      </c>
      <c r="G698" s="138">
        <v>13335000</v>
      </c>
      <c r="H698" s="95">
        <v>0</v>
      </c>
      <c r="I698" s="137">
        <f t="shared" si="84"/>
        <v>1</v>
      </c>
      <c r="J698" s="140">
        <f t="shared" si="84"/>
        <v>13335000</v>
      </c>
      <c r="K698" s="139">
        <f t="shared" si="84"/>
        <v>0</v>
      </c>
      <c r="L698" s="136"/>
      <c r="M698" s="136"/>
      <c r="N698" s="136"/>
      <c r="O698" s="136"/>
      <c r="P698" s="136"/>
      <c r="Q698" s="137">
        <v>2012</v>
      </c>
      <c r="R698" s="137">
        <v>5</v>
      </c>
      <c r="S698" s="141">
        <f t="shared" si="85"/>
        <v>0.2</v>
      </c>
      <c r="T698" s="142">
        <f t="shared" si="87"/>
        <v>2667000</v>
      </c>
      <c r="U698" s="66">
        <f t="shared" si="89"/>
        <v>6</v>
      </c>
      <c r="V698" s="135"/>
      <c r="W698" s="143">
        <f t="shared" si="88"/>
        <v>16002000</v>
      </c>
      <c r="X698" s="144"/>
    </row>
    <row r="699" spans="1:24" s="20" customFormat="1" ht="25.5" hidden="1" x14ac:dyDescent="0.25">
      <c r="A699" s="137">
        <f t="shared" si="86"/>
        <v>447</v>
      </c>
      <c r="B699" s="92"/>
      <c r="C699" s="96" t="s">
        <v>63</v>
      </c>
      <c r="D699" s="85" t="s">
        <v>766</v>
      </c>
      <c r="E699" s="93" t="s">
        <v>74</v>
      </c>
      <c r="F699" s="85">
        <v>1</v>
      </c>
      <c r="G699" s="151">
        <v>13335000</v>
      </c>
      <c r="H699" s="95">
        <v>0</v>
      </c>
      <c r="I699" s="85">
        <f t="shared" si="84"/>
        <v>1</v>
      </c>
      <c r="J699" s="128">
        <f t="shared" si="84"/>
        <v>13335000</v>
      </c>
      <c r="K699" s="95">
        <f t="shared" si="84"/>
        <v>0</v>
      </c>
      <c r="L699" s="83"/>
      <c r="M699" s="83"/>
      <c r="N699" s="85" t="s">
        <v>75</v>
      </c>
      <c r="O699" s="83"/>
      <c r="P699" s="83"/>
      <c r="Q699" s="85">
        <v>2012</v>
      </c>
      <c r="R699" s="85">
        <v>5</v>
      </c>
      <c r="S699" s="97">
        <f t="shared" si="85"/>
        <v>0.2</v>
      </c>
      <c r="T699" s="98">
        <f t="shared" si="87"/>
        <v>2667000</v>
      </c>
      <c r="U699" s="66">
        <f t="shared" si="89"/>
        <v>6</v>
      </c>
      <c r="V699" s="92"/>
      <c r="W699" s="99">
        <f t="shared" si="88"/>
        <v>16002000</v>
      </c>
      <c r="X699" s="100"/>
    </row>
    <row r="700" spans="1:24" s="145" customFormat="1" ht="25.5" hidden="1" x14ac:dyDescent="0.25">
      <c r="A700" s="137">
        <f t="shared" si="86"/>
        <v>448</v>
      </c>
      <c r="B700" s="135"/>
      <c r="C700" s="156" t="s">
        <v>63</v>
      </c>
      <c r="D700" s="137" t="s">
        <v>767</v>
      </c>
      <c r="E700" s="148" t="s">
        <v>74</v>
      </c>
      <c r="F700" s="137">
        <v>1</v>
      </c>
      <c r="G700" s="138">
        <v>13335000</v>
      </c>
      <c r="H700" s="95">
        <v>0</v>
      </c>
      <c r="I700" s="137">
        <f t="shared" ref="I700:K763" si="90">F700</f>
        <v>1</v>
      </c>
      <c r="J700" s="140">
        <f t="shared" si="90"/>
        <v>13335000</v>
      </c>
      <c r="K700" s="139">
        <f t="shared" si="90"/>
        <v>0</v>
      </c>
      <c r="L700" s="136"/>
      <c r="M700" s="136"/>
      <c r="N700" s="136"/>
      <c r="O700" s="136"/>
      <c r="P700" s="136"/>
      <c r="Q700" s="137">
        <v>2012</v>
      </c>
      <c r="R700" s="137">
        <v>5</v>
      </c>
      <c r="S700" s="141">
        <f t="shared" si="85"/>
        <v>0.2</v>
      </c>
      <c r="T700" s="142">
        <f t="shared" si="87"/>
        <v>2667000</v>
      </c>
      <c r="U700" s="66">
        <f t="shared" si="89"/>
        <v>6</v>
      </c>
      <c r="V700" s="135"/>
      <c r="W700" s="143">
        <f t="shared" si="88"/>
        <v>16002000</v>
      </c>
      <c r="X700" s="144"/>
    </row>
    <row r="701" spans="1:24" s="145" customFormat="1" ht="25.5" hidden="1" x14ac:dyDescent="0.25">
      <c r="A701" s="137">
        <f t="shared" si="86"/>
        <v>449</v>
      </c>
      <c r="B701" s="135"/>
      <c r="C701" s="156" t="s">
        <v>63</v>
      </c>
      <c r="D701" s="137" t="s">
        <v>768</v>
      </c>
      <c r="E701" s="148" t="s">
        <v>74</v>
      </c>
      <c r="F701" s="137">
        <v>1</v>
      </c>
      <c r="G701" s="138">
        <v>13335000</v>
      </c>
      <c r="H701" s="95">
        <v>0</v>
      </c>
      <c r="I701" s="137">
        <f t="shared" si="90"/>
        <v>1</v>
      </c>
      <c r="J701" s="140">
        <f t="shared" si="90"/>
        <v>13335000</v>
      </c>
      <c r="K701" s="139">
        <f t="shared" si="90"/>
        <v>0</v>
      </c>
      <c r="L701" s="136"/>
      <c r="M701" s="136"/>
      <c r="N701" s="136"/>
      <c r="O701" s="136"/>
      <c r="P701" s="136"/>
      <c r="Q701" s="137">
        <v>2012</v>
      </c>
      <c r="R701" s="137">
        <v>5</v>
      </c>
      <c r="S701" s="141">
        <f t="shared" ref="S701:S764" si="91">100%/R701</f>
        <v>0.2</v>
      </c>
      <c r="T701" s="142">
        <f t="shared" si="87"/>
        <v>2667000</v>
      </c>
      <c r="U701" s="66">
        <f t="shared" si="89"/>
        <v>6</v>
      </c>
      <c r="V701" s="135"/>
      <c r="W701" s="143">
        <f t="shared" si="88"/>
        <v>16002000</v>
      </c>
      <c r="X701" s="144"/>
    </row>
    <row r="702" spans="1:24" s="145" customFormat="1" ht="25.5" hidden="1" x14ac:dyDescent="0.25">
      <c r="A702" s="137">
        <f t="shared" si="86"/>
        <v>450</v>
      </c>
      <c r="B702" s="135"/>
      <c r="C702" s="156" t="s">
        <v>63</v>
      </c>
      <c r="D702" s="137" t="s">
        <v>769</v>
      </c>
      <c r="E702" s="148" t="s">
        <v>74</v>
      </c>
      <c r="F702" s="137">
        <v>1</v>
      </c>
      <c r="G702" s="138">
        <v>13335000</v>
      </c>
      <c r="H702" s="95">
        <v>0</v>
      </c>
      <c r="I702" s="137">
        <f t="shared" si="90"/>
        <v>1</v>
      </c>
      <c r="J702" s="140">
        <f t="shared" si="90"/>
        <v>13335000</v>
      </c>
      <c r="K702" s="139">
        <f t="shared" si="90"/>
        <v>0</v>
      </c>
      <c r="L702" s="136"/>
      <c r="M702" s="136"/>
      <c r="N702" s="136"/>
      <c r="O702" s="136"/>
      <c r="P702" s="136"/>
      <c r="Q702" s="137">
        <v>2012</v>
      </c>
      <c r="R702" s="137">
        <v>5</v>
      </c>
      <c r="S702" s="141">
        <f t="shared" si="91"/>
        <v>0.2</v>
      </c>
      <c r="T702" s="142">
        <f t="shared" si="87"/>
        <v>2667000</v>
      </c>
      <c r="U702" s="66">
        <f t="shared" si="89"/>
        <v>6</v>
      </c>
      <c r="V702" s="135"/>
      <c r="W702" s="143">
        <f t="shared" si="88"/>
        <v>16002000</v>
      </c>
      <c r="X702" s="144"/>
    </row>
    <row r="703" spans="1:24" s="145" customFormat="1" ht="25.5" hidden="1" x14ac:dyDescent="0.25">
      <c r="A703" s="137">
        <f t="shared" ref="A703:A766" si="92">+A702+1</f>
        <v>451</v>
      </c>
      <c r="B703" s="135"/>
      <c r="C703" s="156" t="s">
        <v>63</v>
      </c>
      <c r="D703" s="137" t="s">
        <v>770</v>
      </c>
      <c r="E703" s="148" t="s">
        <v>74</v>
      </c>
      <c r="F703" s="137">
        <v>1</v>
      </c>
      <c r="G703" s="138">
        <v>13335000</v>
      </c>
      <c r="H703" s="95">
        <v>0</v>
      </c>
      <c r="I703" s="137">
        <f t="shared" si="90"/>
        <v>1</v>
      </c>
      <c r="J703" s="140">
        <f t="shared" si="90"/>
        <v>13335000</v>
      </c>
      <c r="K703" s="139">
        <f t="shared" si="90"/>
        <v>0</v>
      </c>
      <c r="L703" s="136"/>
      <c r="M703" s="136"/>
      <c r="N703" s="136"/>
      <c r="O703" s="136"/>
      <c r="P703" s="136"/>
      <c r="Q703" s="137">
        <v>2012</v>
      </c>
      <c r="R703" s="137">
        <v>5</v>
      </c>
      <c r="S703" s="141">
        <f t="shared" si="91"/>
        <v>0.2</v>
      </c>
      <c r="T703" s="142">
        <f t="shared" si="87"/>
        <v>2667000</v>
      </c>
      <c r="U703" s="66">
        <f t="shared" si="89"/>
        <v>6</v>
      </c>
      <c r="V703" s="135"/>
      <c r="W703" s="143">
        <f t="shared" si="88"/>
        <v>16002000</v>
      </c>
      <c r="X703" s="144"/>
    </row>
    <row r="704" spans="1:24" s="145" customFormat="1" ht="25.5" hidden="1" x14ac:dyDescent="0.25">
      <c r="A704" s="137">
        <f t="shared" si="92"/>
        <v>452</v>
      </c>
      <c r="B704" s="135"/>
      <c r="C704" s="156" t="s">
        <v>63</v>
      </c>
      <c r="D704" s="137" t="s">
        <v>771</v>
      </c>
      <c r="E704" s="148" t="s">
        <v>74</v>
      </c>
      <c r="F704" s="137">
        <v>1</v>
      </c>
      <c r="G704" s="138">
        <v>13335000</v>
      </c>
      <c r="H704" s="95">
        <v>0</v>
      </c>
      <c r="I704" s="137">
        <f t="shared" si="90"/>
        <v>1</v>
      </c>
      <c r="J704" s="140">
        <f t="shared" si="90"/>
        <v>13335000</v>
      </c>
      <c r="K704" s="139">
        <f t="shared" si="90"/>
        <v>0</v>
      </c>
      <c r="L704" s="136"/>
      <c r="M704" s="136"/>
      <c r="N704" s="136"/>
      <c r="O704" s="136"/>
      <c r="P704" s="136"/>
      <c r="Q704" s="137">
        <v>2012</v>
      </c>
      <c r="R704" s="137">
        <v>5</v>
      </c>
      <c r="S704" s="141">
        <f t="shared" si="91"/>
        <v>0.2</v>
      </c>
      <c r="T704" s="142">
        <f t="shared" si="87"/>
        <v>2667000</v>
      </c>
      <c r="U704" s="66">
        <f t="shared" si="89"/>
        <v>6</v>
      </c>
      <c r="V704" s="135"/>
      <c r="W704" s="143">
        <f t="shared" si="88"/>
        <v>16002000</v>
      </c>
      <c r="X704" s="144"/>
    </row>
    <row r="705" spans="1:24" s="145" customFormat="1" ht="25.5" hidden="1" x14ac:dyDescent="0.25">
      <c r="A705" s="137">
        <f t="shared" si="92"/>
        <v>453</v>
      </c>
      <c r="B705" s="135"/>
      <c r="C705" s="156" t="s">
        <v>63</v>
      </c>
      <c r="D705" s="137" t="s">
        <v>772</v>
      </c>
      <c r="E705" s="148" t="s">
        <v>74</v>
      </c>
      <c r="F705" s="137">
        <v>1</v>
      </c>
      <c r="G705" s="138">
        <v>13335000</v>
      </c>
      <c r="H705" s="95">
        <v>0</v>
      </c>
      <c r="I705" s="137">
        <f t="shared" si="90"/>
        <v>1</v>
      </c>
      <c r="J705" s="140">
        <f t="shared" si="90"/>
        <v>13335000</v>
      </c>
      <c r="K705" s="139">
        <f t="shared" si="90"/>
        <v>0</v>
      </c>
      <c r="L705" s="136"/>
      <c r="M705" s="136"/>
      <c r="N705" s="136"/>
      <c r="O705" s="136"/>
      <c r="P705" s="136"/>
      <c r="Q705" s="137">
        <v>2012</v>
      </c>
      <c r="R705" s="137">
        <v>5</v>
      </c>
      <c r="S705" s="141">
        <f t="shared" si="91"/>
        <v>0.2</v>
      </c>
      <c r="T705" s="142">
        <f t="shared" si="87"/>
        <v>2667000</v>
      </c>
      <c r="U705" s="66">
        <f t="shared" si="89"/>
        <v>6</v>
      </c>
      <c r="V705" s="135"/>
      <c r="W705" s="143">
        <f t="shared" si="88"/>
        <v>16002000</v>
      </c>
      <c r="X705" s="144"/>
    </row>
    <row r="706" spans="1:24" s="145" customFormat="1" ht="25.5" hidden="1" x14ac:dyDescent="0.25">
      <c r="A706" s="137">
        <f t="shared" si="92"/>
        <v>454</v>
      </c>
      <c r="B706" s="135"/>
      <c r="C706" s="156" t="s">
        <v>63</v>
      </c>
      <c r="D706" s="137" t="s">
        <v>773</v>
      </c>
      <c r="E706" s="148" t="s">
        <v>74</v>
      </c>
      <c r="F706" s="137">
        <v>1</v>
      </c>
      <c r="G706" s="138">
        <v>13335000</v>
      </c>
      <c r="H706" s="95">
        <v>0</v>
      </c>
      <c r="I706" s="137">
        <f t="shared" si="90"/>
        <v>1</v>
      </c>
      <c r="J706" s="140">
        <f t="shared" si="90"/>
        <v>13335000</v>
      </c>
      <c r="K706" s="139">
        <f t="shared" si="90"/>
        <v>0</v>
      </c>
      <c r="L706" s="136"/>
      <c r="M706" s="136"/>
      <c r="N706" s="136"/>
      <c r="O706" s="136"/>
      <c r="P706" s="136"/>
      <c r="Q706" s="137">
        <v>2012</v>
      </c>
      <c r="R706" s="137">
        <v>5</v>
      </c>
      <c r="S706" s="141">
        <f t="shared" si="91"/>
        <v>0.2</v>
      </c>
      <c r="T706" s="142">
        <f t="shared" si="87"/>
        <v>2667000</v>
      </c>
      <c r="U706" s="66">
        <f t="shared" si="89"/>
        <v>6</v>
      </c>
      <c r="V706" s="135"/>
      <c r="W706" s="143">
        <f t="shared" si="88"/>
        <v>16002000</v>
      </c>
      <c r="X706" s="144"/>
    </row>
    <row r="707" spans="1:24" s="145" customFormat="1" ht="25.5" hidden="1" x14ac:dyDescent="0.25">
      <c r="A707" s="137">
        <f t="shared" si="92"/>
        <v>455</v>
      </c>
      <c r="B707" s="135"/>
      <c r="C707" s="156" t="s">
        <v>63</v>
      </c>
      <c r="D707" s="137" t="s">
        <v>774</v>
      </c>
      <c r="E707" s="148" t="s">
        <v>74</v>
      </c>
      <c r="F707" s="137">
        <v>1</v>
      </c>
      <c r="G707" s="138">
        <v>13335000</v>
      </c>
      <c r="H707" s="95">
        <v>0</v>
      </c>
      <c r="I707" s="137">
        <f t="shared" si="90"/>
        <v>1</v>
      </c>
      <c r="J707" s="140">
        <f t="shared" si="90"/>
        <v>13335000</v>
      </c>
      <c r="K707" s="139">
        <f t="shared" si="90"/>
        <v>0</v>
      </c>
      <c r="L707" s="136"/>
      <c r="M707" s="136"/>
      <c r="N707" s="136"/>
      <c r="O707" s="136"/>
      <c r="P707" s="136"/>
      <c r="Q707" s="137">
        <v>2012</v>
      </c>
      <c r="R707" s="137">
        <v>5</v>
      </c>
      <c r="S707" s="141">
        <f t="shared" si="91"/>
        <v>0.2</v>
      </c>
      <c r="T707" s="142">
        <f t="shared" si="87"/>
        <v>2667000</v>
      </c>
      <c r="U707" s="66">
        <f t="shared" si="89"/>
        <v>6</v>
      </c>
      <c r="V707" s="135"/>
      <c r="W707" s="143">
        <f t="shared" si="88"/>
        <v>16002000</v>
      </c>
      <c r="X707" s="144"/>
    </row>
    <row r="708" spans="1:24" s="145" customFormat="1" ht="25.5" hidden="1" x14ac:dyDescent="0.25">
      <c r="A708" s="137">
        <f t="shared" si="92"/>
        <v>456</v>
      </c>
      <c r="B708" s="135"/>
      <c r="C708" s="156" t="s">
        <v>63</v>
      </c>
      <c r="D708" s="137" t="s">
        <v>775</v>
      </c>
      <c r="E708" s="148" t="s">
        <v>74</v>
      </c>
      <c r="F708" s="137">
        <v>1</v>
      </c>
      <c r="G708" s="138">
        <v>13335000</v>
      </c>
      <c r="H708" s="95">
        <v>0</v>
      </c>
      <c r="I708" s="137">
        <f t="shared" si="90"/>
        <v>1</v>
      </c>
      <c r="J708" s="140">
        <f t="shared" si="90"/>
        <v>13335000</v>
      </c>
      <c r="K708" s="139">
        <f t="shared" si="90"/>
        <v>0</v>
      </c>
      <c r="L708" s="136"/>
      <c r="M708" s="136"/>
      <c r="N708" s="136"/>
      <c r="O708" s="136"/>
      <c r="P708" s="136"/>
      <c r="Q708" s="137">
        <v>2012</v>
      </c>
      <c r="R708" s="137">
        <v>5</v>
      </c>
      <c r="S708" s="141">
        <f t="shared" si="91"/>
        <v>0.2</v>
      </c>
      <c r="T708" s="142">
        <f t="shared" si="87"/>
        <v>2667000</v>
      </c>
      <c r="U708" s="66">
        <f t="shared" si="89"/>
        <v>6</v>
      </c>
      <c r="V708" s="135"/>
      <c r="W708" s="143">
        <f t="shared" si="88"/>
        <v>16002000</v>
      </c>
      <c r="X708" s="144"/>
    </row>
    <row r="709" spans="1:24" s="145" customFormat="1" ht="25.5" hidden="1" x14ac:dyDescent="0.25">
      <c r="A709" s="137">
        <f t="shared" si="92"/>
        <v>457</v>
      </c>
      <c r="B709" s="135"/>
      <c r="C709" s="156" t="s">
        <v>63</v>
      </c>
      <c r="D709" s="137" t="s">
        <v>776</v>
      </c>
      <c r="E709" s="148" t="s">
        <v>74</v>
      </c>
      <c r="F709" s="137">
        <v>1</v>
      </c>
      <c r="G709" s="138">
        <v>13335000</v>
      </c>
      <c r="H709" s="95">
        <v>0</v>
      </c>
      <c r="I709" s="137">
        <f t="shared" si="90"/>
        <v>1</v>
      </c>
      <c r="J709" s="140">
        <f t="shared" si="90"/>
        <v>13335000</v>
      </c>
      <c r="K709" s="139">
        <f t="shared" si="90"/>
        <v>0</v>
      </c>
      <c r="L709" s="136"/>
      <c r="M709" s="136"/>
      <c r="N709" s="136"/>
      <c r="O709" s="136"/>
      <c r="P709" s="136"/>
      <c r="Q709" s="137">
        <v>2012</v>
      </c>
      <c r="R709" s="137">
        <v>5</v>
      </c>
      <c r="S709" s="141">
        <f t="shared" si="91"/>
        <v>0.2</v>
      </c>
      <c r="T709" s="142">
        <f t="shared" si="87"/>
        <v>2667000</v>
      </c>
      <c r="U709" s="66">
        <f t="shared" si="89"/>
        <v>6</v>
      </c>
      <c r="V709" s="135"/>
      <c r="W709" s="143">
        <f t="shared" si="88"/>
        <v>16002000</v>
      </c>
      <c r="X709" s="144"/>
    </row>
    <row r="710" spans="1:24" s="145" customFormat="1" ht="25.5" hidden="1" x14ac:dyDescent="0.25">
      <c r="A710" s="137">
        <f t="shared" si="92"/>
        <v>458</v>
      </c>
      <c r="B710" s="135"/>
      <c r="C710" s="156" t="s">
        <v>63</v>
      </c>
      <c r="D710" s="137" t="s">
        <v>777</v>
      </c>
      <c r="E710" s="148" t="s">
        <v>74</v>
      </c>
      <c r="F710" s="137">
        <v>1</v>
      </c>
      <c r="G710" s="138">
        <v>13335000</v>
      </c>
      <c r="H710" s="95">
        <v>0</v>
      </c>
      <c r="I710" s="137">
        <f t="shared" si="90"/>
        <v>1</v>
      </c>
      <c r="J710" s="140">
        <f t="shared" si="90"/>
        <v>13335000</v>
      </c>
      <c r="K710" s="139">
        <f t="shared" si="90"/>
        <v>0</v>
      </c>
      <c r="L710" s="136"/>
      <c r="M710" s="136"/>
      <c r="N710" s="136"/>
      <c r="O710" s="136"/>
      <c r="P710" s="136"/>
      <c r="Q710" s="137">
        <v>2012</v>
      </c>
      <c r="R710" s="137">
        <v>5</v>
      </c>
      <c r="S710" s="141">
        <f t="shared" si="91"/>
        <v>0.2</v>
      </c>
      <c r="T710" s="142">
        <f t="shared" si="87"/>
        <v>2667000</v>
      </c>
      <c r="U710" s="66">
        <f t="shared" si="89"/>
        <v>6</v>
      </c>
      <c r="V710" s="135"/>
      <c r="W710" s="143">
        <f t="shared" si="88"/>
        <v>16002000</v>
      </c>
      <c r="X710" s="144"/>
    </row>
    <row r="711" spans="1:24" s="145" customFormat="1" ht="25.5" hidden="1" x14ac:dyDescent="0.25">
      <c r="A711" s="137">
        <f t="shared" si="92"/>
        <v>459</v>
      </c>
      <c r="B711" s="135"/>
      <c r="C711" s="156" t="s">
        <v>63</v>
      </c>
      <c r="D711" s="137" t="s">
        <v>778</v>
      </c>
      <c r="E711" s="148" t="s">
        <v>74</v>
      </c>
      <c r="F711" s="137">
        <v>1</v>
      </c>
      <c r="G711" s="138">
        <v>13335000</v>
      </c>
      <c r="H711" s="95">
        <v>0</v>
      </c>
      <c r="I711" s="137">
        <f t="shared" si="90"/>
        <v>1</v>
      </c>
      <c r="J711" s="140">
        <f t="shared" si="90"/>
        <v>13335000</v>
      </c>
      <c r="K711" s="139">
        <f t="shared" si="90"/>
        <v>0</v>
      </c>
      <c r="L711" s="136"/>
      <c r="M711" s="136"/>
      <c r="N711" s="136"/>
      <c r="O711" s="136"/>
      <c r="P711" s="136"/>
      <c r="Q711" s="137">
        <v>2012</v>
      </c>
      <c r="R711" s="137">
        <v>5</v>
      </c>
      <c r="S711" s="141">
        <f t="shared" si="91"/>
        <v>0.2</v>
      </c>
      <c r="T711" s="142">
        <f t="shared" si="87"/>
        <v>2667000</v>
      </c>
      <c r="U711" s="66">
        <f t="shared" si="89"/>
        <v>6</v>
      </c>
      <c r="V711" s="135"/>
      <c r="W711" s="143">
        <f t="shared" si="88"/>
        <v>16002000</v>
      </c>
      <c r="X711" s="144"/>
    </row>
    <row r="712" spans="1:24" s="145" customFormat="1" ht="25.5" hidden="1" x14ac:dyDescent="0.25">
      <c r="A712" s="137">
        <f t="shared" si="92"/>
        <v>460</v>
      </c>
      <c r="B712" s="135"/>
      <c r="C712" s="156" t="s">
        <v>63</v>
      </c>
      <c r="D712" s="137" t="s">
        <v>779</v>
      </c>
      <c r="E712" s="148" t="s">
        <v>74</v>
      </c>
      <c r="F712" s="137">
        <v>1</v>
      </c>
      <c r="G712" s="138">
        <v>13335000</v>
      </c>
      <c r="H712" s="95">
        <v>0</v>
      </c>
      <c r="I712" s="137">
        <f t="shared" si="90"/>
        <v>1</v>
      </c>
      <c r="J712" s="140">
        <f t="shared" si="90"/>
        <v>13335000</v>
      </c>
      <c r="K712" s="139">
        <f t="shared" si="90"/>
        <v>0</v>
      </c>
      <c r="L712" s="136"/>
      <c r="M712" s="136"/>
      <c r="N712" s="136"/>
      <c r="O712" s="136"/>
      <c r="P712" s="136"/>
      <c r="Q712" s="137">
        <v>2012</v>
      </c>
      <c r="R712" s="137">
        <v>5</v>
      </c>
      <c r="S712" s="141">
        <f t="shared" si="91"/>
        <v>0.2</v>
      </c>
      <c r="T712" s="142">
        <f t="shared" si="87"/>
        <v>2667000</v>
      </c>
      <c r="U712" s="66">
        <f t="shared" si="89"/>
        <v>6</v>
      </c>
      <c r="V712" s="135"/>
      <c r="W712" s="143">
        <f t="shared" si="88"/>
        <v>16002000</v>
      </c>
      <c r="X712" s="144"/>
    </row>
    <row r="713" spans="1:24" s="145" customFormat="1" ht="25.5" hidden="1" x14ac:dyDescent="0.25">
      <c r="A713" s="137">
        <f t="shared" si="92"/>
        <v>461</v>
      </c>
      <c r="B713" s="135"/>
      <c r="C713" s="156" t="s">
        <v>63</v>
      </c>
      <c r="D713" s="137" t="s">
        <v>780</v>
      </c>
      <c r="E713" s="148" t="s">
        <v>74</v>
      </c>
      <c r="F713" s="137">
        <v>1</v>
      </c>
      <c r="G713" s="138">
        <v>13335000</v>
      </c>
      <c r="H713" s="95">
        <v>0</v>
      </c>
      <c r="I713" s="137">
        <f t="shared" si="90"/>
        <v>1</v>
      </c>
      <c r="J713" s="140">
        <f t="shared" si="90"/>
        <v>13335000</v>
      </c>
      <c r="K713" s="139">
        <f t="shared" si="90"/>
        <v>0</v>
      </c>
      <c r="L713" s="136"/>
      <c r="M713" s="136"/>
      <c r="N713" s="136"/>
      <c r="O713" s="136"/>
      <c r="P713" s="136"/>
      <c r="Q713" s="137">
        <v>2012</v>
      </c>
      <c r="R713" s="137">
        <v>5</v>
      </c>
      <c r="S713" s="141">
        <f t="shared" si="91"/>
        <v>0.2</v>
      </c>
      <c r="T713" s="142">
        <f t="shared" si="87"/>
        <v>2667000</v>
      </c>
      <c r="U713" s="66">
        <f t="shared" si="89"/>
        <v>6</v>
      </c>
      <c r="V713" s="135"/>
      <c r="W713" s="143">
        <f t="shared" si="88"/>
        <v>16002000</v>
      </c>
      <c r="X713" s="144"/>
    </row>
    <row r="714" spans="1:24" s="145" customFormat="1" ht="25.5" hidden="1" x14ac:dyDescent="0.25">
      <c r="A714" s="137">
        <f t="shared" si="92"/>
        <v>462</v>
      </c>
      <c r="B714" s="135"/>
      <c r="C714" s="156" t="s">
        <v>63</v>
      </c>
      <c r="D714" s="137" t="s">
        <v>781</v>
      </c>
      <c r="E714" s="148" t="s">
        <v>74</v>
      </c>
      <c r="F714" s="137">
        <v>1</v>
      </c>
      <c r="G714" s="138">
        <v>13335000</v>
      </c>
      <c r="H714" s="95">
        <v>0</v>
      </c>
      <c r="I714" s="137">
        <f t="shared" si="90"/>
        <v>1</v>
      </c>
      <c r="J714" s="140">
        <f t="shared" si="90"/>
        <v>13335000</v>
      </c>
      <c r="K714" s="139">
        <f t="shared" si="90"/>
        <v>0</v>
      </c>
      <c r="L714" s="136"/>
      <c r="M714" s="136"/>
      <c r="N714" s="136"/>
      <c r="O714" s="136"/>
      <c r="P714" s="136"/>
      <c r="Q714" s="137">
        <v>2012</v>
      </c>
      <c r="R714" s="137">
        <v>5</v>
      </c>
      <c r="S714" s="141">
        <f t="shared" si="91"/>
        <v>0.2</v>
      </c>
      <c r="T714" s="142">
        <f t="shared" si="87"/>
        <v>2667000</v>
      </c>
      <c r="U714" s="66">
        <f t="shared" si="89"/>
        <v>6</v>
      </c>
      <c r="V714" s="135"/>
      <c r="W714" s="143">
        <f t="shared" si="88"/>
        <v>16002000</v>
      </c>
      <c r="X714" s="144"/>
    </row>
    <row r="715" spans="1:24" s="145" customFormat="1" ht="30" hidden="1" x14ac:dyDescent="0.25">
      <c r="A715" s="137">
        <f t="shared" si="92"/>
        <v>463</v>
      </c>
      <c r="B715" s="135"/>
      <c r="C715" s="136" t="s">
        <v>120</v>
      </c>
      <c r="D715" s="137" t="s">
        <v>782</v>
      </c>
      <c r="E715" s="148" t="s">
        <v>74</v>
      </c>
      <c r="F715" s="137">
        <v>50</v>
      </c>
      <c r="G715" s="138">
        <v>564762000</v>
      </c>
      <c r="H715" s="139">
        <f t="shared" ref="H715:H778" si="93">G715-W715</f>
        <v>0</v>
      </c>
      <c r="I715" s="137">
        <f t="shared" si="90"/>
        <v>50</v>
      </c>
      <c r="J715" s="140">
        <f t="shared" si="90"/>
        <v>564762000</v>
      </c>
      <c r="K715" s="139">
        <f t="shared" si="90"/>
        <v>0</v>
      </c>
      <c r="L715" s="136"/>
      <c r="M715" s="136"/>
      <c r="N715" s="136"/>
      <c r="O715" s="136"/>
      <c r="P715" s="136"/>
      <c r="Q715" s="137">
        <v>2013</v>
      </c>
      <c r="R715" s="137">
        <v>5</v>
      </c>
      <c r="S715" s="141">
        <f t="shared" si="91"/>
        <v>0.2</v>
      </c>
      <c r="T715" s="142">
        <f t="shared" si="87"/>
        <v>112952400</v>
      </c>
      <c r="U715" s="66">
        <f t="shared" si="89"/>
        <v>5</v>
      </c>
      <c r="V715" s="135"/>
      <c r="W715" s="143">
        <f t="shared" si="88"/>
        <v>564762000</v>
      </c>
      <c r="X715" s="144">
        <f>IF(H715&lt;0,0,H715)</f>
        <v>0</v>
      </c>
    </row>
    <row r="716" spans="1:24" s="145" customFormat="1" hidden="1" x14ac:dyDescent="0.25">
      <c r="A716" s="137">
        <f t="shared" si="92"/>
        <v>464</v>
      </c>
      <c r="B716" s="135"/>
      <c r="C716" s="136" t="s">
        <v>145</v>
      </c>
      <c r="D716" s="137" t="s">
        <v>783</v>
      </c>
      <c r="E716" s="148" t="s">
        <v>74</v>
      </c>
      <c r="F716" s="137">
        <v>1</v>
      </c>
      <c r="G716" s="138">
        <v>13398000</v>
      </c>
      <c r="H716" s="139">
        <f t="shared" si="93"/>
        <v>5359200</v>
      </c>
      <c r="I716" s="137">
        <f t="shared" si="90"/>
        <v>1</v>
      </c>
      <c r="J716" s="140">
        <f t="shared" si="90"/>
        <v>13398000</v>
      </c>
      <c r="K716" s="139">
        <f t="shared" si="90"/>
        <v>5359200</v>
      </c>
      <c r="L716" s="136"/>
      <c r="M716" s="136"/>
      <c r="N716" s="136"/>
      <c r="O716" s="136"/>
      <c r="P716" s="136"/>
      <c r="Q716" s="137">
        <v>2015</v>
      </c>
      <c r="R716" s="137">
        <v>5</v>
      </c>
      <c r="S716" s="141">
        <f t="shared" si="91"/>
        <v>0.2</v>
      </c>
      <c r="T716" s="142">
        <f t="shared" si="87"/>
        <v>2679600</v>
      </c>
      <c r="U716" s="66">
        <f t="shared" si="89"/>
        <v>3</v>
      </c>
      <c r="V716" s="135"/>
      <c r="W716" s="143">
        <f t="shared" si="88"/>
        <v>8038800</v>
      </c>
      <c r="X716" s="144"/>
    </row>
    <row r="717" spans="1:24" s="145" customFormat="1" hidden="1" x14ac:dyDescent="0.25">
      <c r="A717" s="137">
        <f t="shared" si="92"/>
        <v>465</v>
      </c>
      <c r="B717" s="135"/>
      <c r="C717" s="136" t="s">
        <v>145</v>
      </c>
      <c r="D717" s="137" t="s">
        <v>784</v>
      </c>
      <c r="E717" s="148" t="s">
        <v>74</v>
      </c>
      <c r="F717" s="137">
        <v>1</v>
      </c>
      <c r="G717" s="138">
        <v>13398000</v>
      </c>
      <c r="H717" s="139">
        <f t="shared" si="93"/>
        <v>5359200</v>
      </c>
      <c r="I717" s="137">
        <f t="shared" si="90"/>
        <v>1</v>
      </c>
      <c r="J717" s="140">
        <f t="shared" si="90"/>
        <v>13398000</v>
      </c>
      <c r="K717" s="139">
        <f t="shared" si="90"/>
        <v>5359200</v>
      </c>
      <c r="L717" s="136"/>
      <c r="M717" s="136"/>
      <c r="N717" s="136"/>
      <c r="O717" s="136"/>
      <c r="P717" s="136"/>
      <c r="Q717" s="137">
        <v>2015</v>
      </c>
      <c r="R717" s="137">
        <v>5</v>
      </c>
      <c r="S717" s="141">
        <f t="shared" si="91"/>
        <v>0.2</v>
      </c>
      <c r="T717" s="142">
        <f t="shared" si="87"/>
        <v>2679600</v>
      </c>
      <c r="U717" s="66">
        <f t="shared" si="89"/>
        <v>3</v>
      </c>
      <c r="V717" s="135"/>
      <c r="W717" s="143">
        <f t="shared" si="88"/>
        <v>8038800</v>
      </c>
      <c r="X717" s="144"/>
    </row>
    <row r="718" spans="1:24" s="145" customFormat="1" hidden="1" x14ac:dyDescent="0.25">
      <c r="A718" s="137">
        <f t="shared" si="92"/>
        <v>466</v>
      </c>
      <c r="B718" s="135"/>
      <c r="C718" s="136" t="s">
        <v>145</v>
      </c>
      <c r="D718" s="137" t="s">
        <v>785</v>
      </c>
      <c r="E718" s="148" t="s">
        <v>74</v>
      </c>
      <c r="F718" s="137">
        <v>1</v>
      </c>
      <c r="G718" s="138">
        <v>13398000</v>
      </c>
      <c r="H718" s="139">
        <f t="shared" si="93"/>
        <v>5359200</v>
      </c>
      <c r="I718" s="137">
        <f t="shared" si="90"/>
        <v>1</v>
      </c>
      <c r="J718" s="140">
        <f t="shared" si="90"/>
        <v>13398000</v>
      </c>
      <c r="K718" s="139">
        <f t="shared" si="90"/>
        <v>5359200</v>
      </c>
      <c r="L718" s="136"/>
      <c r="M718" s="136"/>
      <c r="N718" s="136"/>
      <c r="O718" s="136"/>
      <c r="P718" s="136"/>
      <c r="Q718" s="137">
        <v>2015</v>
      </c>
      <c r="R718" s="137">
        <v>5</v>
      </c>
      <c r="S718" s="141">
        <f t="shared" si="91"/>
        <v>0.2</v>
      </c>
      <c r="T718" s="142">
        <f t="shared" si="87"/>
        <v>2679600</v>
      </c>
      <c r="U718" s="66">
        <f t="shared" si="89"/>
        <v>3</v>
      </c>
      <c r="V718" s="135"/>
      <c r="W718" s="143">
        <f t="shared" si="88"/>
        <v>8038800</v>
      </c>
      <c r="X718" s="144"/>
    </row>
    <row r="719" spans="1:24" s="145" customFormat="1" hidden="1" x14ac:dyDescent="0.25">
      <c r="A719" s="137">
        <f t="shared" si="92"/>
        <v>467</v>
      </c>
      <c r="B719" s="135"/>
      <c r="C719" s="136" t="s">
        <v>145</v>
      </c>
      <c r="D719" s="137" t="s">
        <v>786</v>
      </c>
      <c r="E719" s="148" t="s">
        <v>74</v>
      </c>
      <c r="F719" s="137">
        <v>1</v>
      </c>
      <c r="G719" s="138">
        <v>13398000</v>
      </c>
      <c r="H719" s="139">
        <f t="shared" si="93"/>
        <v>5359200</v>
      </c>
      <c r="I719" s="137">
        <f t="shared" si="90"/>
        <v>1</v>
      </c>
      <c r="J719" s="140">
        <f t="shared" si="90"/>
        <v>13398000</v>
      </c>
      <c r="K719" s="139">
        <f t="shared" si="90"/>
        <v>5359200</v>
      </c>
      <c r="L719" s="136"/>
      <c r="M719" s="136"/>
      <c r="N719" s="136"/>
      <c r="O719" s="136"/>
      <c r="P719" s="136"/>
      <c r="Q719" s="137">
        <v>2015</v>
      </c>
      <c r="R719" s="137">
        <v>5</v>
      </c>
      <c r="S719" s="141">
        <f t="shared" si="91"/>
        <v>0.2</v>
      </c>
      <c r="T719" s="142">
        <f t="shared" si="87"/>
        <v>2679600</v>
      </c>
      <c r="U719" s="66">
        <f t="shared" si="89"/>
        <v>3</v>
      </c>
      <c r="V719" s="135"/>
      <c r="W719" s="143">
        <f t="shared" si="88"/>
        <v>8038800</v>
      </c>
      <c r="X719" s="144"/>
    </row>
    <row r="720" spans="1:24" s="145" customFormat="1" hidden="1" x14ac:dyDescent="0.25">
      <c r="A720" s="137">
        <f t="shared" si="92"/>
        <v>468</v>
      </c>
      <c r="B720" s="135"/>
      <c r="C720" s="136" t="s">
        <v>145</v>
      </c>
      <c r="D720" s="137" t="s">
        <v>787</v>
      </c>
      <c r="E720" s="148" t="s">
        <v>74</v>
      </c>
      <c r="F720" s="137">
        <v>1</v>
      </c>
      <c r="G720" s="138">
        <v>13398000</v>
      </c>
      <c r="H720" s="139">
        <f t="shared" si="93"/>
        <v>5359200</v>
      </c>
      <c r="I720" s="137">
        <f t="shared" si="90"/>
        <v>1</v>
      </c>
      <c r="J720" s="140">
        <f t="shared" si="90"/>
        <v>13398000</v>
      </c>
      <c r="K720" s="139">
        <f t="shared" si="90"/>
        <v>5359200</v>
      </c>
      <c r="L720" s="136"/>
      <c r="M720" s="136"/>
      <c r="N720" s="136"/>
      <c r="O720" s="136"/>
      <c r="P720" s="136"/>
      <c r="Q720" s="137">
        <v>2015</v>
      </c>
      <c r="R720" s="137">
        <v>5</v>
      </c>
      <c r="S720" s="141">
        <f t="shared" si="91"/>
        <v>0.2</v>
      </c>
      <c r="T720" s="142">
        <f t="shared" si="87"/>
        <v>2679600</v>
      </c>
      <c r="U720" s="66">
        <f t="shared" si="89"/>
        <v>3</v>
      </c>
      <c r="V720" s="135"/>
      <c r="W720" s="143">
        <f t="shared" si="88"/>
        <v>8038800</v>
      </c>
      <c r="X720" s="144"/>
    </row>
    <row r="721" spans="1:24" s="145" customFormat="1" hidden="1" x14ac:dyDescent="0.25">
      <c r="A721" s="137">
        <f t="shared" si="92"/>
        <v>469</v>
      </c>
      <c r="B721" s="135"/>
      <c r="C721" s="136" t="s">
        <v>145</v>
      </c>
      <c r="D721" s="137" t="s">
        <v>788</v>
      </c>
      <c r="E721" s="148" t="s">
        <v>74</v>
      </c>
      <c r="F721" s="137">
        <v>1</v>
      </c>
      <c r="G721" s="138">
        <v>13398000</v>
      </c>
      <c r="H721" s="139">
        <f t="shared" si="93"/>
        <v>5359200</v>
      </c>
      <c r="I721" s="137">
        <f t="shared" si="90"/>
        <v>1</v>
      </c>
      <c r="J721" s="140">
        <f t="shared" si="90"/>
        <v>13398000</v>
      </c>
      <c r="K721" s="139">
        <f t="shared" si="90"/>
        <v>5359200</v>
      </c>
      <c r="L721" s="136"/>
      <c r="M721" s="136"/>
      <c r="N721" s="136"/>
      <c r="O721" s="136"/>
      <c r="P721" s="136"/>
      <c r="Q721" s="137">
        <v>2015</v>
      </c>
      <c r="R721" s="137">
        <v>5</v>
      </c>
      <c r="S721" s="141">
        <f t="shared" si="91"/>
        <v>0.2</v>
      </c>
      <c r="T721" s="142">
        <f t="shared" si="87"/>
        <v>2679600</v>
      </c>
      <c r="U721" s="66">
        <f t="shared" si="89"/>
        <v>3</v>
      </c>
      <c r="V721" s="135"/>
      <c r="W721" s="143">
        <f t="shared" si="88"/>
        <v>8038800</v>
      </c>
      <c r="X721" s="144"/>
    </row>
    <row r="722" spans="1:24" s="145" customFormat="1" hidden="1" x14ac:dyDescent="0.25">
      <c r="A722" s="137">
        <f t="shared" si="92"/>
        <v>470</v>
      </c>
      <c r="B722" s="135"/>
      <c r="C722" s="136" t="s">
        <v>145</v>
      </c>
      <c r="D722" s="137" t="s">
        <v>789</v>
      </c>
      <c r="E722" s="148" t="s">
        <v>74</v>
      </c>
      <c r="F722" s="137">
        <v>1</v>
      </c>
      <c r="G722" s="138">
        <v>13398000</v>
      </c>
      <c r="H722" s="139">
        <f t="shared" si="93"/>
        <v>5359200</v>
      </c>
      <c r="I722" s="137">
        <f t="shared" si="90"/>
        <v>1</v>
      </c>
      <c r="J722" s="140">
        <f t="shared" si="90"/>
        <v>13398000</v>
      </c>
      <c r="K722" s="139">
        <f t="shared" si="90"/>
        <v>5359200</v>
      </c>
      <c r="L722" s="136"/>
      <c r="M722" s="136"/>
      <c r="N722" s="136"/>
      <c r="O722" s="136"/>
      <c r="P722" s="136"/>
      <c r="Q722" s="137">
        <v>2015</v>
      </c>
      <c r="R722" s="137">
        <v>5</v>
      </c>
      <c r="S722" s="141">
        <f t="shared" si="91"/>
        <v>0.2</v>
      </c>
      <c r="T722" s="142">
        <f t="shared" si="87"/>
        <v>2679600</v>
      </c>
      <c r="U722" s="66">
        <f t="shared" si="89"/>
        <v>3</v>
      </c>
      <c r="V722" s="135"/>
      <c r="W722" s="143">
        <f t="shared" si="88"/>
        <v>8038800</v>
      </c>
      <c r="X722" s="144"/>
    </row>
    <row r="723" spans="1:24" s="145" customFormat="1" hidden="1" x14ac:dyDescent="0.25">
      <c r="A723" s="137">
        <f t="shared" si="92"/>
        <v>471</v>
      </c>
      <c r="B723" s="135"/>
      <c r="C723" s="136" t="s">
        <v>145</v>
      </c>
      <c r="D723" s="137" t="s">
        <v>790</v>
      </c>
      <c r="E723" s="148" t="s">
        <v>74</v>
      </c>
      <c r="F723" s="137">
        <v>1</v>
      </c>
      <c r="G723" s="138">
        <v>13398000</v>
      </c>
      <c r="H723" s="139">
        <f t="shared" si="93"/>
        <v>5359200</v>
      </c>
      <c r="I723" s="137">
        <f t="shared" si="90"/>
        <v>1</v>
      </c>
      <c r="J723" s="140">
        <f t="shared" si="90"/>
        <v>13398000</v>
      </c>
      <c r="K723" s="139">
        <f t="shared" si="90"/>
        <v>5359200</v>
      </c>
      <c r="L723" s="136"/>
      <c r="M723" s="136"/>
      <c r="N723" s="136"/>
      <c r="O723" s="136"/>
      <c r="P723" s="136"/>
      <c r="Q723" s="137">
        <v>2015</v>
      </c>
      <c r="R723" s="137">
        <v>5</v>
      </c>
      <c r="S723" s="141">
        <f t="shared" si="91"/>
        <v>0.2</v>
      </c>
      <c r="T723" s="142">
        <f t="shared" si="87"/>
        <v>2679600</v>
      </c>
      <c r="U723" s="66">
        <f t="shared" si="89"/>
        <v>3</v>
      </c>
      <c r="V723" s="135"/>
      <c r="W723" s="143">
        <f t="shared" si="88"/>
        <v>8038800</v>
      </c>
      <c r="X723" s="144"/>
    </row>
    <row r="724" spans="1:24" s="145" customFormat="1" hidden="1" x14ac:dyDescent="0.25">
      <c r="A724" s="137">
        <f t="shared" si="92"/>
        <v>472</v>
      </c>
      <c r="B724" s="135"/>
      <c r="C724" s="136" t="s">
        <v>145</v>
      </c>
      <c r="D724" s="137" t="s">
        <v>791</v>
      </c>
      <c r="E724" s="148" t="s">
        <v>74</v>
      </c>
      <c r="F724" s="137">
        <v>1</v>
      </c>
      <c r="G724" s="138">
        <v>13398000</v>
      </c>
      <c r="H724" s="139">
        <f t="shared" si="93"/>
        <v>5359200</v>
      </c>
      <c r="I724" s="137">
        <f t="shared" si="90"/>
        <v>1</v>
      </c>
      <c r="J724" s="140">
        <f t="shared" si="90"/>
        <v>13398000</v>
      </c>
      <c r="K724" s="139">
        <f t="shared" si="90"/>
        <v>5359200</v>
      </c>
      <c r="L724" s="136"/>
      <c r="M724" s="136"/>
      <c r="N724" s="136"/>
      <c r="O724" s="136"/>
      <c r="P724" s="136"/>
      <c r="Q724" s="137">
        <v>2015</v>
      </c>
      <c r="R724" s="137">
        <v>5</v>
      </c>
      <c r="S724" s="141">
        <f t="shared" si="91"/>
        <v>0.2</v>
      </c>
      <c r="T724" s="142">
        <f t="shared" si="87"/>
        <v>2679600</v>
      </c>
      <c r="U724" s="66">
        <f t="shared" si="89"/>
        <v>3</v>
      </c>
      <c r="V724" s="135"/>
      <c r="W724" s="143">
        <f t="shared" si="88"/>
        <v>8038800</v>
      </c>
      <c r="X724" s="144"/>
    </row>
    <row r="725" spans="1:24" s="145" customFormat="1" hidden="1" x14ac:dyDescent="0.25">
      <c r="A725" s="137">
        <f t="shared" si="92"/>
        <v>473</v>
      </c>
      <c r="B725" s="135"/>
      <c r="C725" s="136" t="s">
        <v>145</v>
      </c>
      <c r="D725" s="137" t="s">
        <v>792</v>
      </c>
      <c r="E725" s="148" t="s">
        <v>74</v>
      </c>
      <c r="F725" s="137">
        <v>1</v>
      </c>
      <c r="G725" s="138">
        <v>13398000</v>
      </c>
      <c r="H725" s="139">
        <f t="shared" si="93"/>
        <v>5359200</v>
      </c>
      <c r="I725" s="137">
        <f t="shared" si="90"/>
        <v>1</v>
      </c>
      <c r="J725" s="140">
        <f t="shared" si="90"/>
        <v>13398000</v>
      </c>
      <c r="K725" s="139">
        <f t="shared" si="90"/>
        <v>5359200</v>
      </c>
      <c r="L725" s="136"/>
      <c r="M725" s="136"/>
      <c r="N725" s="136"/>
      <c r="O725" s="136"/>
      <c r="P725" s="136"/>
      <c r="Q725" s="137">
        <v>2015</v>
      </c>
      <c r="R725" s="137">
        <v>5</v>
      </c>
      <c r="S725" s="141">
        <f t="shared" si="91"/>
        <v>0.2</v>
      </c>
      <c r="T725" s="142">
        <f t="shared" si="87"/>
        <v>2679600</v>
      </c>
      <c r="U725" s="66">
        <f t="shared" si="89"/>
        <v>3</v>
      </c>
      <c r="V725" s="135"/>
      <c r="W725" s="143">
        <f t="shared" si="88"/>
        <v>8038800</v>
      </c>
      <c r="X725" s="144"/>
    </row>
    <row r="726" spans="1:24" s="145" customFormat="1" hidden="1" x14ac:dyDescent="0.25">
      <c r="A726" s="137">
        <f t="shared" si="92"/>
        <v>474</v>
      </c>
      <c r="B726" s="135"/>
      <c r="C726" s="136" t="s">
        <v>145</v>
      </c>
      <c r="D726" s="137" t="s">
        <v>793</v>
      </c>
      <c r="E726" s="148" t="s">
        <v>74</v>
      </c>
      <c r="F726" s="137">
        <v>1</v>
      </c>
      <c r="G726" s="138">
        <v>13398000</v>
      </c>
      <c r="H726" s="139">
        <f t="shared" si="93"/>
        <v>5359200</v>
      </c>
      <c r="I726" s="137">
        <f t="shared" si="90"/>
        <v>1</v>
      </c>
      <c r="J726" s="140">
        <f t="shared" si="90"/>
        <v>13398000</v>
      </c>
      <c r="K726" s="139">
        <f t="shared" si="90"/>
        <v>5359200</v>
      </c>
      <c r="L726" s="136"/>
      <c r="M726" s="136"/>
      <c r="N726" s="136"/>
      <c r="O726" s="136"/>
      <c r="P726" s="136"/>
      <c r="Q726" s="137">
        <v>2015</v>
      </c>
      <c r="R726" s="137">
        <v>5</v>
      </c>
      <c r="S726" s="141">
        <f t="shared" si="91"/>
        <v>0.2</v>
      </c>
      <c r="T726" s="142">
        <f t="shared" ref="T726:T789" si="94">G726/R726</f>
        <v>2679600</v>
      </c>
      <c r="U726" s="66">
        <f t="shared" si="89"/>
        <v>3</v>
      </c>
      <c r="V726" s="135"/>
      <c r="W726" s="143">
        <f t="shared" ref="W726:W789" si="95">T726*U726</f>
        <v>8038800</v>
      </c>
      <c r="X726" s="144"/>
    </row>
    <row r="727" spans="1:24" s="145" customFormat="1" hidden="1" x14ac:dyDescent="0.25">
      <c r="A727" s="137">
        <f t="shared" si="92"/>
        <v>475</v>
      </c>
      <c r="B727" s="135"/>
      <c r="C727" s="136" t="s">
        <v>145</v>
      </c>
      <c r="D727" s="137" t="s">
        <v>794</v>
      </c>
      <c r="E727" s="148" t="s">
        <v>74</v>
      </c>
      <c r="F727" s="137">
        <v>1</v>
      </c>
      <c r="G727" s="138">
        <v>13398000</v>
      </c>
      <c r="H727" s="139">
        <f t="shared" si="93"/>
        <v>5359200</v>
      </c>
      <c r="I727" s="137">
        <f t="shared" si="90"/>
        <v>1</v>
      </c>
      <c r="J727" s="140">
        <f t="shared" si="90"/>
        <v>13398000</v>
      </c>
      <c r="K727" s="139">
        <f t="shared" si="90"/>
        <v>5359200</v>
      </c>
      <c r="L727" s="136"/>
      <c r="M727" s="136"/>
      <c r="N727" s="136"/>
      <c r="O727" s="136"/>
      <c r="P727" s="136"/>
      <c r="Q727" s="137">
        <v>2015</v>
      </c>
      <c r="R727" s="137">
        <v>5</v>
      </c>
      <c r="S727" s="141">
        <f t="shared" si="91"/>
        <v>0.2</v>
      </c>
      <c r="T727" s="142">
        <f t="shared" si="94"/>
        <v>2679600</v>
      </c>
      <c r="U727" s="66">
        <f t="shared" si="89"/>
        <v>3</v>
      </c>
      <c r="V727" s="135"/>
      <c r="W727" s="143">
        <f t="shared" si="95"/>
        <v>8038800</v>
      </c>
      <c r="X727" s="144"/>
    </row>
    <row r="728" spans="1:24" s="145" customFormat="1" hidden="1" x14ac:dyDescent="0.25">
      <c r="A728" s="137">
        <f t="shared" si="92"/>
        <v>476</v>
      </c>
      <c r="B728" s="135"/>
      <c r="C728" s="136" t="s">
        <v>145</v>
      </c>
      <c r="D728" s="137" t="s">
        <v>795</v>
      </c>
      <c r="E728" s="148" t="s">
        <v>74</v>
      </c>
      <c r="F728" s="137">
        <v>1</v>
      </c>
      <c r="G728" s="138">
        <v>13398000</v>
      </c>
      <c r="H728" s="139">
        <f t="shared" si="93"/>
        <v>5359200</v>
      </c>
      <c r="I728" s="137">
        <f t="shared" si="90"/>
        <v>1</v>
      </c>
      <c r="J728" s="140">
        <f t="shared" si="90"/>
        <v>13398000</v>
      </c>
      <c r="K728" s="139">
        <f t="shared" si="90"/>
        <v>5359200</v>
      </c>
      <c r="L728" s="136"/>
      <c r="M728" s="136"/>
      <c r="N728" s="136"/>
      <c r="O728" s="136"/>
      <c r="P728" s="136"/>
      <c r="Q728" s="137">
        <v>2015</v>
      </c>
      <c r="R728" s="137">
        <v>5</v>
      </c>
      <c r="S728" s="141">
        <f t="shared" si="91"/>
        <v>0.2</v>
      </c>
      <c r="T728" s="142">
        <f t="shared" si="94"/>
        <v>2679600</v>
      </c>
      <c r="U728" s="66">
        <f t="shared" si="89"/>
        <v>3</v>
      </c>
      <c r="V728" s="135"/>
      <c r="W728" s="143">
        <f t="shared" si="95"/>
        <v>8038800</v>
      </c>
      <c r="X728" s="144"/>
    </row>
    <row r="729" spans="1:24" s="145" customFormat="1" hidden="1" x14ac:dyDescent="0.25">
      <c r="A729" s="137">
        <f t="shared" si="92"/>
        <v>477</v>
      </c>
      <c r="B729" s="135"/>
      <c r="C729" s="136" t="s">
        <v>145</v>
      </c>
      <c r="D729" s="137" t="s">
        <v>796</v>
      </c>
      <c r="E729" s="148" t="s">
        <v>74</v>
      </c>
      <c r="F729" s="137">
        <v>1</v>
      </c>
      <c r="G729" s="138">
        <v>13398000</v>
      </c>
      <c r="H729" s="139">
        <f t="shared" si="93"/>
        <v>5359200</v>
      </c>
      <c r="I729" s="137">
        <f t="shared" si="90"/>
        <v>1</v>
      </c>
      <c r="J729" s="140">
        <f t="shared" si="90"/>
        <v>13398000</v>
      </c>
      <c r="K729" s="139">
        <f t="shared" si="90"/>
        <v>5359200</v>
      </c>
      <c r="L729" s="136"/>
      <c r="M729" s="136"/>
      <c r="N729" s="136"/>
      <c r="O729" s="136"/>
      <c r="P729" s="136"/>
      <c r="Q729" s="137">
        <v>2015</v>
      </c>
      <c r="R729" s="137">
        <v>5</v>
      </c>
      <c r="S729" s="141">
        <f t="shared" si="91"/>
        <v>0.2</v>
      </c>
      <c r="T729" s="142">
        <f t="shared" si="94"/>
        <v>2679600</v>
      </c>
      <c r="U729" s="66">
        <f t="shared" si="89"/>
        <v>3</v>
      </c>
      <c r="V729" s="135"/>
      <c r="W729" s="143">
        <f t="shared" si="95"/>
        <v>8038800</v>
      </c>
      <c r="X729" s="144"/>
    </row>
    <row r="730" spans="1:24" s="145" customFormat="1" hidden="1" x14ac:dyDescent="0.25">
      <c r="A730" s="137">
        <f t="shared" si="92"/>
        <v>478</v>
      </c>
      <c r="B730" s="135"/>
      <c r="C730" s="136" t="s">
        <v>145</v>
      </c>
      <c r="D730" s="137" t="s">
        <v>797</v>
      </c>
      <c r="E730" s="148" t="s">
        <v>74</v>
      </c>
      <c r="F730" s="137">
        <v>1</v>
      </c>
      <c r="G730" s="138">
        <v>13398000</v>
      </c>
      <c r="H730" s="139">
        <f t="shared" si="93"/>
        <v>5359200</v>
      </c>
      <c r="I730" s="137">
        <f t="shared" si="90"/>
        <v>1</v>
      </c>
      <c r="J730" s="140">
        <f t="shared" si="90"/>
        <v>13398000</v>
      </c>
      <c r="K730" s="139">
        <f t="shared" si="90"/>
        <v>5359200</v>
      </c>
      <c r="L730" s="136"/>
      <c r="M730" s="136"/>
      <c r="N730" s="136"/>
      <c r="O730" s="136"/>
      <c r="P730" s="136"/>
      <c r="Q730" s="137">
        <v>2015</v>
      </c>
      <c r="R730" s="137">
        <v>5</v>
      </c>
      <c r="S730" s="141">
        <f t="shared" si="91"/>
        <v>0.2</v>
      </c>
      <c r="T730" s="142">
        <f t="shared" si="94"/>
        <v>2679600</v>
      </c>
      <c r="U730" s="66">
        <f t="shared" si="89"/>
        <v>3</v>
      </c>
      <c r="V730" s="135"/>
      <c r="W730" s="143">
        <f t="shared" si="95"/>
        <v>8038800</v>
      </c>
      <c r="X730" s="144"/>
    </row>
    <row r="731" spans="1:24" s="145" customFormat="1" hidden="1" x14ac:dyDescent="0.25">
      <c r="A731" s="137">
        <f t="shared" si="92"/>
        <v>479</v>
      </c>
      <c r="B731" s="135"/>
      <c r="C731" s="136" t="s">
        <v>145</v>
      </c>
      <c r="D731" s="137" t="s">
        <v>798</v>
      </c>
      <c r="E731" s="148" t="s">
        <v>74</v>
      </c>
      <c r="F731" s="137">
        <v>1</v>
      </c>
      <c r="G731" s="138">
        <v>13398000</v>
      </c>
      <c r="H731" s="139">
        <f t="shared" si="93"/>
        <v>5359200</v>
      </c>
      <c r="I731" s="137">
        <f t="shared" si="90"/>
        <v>1</v>
      </c>
      <c r="J731" s="140">
        <f t="shared" si="90"/>
        <v>13398000</v>
      </c>
      <c r="K731" s="139">
        <f t="shared" si="90"/>
        <v>5359200</v>
      </c>
      <c r="L731" s="136"/>
      <c r="M731" s="136"/>
      <c r="N731" s="136"/>
      <c r="O731" s="136"/>
      <c r="P731" s="136"/>
      <c r="Q731" s="137">
        <v>2015</v>
      </c>
      <c r="R731" s="137">
        <v>5</v>
      </c>
      <c r="S731" s="141">
        <f t="shared" si="91"/>
        <v>0.2</v>
      </c>
      <c r="T731" s="142">
        <f t="shared" si="94"/>
        <v>2679600</v>
      </c>
      <c r="U731" s="66">
        <f t="shared" si="89"/>
        <v>3</v>
      </c>
      <c r="V731" s="135"/>
      <c r="W731" s="143">
        <f t="shared" si="95"/>
        <v>8038800</v>
      </c>
      <c r="X731" s="144"/>
    </row>
    <row r="732" spans="1:24" s="145" customFormat="1" hidden="1" x14ac:dyDescent="0.25">
      <c r="A732" s="137">
        <f t="shared" si="92"/>
        <v>480</v>
      </c>
      <c r="B732" s="135"/>
      <c r="C732" s="136" t="s">
        <v>145</v>
      </c>
      <c r="D732" s="137" t="s">
        <v>799</v>
      </c>
      <c r="E732" s="148" t="s">
        <v>74</v>
      </c>
      <c r="F732" s="137">
        <v>1</v>
      </c>
      <c r="G732" s="138">
        <v>13398000</v>
      </c>
      <c r="H732" s="139">
        <f t="shared" si="93"/>
        <v>5359200</v>
      </c>
      <c r="I732" s="137">
        <f t="shared" si="90"/>
        <v>1</v>
      </c>
      <c r="J732" s="140">
        <f t="shared" si="90"/>
        <v>13398000</v>
      </c>
      <c r="K732" s="139">
        <f t="shared" si="90"/>
        <v>5359200</v>
      </c>
      <c r="L732" s="136"/>
      <c r="M732" s="136"/>
      <c r="N732" s="136"/>
      <c r="O732" s="136"/>
      <c r="P732" s="136"/>
      <c r="Q732" s="137">
        <v>2015</v>
      </c>
      <c r="R732" s="137">
        <v>5</v>
      </c>
      <c r="S732" s="141">
        <f t="shared" si="91"/>
        <v>0.2</v>
      </c>
      <c r="T732" s="142">
        <f t="shared" si="94"/>
        <v>2679600</v>
      </c>
      <c r="U732" s="66">
        <f t="shared" si="89"/>
        <v>3</v>
      </c>
      <c r="V732" s="135"/>
      <c r="W732" s="143">
        <f t="shared" si="95"/>
        <v>8038800</v>
      </c>
      <c r="X732" s="144"/>
    </row>
    <row r="733" spans="1:24" s="145" customFormat="1" hidden="1" x14ac:dyDescent="0.25">
      <c r="A733" s="137">
        <f t="shared" si="92"/>
        <v>481</v>
      </c>
      <c r="B733" s="135"/>
      <c r="C733" s="136" t="s">
        <v>145</v>
      </c>
      <c r="D733" s="137" t="s">
        <v>800</v>
      </c>
      <c r="E733" s="148" t="s">
        <v>74</v>
      </c>
      <c r="F733" s="137">
        <v>1</v>
      </c>
      <c r="G733" s="138">
        <v>13398000</v>
      </c>
      <c r="H733" s="139">
        <f t="shared" si="93"/>
        <v>5359200</v>
      </c>
      <c r="I733" s="137">
        <f t="shared" si="90"/>
        <v>1</v>
      </c>
      <c r="J733" s="140">
        <f t="shared" si="90"/>
        <v>13398000</v>
      </c>
      <c r="K733" s="139">
        <f t="shared" si="90"/>
        <v>5359200</v>
      </c>
      <c r="L733" s="136"/>
      <c r="M733" s="136"/>
      <c r="N733" s="136"/>
      <c r="O733" s="136"/>
      <c r="P733" s="136"/>
      <c r="Q733" s="137">
        <v>2015</v>
      </c>
      <c r="R733" s="137">
        <v>5</v>
      </c>
      <c r="S733" s="141">
        <f t="shared" si="91"/>
        <v>0.2</v>
      </c>
      <c r="T733" s="142">
        <f t="shared" si="94"/>
        <v>2679600</v>
      </c>
      <c r="U733" s="66">
        <f t="shared" si="89"/>
        <v>3</v>
      </c>
      <c r="V733" s="135"/>
      <c r="W733" s="143">
        <f t="shared" si="95"/>
        <v>8038800</v>
      </c>
      <c r="X733" s="144"/>
    </row>
    <row r="734" spans="1:24" s="145" customFormat="1" hidden="1" x14ac:dyDescent="0.25">
      <c r="A734" s="137">
        <f t="shared" si="92"/>
        <v>482</v>
      </c>
      <c r="B734" s="135"/>
      <c r="C734" s="136" t="s">
        <v>145</v>
      </c>
      <c r="D734" s="137" t="s">
        <v>801</v>
      </c>
      <c r="E734" s="148" t="s">
        <v>74</v>
      </c>
      <c r="F734" s="137">
        <v>1</v>
      </c>
      <c r="G734" s="138">
        <v>13398000</v>
      </c>
      <c r="H734" s="139">
        <f t="shared" si="93"/>
        <v>5359200</v>
      </c>
      <c r="I734" s="137">
        <f t="shared" si="90"/>
        <v>1</v>
      </c>
      <c r="J734" s="140">
        <f t="shared" si="90"/>
        <v>13398000</v>
      </c>
      <c r="K734" s="139">
        <f t="shared" si="90"/>
        <v>5359200</v>
      </c>
      <c r="L734" s="136"/>
      <c r="M734" s="136"/>
      <c r="N734" s="136"/>
      <c r="O734" s="136"/>
      <c r="P734" s="136"/>
      <c r="Q734" s="137">
        <v>2015</v>
      </c>
      <c r="R734" s="137">
        <v>5</v>
      </c>
      <c r="S734" s="141">
        <f t="shared" si="91"/>
        <v>0.2</v>
      </c>
      <c r="T734" s="142">
        <f t="shared" si="94"/>
        <v>2679600</v>
      </c>
      <c r="U734" s="66">
        <f t="shared" si="89"/>
        <v>3</v>
      </c>
      <c r="V734" s="135"/>
      <c r="W734" s="143">
        <f t="shared" si="95"/>
        <v>8038800</v>
      </c>
      <c r="X734" s="144"/>
    </row>
    <row r="735" spans="1:24" s="145" customFormat="1" hidden="1" x14ac:dyDescent="0.25">
      <c r="A735" s="137">
        <f t="shared" si="92"/>
        <v>483</v>
      </c>
      <c r="B735" s="135"/>
      <c r="C735" s="136" t="s">
        <v>145</v>
      </c>
      <c r="D735" s="137" t="s">
        <v>802</v>
      </c>
      <c r="E735" s="148" t="s">
        <v>74</v>
      </c>
      <c r="F735" s="137">
        <v>1</v>
      </c>
      <c r="G735" s="138">
        <v>13398000</v>
      </c>
      <c r="H735" s="139">
        <f t="shared" si="93"/>
        <v>5359200</v>
      </c>
      <c r="I735" s="137">
        <f t="shared" si="90"/>
        <v>1</v>
      </c>
      <c r="J735" s="140">
        <f t="shared" si="90"/>
        <v>13398000</v>
      </c>
      <c r="K735" s="139">
        <f t="shared" si="90"/>
        <v>5359200</v>
      </c>
      <c r="L735" s="136"/>
      <c r="M735" s="136"/>
      <c r="N735" s="136"/>
      <c r="O735" s="136"/>
      <c r="P735" s="136"/>
      <c r="Q735" s="137">
        <v>2015</v>
      </c>
      <c r="R735" s="137">
        <v>5</v>
      </c>
      <c r="S735" s="141">
        <f t="shared" si="91"/>
        <v>0.2</v>
      </c>
      <c r="T735" s="142">
        <f t="shared" si="94"/>
        <v>2679600</v>
      </c>
      <c r="U735" s="66">
        <f t="shared" si="89"/>
        <v>3</v>
      </c>
      <c r="V735" s="135"/>
      <c r="W735" s="143">
        <f t="shared" si="95"/>
        <v>8038800</v>
      </c>
      <c r="X735" s="144"/>
    </row>
    <row r="736" spans="1:24" s="145" customFormat="1" hidden="1" x14ac:dyDescent="0.25">
      <c r="A736" s="137">
        <f t="shared" si="92"/>
        <v>484</v>
      </c>
      <c r="B736" s="135"/>
      <c r="C736" s="136" t="s">
        <v>145</v>
      </c>
      <c r="D736" s="137" t="s">
        <v>803</v>
      </c>
      <c r="E736" s="148" t="s">
        <v>74</v>
      </c>
      <c r="F736" s="137">
        <v>1</v>
      </c>
      <c r="G736" s="138">
        <v>13398000</v>
      </c>
      <c r="H736" s="139">
        <f t="shared" si="93"/>
        <v>5359200</v>
      </c>
      <c r="I736" s="137">
        <f t="shared" si="90"/>
        <v>1</v>
      </c>
      <c r="J736" s="140">
        <f t="shared" si="90"/>
        <v>13398000</v>
      </c>
      <c r="K736" s="139">
        <f t="shared" si="90"/>
        <v>5359200</v>
      </c>
      <c r="L736" s="136"/>
      <c r="M736" s="136"/>
      <c r="N736" s="136"/>
      <c r="O736" s="136"/>
      <c r="P736" s="136"/>
      <c r="Q736" s="137">
        <v>2015</v>
      </c>
      <c r="R736" s="137">
        <v>5</v>
      </c>
      <c r="S736" s="141">
        <f t="shared" si="91"/>
        <v>0.2</v>
      </c>
      <c r="T736" s="142">
        <f t="shared" si="94"/>
        <v>2679600</v>
      </c>
      <c r="U736" s="66">
        <f t="shared" ref="U736:U799" si="96">2018-Q736</f>
        <v>3</v>
      </c>
      <c r="V736" s="135"/>
      <c r="W736" s="143">
        <f t="shared" si="95"/>
        <v>8038800</v>
      </c>
      <c r="X736" s="144"/>
    </row>
    <row r="737" spans="1:24" s="145" customFormat="1" hidden="1" x14ac:dyDescent="0.25">
      <c r="A737" s="137">
        <f t="shared" si="92"/>
        <v>485</v>
      </c>
      <c r="B737" s="135"/>
      <c r="C737" s="136" t="s">
        <v>145</v>
      </c>
      <c r="D737" s="137" t="s">
        <v>804</v>
      </c>
      <c r="E737" s="148" t="s">
        <v>74</v>
      </c>
      <c r="F737" s="137">
        <v>1</v>
      </c>
      <c r="G737" s="138">
        <v>13398000</v>
      </c>
      <c r="H737" s="139">
        <f t="shared" si="93"/>
        <v>5359200</v>
      </c>
      <c r="I737" s="137">
        <f t="shared" si="90"/>
        <v>1</v>
      </c>
      <c r="J737" s="140">
        <f t="shared" si="90"/>
        <v>13398000</v>
      </c>
      <c r="K737" s="139">
        <f t="shared" si="90"/>
        <v>5359200</v>
      </c>
      <c r="L737" s="136"/>
      <c r="M737" s="136"/>
      <c r="N737" s="136"/>
      <c r="O737" s="136"/>
      <c r="P737" s="136"/>
      <c r="Q737" s="137">
        <v>2015</v>
      </c>
      <c r="R737" s="137">
        <v>5</v>
      </c>
      <c r="S737" s="141">
        <f t="shared" si="91"/>
        <v>0.2</v>
      </c>
      <c r="T737" s="142">
        <f t="shared" si="94"/>
        <v>2679600</v>
      </c>
      <c r="U737" s="66">
        <f t="shared" si="96"/>
        <v>3</v>
      </c>
      <c r="V737" s="135"/>
      <c r="W737" s="143">
        <f t="shared" si="95"/>
        <v>8038800</v>
      </c>
      <c r="X737" s="144"/>
    </row>
    <row r="738" spans="1:24" s="145" customFormat="1" hidden="1" x14ac:dyDescent="0.25">
      <c r="A738" s="137">
        <f t="shared" si="92"/>
        <v>486</v>
      </c>
      <c r="B738" s="135"/>
      <c r="C738" s="136" t="s">
        <v>145</v>
      </c>
      <c r="D738" s="137" t="s">
        <v>805</v>
      </c>
      <c r="E738" s="148" t="s">
        <v>74</v>
      </c>
      <c r="F738" s="137">
        <v>1</v>
      </c>
      <c r="G738" s="138">
        <v>13398000</v>
      </c>
      <c r="H738" s="139">
        <f t="shared" si="93"/>
        <v>5359200</v>
      </c>
      <c r="I738" s="137">
        <f t="shared" si="90"/>
        <v>1</v>
      </c>
      <c r="J738" s="140">
        <f t="shared" si="90"/>
        <v>13398000</v>
      </c>
      <c r="K738" s="139">
        <f t="shared" si="90"/>
        <v>5359200</v>
      </c>
      <c r="L738" s="136"/>
      <c r="M738" s="136"/>
      <c r="N738" s="136"/>
      <c r="O738" s="136"/>
      <c r="P738" s="136"/>
      <c r="Q738" s="137">
        <v>2015</v>
      </c>
      <c r="R738" s="137">
        <v>5</v>
      </c>
      <c r="S738" s="141">
        <f t="shared" si="91"/>
        <v>0.2</v>
      </c>
      <c r="T738" s="142">
        <f t="shared" si="94"/>
        <v>2679600</v>
      </c>
      <c r="U738" s="66">
        <f t="shared" si="96"/>
        <v>3</v>
      </c>
      <c r="V738" s="135"/>
      <c r="W738" s="143">
        <f t="shared" si="95"/>
        <v>8038800</v>
      </c>
      <c r="X738" s="144"/>
    </row>
    <row r="739" spans="1:24" s="145" customFormat="1" hidden="1" x14ac:dyDescent="0.25">
      <c r="A739" s="137">
        <f t="shared" si="92"/>
        <v>487</v>
      </c>
      <c r="B739" s="135"/>
      <c r="C739" s="136" t="s">
        <v>145</v>
      </c>
      <c r="D739" s="137" t="s">
        <v>806</v>
      </c>
      <c r="E739" s="148" t="s">
        <v>74</v>
      </c>
      <c r="F739" s="137">
        <v>1</v>
      </c>
      <c r="G739" s="138">
        <v>13398000</v>
      </c>
      <c r="H739" s="139">
        <f t="shared" si="93"/>
        <v>5359200</v>
      </c>
      <c r="I739" s="137">
        <f t="shared" si="90"/>
        <v>1</v>
      </c>
      <c r="J739" s="140">
        <f t="shared" si="90"/>
        <v>13398000</v>
      </c>
      <c r="K739" s="139">
        <f t="shared" si="90"/>
        <v>5359200</v>
      </c>
      <c r="L739" s="136"/>
      <c r="M739" s="136"/>
      <c r="N739" s="136"/>
      <c r="O739" s="136"/>
      <c r="P739" s="136"/>
      <c r="Q739" s="137">
        <v>2015</v>
      </c>
      <c r="R739" s="137">
        <v>5</v>
      </c>
      <c r="S739" s="141">
        <f t="shared" si="91"/>
        <v>0.2</v>
      </c>
      <c r="T739" s="142">
        <f t="shared" si="94"/>
        <v>2679600</v>
      </c>
      <c r="U739" s="66">
        <f t="shared" si="96"/>
        <v>3</v>
      </c>
      <c r="V739" s="135"/>
      <c r="W739" s="143">
        <f t="shared" si="95"/>
        <v>8038800</v>
      </c>
      <c r="X739" s="144"/>
    </row>
    <row r="740" spans="1:24" s="145" customFormat="1" hidden="1" x14ac:dyDescent="0.25">
      <c r="A740" s="137">
        <f t="shared" si="92"/>
        <v>488</v>
      </c>
      <c r="B740" s="135"/>
      <c r="C740" s="136" t="s">
        <v>145</v>
      </c>
      <c r="D740" s="137" t="s">
        <v>807</v>
      </c>
      <c r="E740" s="148" t="s">
        <v>74</v>
      </c>
      <c r="F740" s="137">
        <v>1</v>
      </c>
      <c r="G740" s="138">
        <v>13398000</v>
      </c>
      <c r="H740" s="139">
        <f t="shared" si="93"/>
        <v>5359200</v>
      </c>
      <c r="I740" s="137">
        <f t="shared" si="90"/>
        <v>1</v>
      </c>
      <c r="J740" s="140">
        <f t="shared" si="90"/>
        <v>13398000</v>
      </c>
      <c r="K740" s="139">
        <f t="shared" si="90"/>
        <v>5359200</v>
      </c>
      <c r="L740" s="136"/>
      <c r="M740" s="136"/>
      <c r="N740" s="136"/>
      <c r="O740" s="136"/>
      <c r="P740" s="136"/>
      <c r="Q740" s="137">
        <v>2015</v>
      </c>
      <c r="R740" s="137">
        <v>5</v>
      </c>
      <c r="S740" s="141">
        <f t="shared" si="91"/>
        <v>0.2</v>
      </c>
      <c r="T740" s="142">
        <f t="shared" si="94"/>
        <v>2679600</v>
      </c>
      <c r="U740" s="66">
        <f t="shared" si="96"/>
        <v>3</v>
      </c>
      <c r="V740" s="135"/>
      <c r="W740" s="143">
        <f t="shared" si="95"/>
        <v>8038800</v>
      </c>
      <c r="X740" s="144"/>
    </row>
    <row r="741" spans="1:24" s="145" customFormat="1" hidden="1" x14ac:dyDescent="0.25">
      <c r="A741" s="137">
        <f t="shared" si="92"/>
        <v>489</v>
      </c>
      <c r="B741" s="135"/>
      <c r="C741" s="136" t="s">
        <v>145</v>
      </c>
      <c r="D741" s="137" t="s">
        <v>808</v>
      </c>
      <c r="E741" s="148" t="s">
        <v>74</v>
      </c>
      <c r="F741" s="137">
        <v>1</v>
      </c>
      <c r="G741" s="138">
        <v>13398000</v>
      </c>
      <c r="H741" s="139">
        <f t="shared" si="93"/>
        <v>5359200</v>
      </c>
      <c r="I741" s="137">
        <f t="shared" si="90"/>
        <v>1</v>
      </c>
      <c r="J741" s="140">
        <f t="shared" si="90"/>
        <v>13398000</v>
      </c>
      <c r="K741" s="139">
        <f t="shared" si="90"/>
        <v>5359200</v>
      </c>
      <c r="L741" s="136"/>
      <c r="M741" s="136"/>
      <c r="N741" s="136"/>
      <c r="O741" s="136"/>
      <c r="P741" s="136"/>
      <c r="Q741" s="137">
        <v>2015</v>
      </c>
      <c r="R741" s="137">
        <v>5</v>
      </c>
      <c r="S741" s="141">
        <f t="shared" si="91"/>
        <v>0.2</v>
      </c>
      <c r="T741" s="142">
        <f t="shared" si="94"/>
        <v>2679600</v>
      </c>
      <c r="U741" s="66">
        <f t="shared" si="96"/>
        <v>3</v>
      </c>
      <c r="V741" s="135"/>
      <c r="W741" s="143">
        <f t="shared" si="95"/>
        <v>8038800</v>
      </c>
      <c r="X741" s="144"/>
    </row>
    <row r="742" spans="1:24" s="145" customFormat="1" hidden="1" x14ac:dyDescent="0.25">
      <c r="A742" s="137">
        <f t="shared" si="92"/>
        <v>490</v>
      </c>
      <c r="B742" s="135"/>
      <c r="C742" s="136" t="s">
        <v>145</v>
      </c>
      <c r="D742" s="137" t="s">
        <v>809</v>
      </c>
      <c r="E742" s="148" t="s">
        <v>74</v>
      </c>
      <c r="F742" s="137">
        <v>1</v>
      </c>
      <c r="G742" s="138">
        <v>13398000</v>
      </c>
      <c r="H742" s="139">
        <f t="shared" si="93"/>
        <v>5359200</v>
      </c>
      <c r="I742" s="137">
        <f t="shared" si="90"/>
        <v>1</v>
      </c>
      <c r="J742" s="140">
        <f t="shared" si="90"/>
        <v>13398000</v>
      </c>
      <c r="K742" s="139">
        <f t="shared" si="90"/>
        <v>5359200</v>
      </c>
      <c r="L742" s="136"/>
      <c r="M742" s="136"/>
      <c r="N742" s="136"/>
      <c r="O742" s="136"/>
      <c r="P742" s="136"/>
      <c r="Q742" s="137">
        <v>2015</v>
      </c>
      <c r="R742" s="137">
        <v>5</v>
      </c>
      <c r="S742" s="141">
        <f t="shared" si="91"/>
        <v>0.2</v>
      </c>
      <c r="T742" s="142">
        <f t="shared" si="94"/>
        <v>2679600</v>
      </c>
      <c r="U742" s="66">
        <f t="shared" si="96"/>
        <v>3</v>
      </c>
      <c r="V742" s="135"/>
      <c r="W742" s="143">
        <f t="shared" si="95"/>
        <v>8038800</v>
      </c>
      <c r="X742" s="144"/>
    </row>
    <row r="743" spans="1:24" s="145" customFormat="1" hidden="1" x14ac:dyDescent="0.25">
      <c r="A743" s="137">
        <f t="shared" si="92"/>
        <v>491</v>
      </c>
      <c r="B743" s="135"/>
      <c r="C743" s="136" t="s">
        <v>145</v>
      </c>
      <c r="D743" s="137" t="s">
        <v>810</v>
      </c>
      <c r="E743" s="148" t="s">
        <v>74</v>
      </c>
      <c r="F743" s="137">
        <v>1</v>
      </c>
      <c r="G743" s="138">
        <v>13398000</v>
      </c>
      <c r="H743" s="139">
        <f t="shared" si="93"/>
        <v>5359200</v>
      </c>
      <c r="I743" s="137">
        <f t="shared" si="90"/>
        <v>1</v>
      </c>
      <c r="J743" s="140">
        <f t="shared" si="90"/>
        <v>13398000</v>
      </c>
      <c r="K743" s="139">
        <f t="shared" si="90"/>
        <v>5359200</v>
      </c>
      <c r="L743" s="136"/>
      <c r="M743" s="136"/>
      <c r="N743" s="136"/>
      <c r="O743" s="136"/>
      <c r="P743" s="136"/>
      <c r="Q743" s="137">
        <v>2015</v>
      </c>
      <c r="R743" s="137">
        <v>5</v>
      </c>
      <c r="S743" s="141">
        <f t="shared" si="91"/>
        <v>0.2</v>
      </c>
      <c r="T743" s="142">
        <f t="shared" si="94"/>
        <v>2679600</v>
      </c>
      <c r="U743" s="66">
        <f t="shared" si="96"/>
        <v>3</v>
      </c>
      <c r="V743" s="135"/>
      <c r="W743" s="143">
        <f t="shared" si="95"/>
        <v>8038800</v>
      </c>
      <c r="X743" s="144"/>
    </row>
    <row r="744" spans="1:24" s="145" customFormat="1" hidden="1" x14ac:dyDescent="0.25">
      <c r="A744" s="137">
        <f t="shared" si="92"/>
        <v>492</v>
      </c>
      <c r="B744" s="135"/>
      <c r="C744" s="136" t="s">
        <v>145</v>
      </c>
      <c r="D744" s="137" t="s">
        <v>811</v>
      </c>
      <c r="E744" s="148" t="s">
        <v>74</v>
      </c>
      <c r="F744" s="137">
        <v>1</v>
      </c>
      <c r="G744" s="138">
        <v>13398000</v>
      </c>
      <c r="H744" s="139">
        <f t="shared" si="93"/>
        <v>5359200</v>
      </c>
      <c r="I744" s="137">
        <f t="shared" si="90"/>
        <v>1</v>
      </c>
      <c r="J744" s="140">
        <f t="shared" si="90"/>
        <v>13398000</v>
      </c>
      <c r="K744" s="139">
        <f t="shared" si="90"/>
        <v>5359200</v>
      </c>
      <c r="L744" s="136"/>
      <c r="M744" s="136"/>
      <c r="N744" s="136"/>
      <c r="O744" s="136"/>
      <c r="P744" s="136"/>
      <c r="Q744" s="137">
        <v>2015</v>
      </c>
      <c r="R744" s="137">
        <v>5</v>
      </c>
      <c r="S744" s="141">
        <f t="shared" si="91"/>
        <v>0.2</v>
      </c>
      <c r="T744" s="142">
        <f t="shared" si="94"/>
        <v>2679600</v>
      </c>
      <c r="U744" s="66">
        <f t="shared" si="96"/>
        <v>3</v>
      </c>
      <c r="V744" s="135"/>
      <c r="W744" s="143">
        <f t="shared" si="95"/>
        <v>8038800</v>
      </c>
      <c r="X744" s="144"/>
    </row>
    <row r="745" spans="1:24" s="145" customFormat="1" hidden="1" x14ac:dyDescent="0.25">
      <c r="A745" s="137">
        <f t="shared" si="92"/>
        <v>493</v>
      </c>
      <c r="B745" s="135"/>
      <c r="C745" s="136" t="s">
        <v>145</v>
      </c>
      <c r="D745" s="137" t="s">
        <v>812</v>
      </c>
      <c r="E745" s="148" t="s">
        <v>74</v>
      </c>
      <c r="F745" s="137">
        <v>1</v>
      </c>
      <c r="G745" s="138">
        <v>13398000</v>
      </c>
      <c r="H745" s="139">
        <f t="shared" si="93"/>
        <v>5359200</v>
      </c>
      <c r="I745" s="137">
        <f t="shared" si="90"/>
        <v>1</v>
      </c>
      <c r="J745" s="140">
        <f t="shared" si="90"/>
        <v>13398000</v>
      </c>
      <c r="K745" s="139">
        <f t="shared" si="90"/>
        <v>5359200</v>
      </c>
      <c r="L745" s="136"/>
      <c r="M745" s="136"/>
      <c r="N745" s="136"/>
      <c r="O745" s="136"/>
      <c r="P745" s="136"/>
      <c r="Q745" s="137">
        <v>2015</v>
      </c>
      <c r="R745" s="137">
        <v>5</v>
      </c>
      <c r="S745" s="141">
        <f t="shared" si="91"/>
        <v>0.2</v>
      </c>
      <c r="T745" s="142">
        <f t="shared" si="94"/>
        <v>2679600</v>
      </c>
      <c r="U745" s="66">
        <f t="shared" si="96"/>
        <v>3</v>
      </c>
      <c r="V745" s="135"/>
      <c r="W745" s="143">
        <f t="shared" si="95"/>
        <v>8038800</v>
      </c>
      <c r="X745" s="144"/>
    </row>
    <row r="746" spans="1:24" s="145" customFormat="1" hidden="1" x14ac:dyDescent="0.25">
      <c r="A746" s="137">
        <f t="shared" si="92"/>
        <v>494</v>
      </c>
      <c r="B746" s="135"/>
      <c r="C746" s="136" t="s">
        <v>145</v>
      </c>
      <c r="D746" s="137" t="s">
        <v>813</v>
      </c>
      <c r="E746" s="148" t="s">
        <v>74</v>
      </c>
      <c r="F746" s="137">
        <v>1</v>
      </c>
      <c r="G746" s="138">
        <v>13398000</v>
      </c>
      <c r="H746" s="139">
        <f t="shared" si="93"/>
        <v>5359200</v>
      </c>
      <c r="I746" s="137">
        <f t="shared" si="90"/>
        <v>1</v>
      </c>
      <c r="J746" s="140">
        <f t="shared" si="90"/>
        <v>13398000</v>
      </c>
      <c r="K746" s="139">
        <f t="shared" si="90"/>
        <v>5359200</v>
      </c>
      <c r="L746" s="136"/>
      <c r="M746" s="136"/>
      <c r="N746" s="136"/>
      <c r="O746" s="136"/>
      <c r="P746" s="136"/>
      <c r="Q746" s="137">
        <v>2015</v>
      </c>
      <c r="R746" s="137">
        <v>5</v>
      </c>
      <c r="S746" s="141">
        <f t="shared" si="91"/>
        <v>0.2</v>
      </c>
      <c r="T746" s="142">
        <f t="shared" si="94"/>
        <v>2679600</v>
      </c>
      <c r="U746" s="66">
        <f t="shared" si="96"/>
        <v>3</v>
      </c>
      <c r="V746" s="135"/>
      <c r="W746" s="143">
        <f t="shared" si="95"/>
        <v>8038800</v>
      </c>
      <c r="X746" s="144"/>
    </row>
    <row r="747" spans="1:24" s="145" customFormat="1" hidden="1" x14ac:dyDescent="0.25">
      <c r="A747" s="137">
        <f t="shared" si="92"/>
        <v>495</v>
      </c>
      <c r="B747" s="135"/>
      <c r="C747" s="136" t="s">
        <v>145</v>
      </c>
      <c r="D747" s="137" t="s">
        <v>814</v>
      </c>
      <c r="E747" s="148" t="s">
        <v>74</v>
      </c>
      <c r="F747" s="137">
        <v>1</v>
      </c>
      <c r="G747" s="138">
        <v>13398000</v>
      </c>
      <c r="H747" s="139">
        <f t="shared" si="93"/>
        <v>5359200</v>
      </c>
      <c r="I747" s="137">
        <f t="shared" si="90"/>
        <v>1</v>
      </c>
      <c r="J747" s="140">
        <f t="shared" si="90"/>
        <v>13398000</v>
      </c>
      <c r="K747" s="139">
        <f t="shared" si="90"/>
        <v>5359200</v>
      </c>
      <c r="L747" s="136"/>
      <c r="M747" s="136"/>
      <c r="N747" s="136"/>
      <c r="O747" s="136"/>
      <c r="P747" s="136"/>
      <c r="Q747" s="137">
        <v>2015</v>
      </c>
      <c r="R747" s="137">
        <v>5</v>
      </c>
      <c r="S747" s="141">
        <f t="shared" si="91"/>
        <v>0.2</v>
      </c>
      <c r="T747" s="142">
        <f t="shared" si="94"/>
        <v>2679600</v>
      </c>
      <c r="U747" s="66">
        <f t="shared" si="96"/>
        <v>3</v>
      </c>
      <c r="V747" s="135"/>
      <c r="W747" s="143">
        <f t="shared" si="95"/>
        <v>8038800</v>
      </c>
      <c r="X747" s="144"/>
    </row>
    <row r="748" spans="1:24" s="145" customFormat="1" hidden="1" x14ac:dyDescent="0.25">
      <c r="A748" s="137">
        <f t="shared" si="92"/>
        <v>496</v>
      </c>
      <c r="B748" s="135"/>
      <c r="C748" s="136" t="s">
        <v>145</v>
      </c>
      <c r="D748" s="137" t="s">
        <v>815</v>
      </c>
      <c r="E748" s="148" t="s">
        <v>74</v>
      </c>
      <c r="F748" s="137">
        <v>1</v>
      </c>
      <c r="G748" s="138">
        <v>13398000</v>
      </c>
      <c r="H748" s="139">
        <f t="shared" si="93"/>
        <v>5359200</v>
      </c>
      <c r="I748" s="137">
        <f t="shared" si="90"/>
        <v>1</v>
      </c>
      <c r="J748" s="140">
        <f t="shared" si="90"/>
        <v>13398000</v>
      </c>
      <c r="K748" s="139">
        <f t="shared" si="90"/>
        <v>5359200</v>
      </c>
      <c r="L748" s="136"/>
      <c r="M748" s="136"/>
      <c r="N748" s="136"/>
      <c r="O748" s="136"/>
      <c r="P748" s="136"/>
      <c r="Q748" s="137">
        <v>2015</v>
      </c>
      <c r="R748" s="137">
        <v>5</v>
      </c>
      <c r="S748" s="141">
        <f t="shared" si="91"/>
        <v>0.2</v>
      </c>
      <c r="T748" s="142">
        <f t="shared" si="94"/>
        <v>2679600</v>
      </c>
      <c r="U748" s="66">
        <f t="shared" si="96"/>
        <v>3</v>
      </c>
      <c r="V748" s="135"/>
      <c r="W748" s="143">
        <f t="shared" si="95"/>
        <v>8038800</v>
      </c>
      <c r="X748" s="144"/>
    </row>
    <row r="749" spans="1:24" s="145" customFormat="1" hidden="1" x14ac:dyDescent="0.25">
      <c r="A749" s="137">
        <f t="shared" si="92"/>
        <v>497</v>
      </c>
      <c r="B749" s="135"/>
      <c r="C749" s="136" t="s">
        <v>145</v>
      </c>
      <c r="D749" s="137" t="s">
        <v>816</v>
      </c>
      <c r="E749" s="148" t="s">
        <v>74</v>
      </c>
      <c r="F749" s="137">
        <v>1</v>
      </c>
      <c r="G749" s="138">
        <v>13398000</v>
      </c>
      <c r="H749" s="139">
        <f t="shared" si="93"/>
        <v>5359200</v>
      </c>
      <c r="I749" s="137">
        <f t="shared" si="90"/>
        <v>1</v>
      </c>
      <c r="J749" s="140">
        <f t="shared" si="90"/>
        <v>13398000</v>
      </c>
      <c r="K749" s="139">
        <f t="shared" si="90"/>
        <v>5359200</v>
      </c>
      <c r="L749" s="136"/>
      <c r="M749" s="136"/>
      <c r="N749" s="136"/>
      <c r="O749" s="136"/>
      <c r="P749" s="136"/>
      <c r="Q749" s="137">
        <v>2015</v>
      </c>
      <c r="R749" s="137">
        <v>5</v>
      </c>
      <c r="S749" s="141">
        <f t="shared" si="91"/>
        <v>0.2</v>
      </c>
      <c r="T749" s="142">
        <f t="shared" si="94"/>
        <v>2679600</v>
      </c>
      <c r="U749" s="66">
        <f t="shared" si="96"/>
        <v>3</v>
      </c>
      <c r="V749" s="135"/>
      <c r="W749" s="143">
        <f t="shared" si="95"/>
        <v>8038800</v>
      </c>
      <c r="X749" s="144"/>
    </row>
    <row r="750" spans="1:24" s="145" customFormat="1" hidden="1" x14ac:dyDescent="0.25">
      <c r="A750" s="137">
        <f t="shared" si="92"/>
        <v>498</v>
      </c>
      <c r="B750" s="135"/>
      <c r="C750" s="136" t="s">
        <v>145</v>
      </c>
      <c r="D750" s="137" t="s">
        <v>817</v>
      </c>
      <c r="E750" s="148" t="s">
        <v>74</v>
      </c>
      <c r="F750" s="137">
        <v>1</v>
      </c>
      <c r="G750" s="138">
        <v>13398000</v>
      </c>
      <c r="H750" s="139">
        <f t="shared" si="93"/>
        <v>5359200</v>
      </c>
      <c r="I750" s="137">
        <f t="shared" si="90"/>
        <v>1</v>
      </c>
      <c r="J750" s="140">
        <f t="shared" si="90"/>
        <v>13398000</v>
      </c>
      <c r="K750" s="139">
        <f t="shared" si="90"/>
        <v>5359200</v>
      </c>
      <c r="L750" s="136"/>
      <c r="M750" s="136"/>
      <c r="N750" s="136"/>
      <c r="O750" s="136"/>
      <c r="P750" s="136"/>
      <c r="Q750" s="137">
        <v>2015</v>
      </c>
      <c r="R750" s="137">
        <v>5</v>
      </c>
      <c r="S750" s="141">
        <f t="shared" si="91"/>
        <v>0.2</v>
      </c>
      <c r="T750" s="142">
        <f t="shared" si="94"/>
        <v>2679600</v>
      </c>
      <c r="U750" s="66">
        <f t="shared" si="96"/>
        <v>3</v>
      </c>
      <c r="V750" s="135"/>
      <c r="W750" s="143">
        <f t="shared" si="95"/>
        <v>8038800</v>
      </c>
      <c r="X750" s="144"/>
    </row>
    <row r="751" spans="1:24" s="145" customFormat="1" hidden="1" x14ac:dyDescent="0.25">
      <c r="A751" s="137">
        <f t="shared" si="92"/>
        <v>499</v>
      </c>
      <c r="B751" s="135"/>
      <c r="C751" s="136" t="s">
        <v>145</v>
      </c>
      <c r="D751" s="137" t="s">
        <v>818</v>
      </c>
      <c r="E751" s="148" t="s">
        <v>74</v>
      </c>
      <c r="F751" s="137">
        <v>1</v>
      </c>
      <c r="G751" s="138">
        <v>13398000</v>
      </c>
      <c r="H751" s="139">
        <f t="shared" si="93"/>
        <v>5359200</v>
      </c>
      <c r="I751" s="137">
        <f t="shared" si="90"/>
        <v>1</v>
      </c>
      <c r="J751" s="140">
        <f t="shared" si="90"/>
        <v>13398000</v>
      </c>
      <c r="K751" s="139">
        <f t="shared" si="90"/>
        <v>5359200</v>
      </c>
      <c r="L751" s="136"/>
      <c r="M751" s="136"/>
      <c r="N751" s="136"/>
      <c r="O751" s="136"/>
      <c r="P751" s="136"/>
      <c r="Q751" s="137">
        <v>2015</v>
      </c>
      <c r="R751" s="137">
        <v>5</v>
      </c>
      <c r="S751" s="141">
        <f t="shared" si="91"/>
        <v>0.2</v>
      </c>
      <c r="T751" s="142">
        <f t="shared" si="94"/>
        <v>2679600</v>
      </c>
      <c r="U751" s="66">
        <f t="shared" si="96"/>
        <v>3</v>
      </c>
      <c r="V751" s="135"/>
      <c r="W751" s="143">
        <f t="shared" si="95"/>
        <v>8038800</v>
      </c>
      <c r="X751" s="144"/>
    </row>
    <row r="752" spans="1:24" s="145" customFormat="1" hidden="1" x14ac:dyDescent="0.25">
      <c r="A752" s="137">
        <f t="shared" si="92"/>
        <v>500</v>
      </c>
      <c r="B752" s="135"/>
      <c r="C752" s="136" t="s">
        <v>145</v>
      </c>
      <c r="D752" s="137" t="s">
        <v>819</v>
      </c>
      <c r="E752" s="148" t="s">
        <v>74</v>
      </c>
      <c r="F752" s="137">
        <v>1</v>
      </c>
      <c r="G752" s="138">
        <v>13398000</v>
      </c>
      <c r="H752" s="139">
        <f t="shared" si="93"/>
        <v>5359200</v>
      </c>
      <c r="I752" s="137">
        <f t="shared" si="90"/>
        <v>1</v>
      </c>
      <c r="J752" s="140">
        <f t="shared" si="90"/>
        <v>13398000</v>
      </c>
      <c r="K752" s="139">
        <f t="shared" si="90"/>
        <v>5359200</v>
      </c>
      <c r="L752" s="136"/>
      <c r="M752" s="136"/>
      <c r="N752" s="136"/>
      <c r="O752" s="136"/>
      <c r="P752" s="136"/>
      <c r="Q752" s="137">
        <v>2015</v>
      </c>
      <c r="R752" s="137">
        <v>5</v>
      </c>
      <c r="S752" s="141">
        <f t="shared" si="91"/>
        <v>0.2</v>
      </c>
      <c r="T752" s="142">
        <f t="shared" si="94"/>
        <v>2679600</v>
      </c>
      <c r="U752" s="66">
        <f t="shared" si="96"/>
        <v>3</v>
      </c>
      <c r="V752" s="135"/>
      <c r="W752" s="143">
        <f t="shared" si="95"/>
        <v>8038800</v>
      </c>
      <c r="X752" s="144"/>
    </row>
    <row r="753" spans="1:24" s="145" customFormat="1" hidden="1" x14ac:dyDescent="0.25">
      <c r="A753" s="137">
        <f t="shared" si="92"/>
        <v>501</v>
      </c>
      <c r="B753" s="135"/>
      <c r="C753" s="136" t="s">
        <v>145</v>
      </c>
      <c r="D753" s="137" t="s">
        <v>820</v>
      </c>
      <c r="E753" s="148" t="s">
        <v>74</v>
      </c>
      <c r="F753" s="137">
        <v>1</v>
      </c>
      <c r="G753" s="138">
        <v>13398000</v>
      </c>
      <c r="H753" s="139">
        <f t="shared" si="93"/>
        <v>5359200</v>
      </c>
      <c r="I753" s="137">
        <f t="shared" si="90"/>
        <v>1</v>
      </c>
      <c r="J753" s="140">
        <f t="shared" si="90"/>
        <v>13398000</v>
      </c>
      <c r="K753" s="139">
        <f t="shared" si="90"/>
        <v>5359200</v>
      </c>
      <c r="L753" s="136"/>
      <c r="M753" s="136"/>
      <c r="N753" s="136"/>
      <c r="O753" s="136"/>
      <c r="P753" s="136"/>
      <c r="Q753" s="137">
        <v>2015</v>
      </c>
      <c r="R753" s="137">
        <v>5</v>
      </c>
      <c r="S753" s="141">
        <f t="shared" si="91"/>
        <v>0.2</v>
      </c>
      <c r="T753" s="142">
        <f t="shared" si="94"/>
        <v>2679600</v>
      </c>
      <c r="U753" s="66">
        <f t="shared" si="96"/>
        <v>3</v>
      </c>
      <c r="V753" s="135"/>
      <c r="W753" s="143">
        <f t="shared" si="95"/>
        <v>8038800</v>
      </c>
      <c r="X753" s="144"/>
    </row>
    <row r="754" spans="1:24" s="145" customFormat="1" hidden="1" x14ac:dyDescent="0.25">
      <c r="A754" s="137">
        <f t="shared" si="92"/>
        <v>502</v>
      </c>
      <c r="B754" s="135"/>
      <c r="C754" s="136" t="s">
        <v>145</v>
      </c>
      <c r="D754" s="137" t="s">
        <v>821</v>
      </c>
      <c r="E754" s="148" t="s">
        <v>74</v>
      </c>
      <c r="F754" s="137">
        <v>1</v>
      </c>
      <c r="G754" s="138">
        <v>13398000</v>
      </c>
      <c r="H754" s="139">
        <f t="shared" si="93"/>
        <v>5359200</v>
      </c>
      <c r="I754" s="137">
        <f t="shared" si="90"/>
        <v>1</v>
      </c>
      <c r="J754" s="140">
        <f t="shared" si="90"/>
        <v>13398000</v>
      </c>
      <c r="K754" s="139">
        <f t="shared" si="90"/>
        <v>5359200</v>
      </c>
      <c r="L754" s="136"/>
      <c r="M754" s="136"/>
      <c r="N754" s="136"/>
      <c r="O754" s="136"/>
      <c r="P754" s="136"/>
      <c r="Q754" s="137">
        <v>2015</v>
      </c>
      <c r="R754" s="137">
        <v>5</v>
      </c>
      <c r="S754" s="141">
        <f t="shared" si="91"/>
        <v>0.2</v>
      </c>
      <c r="T754" s="142">
        <f t="shared" si="94"/>
        <v>2679600</v>
      </c>
      <c r="U754" s="66">
        <f t="shared" si="96"/>
        <v>3</v>
      </c>
      <c r="V754" s="135"/>
      <c r="W754" s="143">
        <f t="shared" si="95"/>
        <v>8038800</v>
      </c>
      <c r="X754" s="144"/>
    </row>
    <row r="755" spans="1:24" s="145" customFormat="1" hidden="1" x14ac:dyDescent="0.25">
      <c r="A755" s="137">
        <f t="shared" si="92"/>
        <v>503</v>
      </c>
      <c r="B755" s="135"/>
      <c r="C755" s="136" t="s">
        <v>145</v>
      </c>
      <c r="D755" s="137" t="s">
        <v>822</v>
      </c>
      <c r="E755" s="148" t="s">
        <v>74</v>
      </c>
      <c r="F755" s="137">
        <v>1</v>
      </c>
      <c r="G755" s="138">
        <v>13398000</v>
      </c>
      <c r="H755" s="139">
        <f t="shared" si="93"/>
        <v>5359200</v>
      </c>
      <c r="I755" s="137">
        <f t="shared" si="90"/>
        <v>1</v>
      </c>
      <c r="J755" s="140">
        <f t="shared" si="90"/>
        <v>13398000</v>
      </c>
      <c r="K755" s="139">
        <f t="shared" si="90"/>
        <v>5359200</v>
      </c>
      <c r="L755" s="136"/>
      <c r="M755" s="136"/>
      <c r="N755" s="136"/>
      <c r="O755" s="136"/>
      <c r="P755" s="136"/>
      <c r="Q755" s="137">
        <v>2015</v>
      </c>
      <c r="R755" s="137">
        <v>5</v>
      </c>
      <c r="S755" s="141">
        <f t="shared" si="91"/>
        <v>0.2</v>
      </c>
      <c r="T755" s="142">
        <f t="shared" si="94"/>
        <v>2679600</v>
      </c>
      <c r="U755" s="66">
        <f t="shared" si="96"/>
        <v>3</v>
      </c>
      <c r="V755" s="135"/>
      <c r="W755" s="143">
        <f t="shared" si="95"/>
        <v>8038800</v>
      </c>
      <c r="X755" s="144"/>
    </row>
    <row r="756" spans="1:24" s="145" customFormat="1" hidden="1" x14ac:dyDescent="0.25">
      <c r="A756" s="137">
        <f t="shared" si="92"/>
        <v>504</v>
      </c>
      <c r="B756" s="135"/>
      <c r="C756" s="136" t="s">
        <v>145</v>
      </c>
      <c r="D756" s="137" t="s">
        <v>823</v>
      </c>
      <c r="E756" s="148" t="s">
        <v>74</v>
      </c>
      <c r="F756" s="137">
        <v>1</v>
      </c>
      <c r="G756" s="138">
        <v>13398000</v>
      </c>
      <c r="H756" s="139">
        <f t="shared" si="93"/>
        <v>5359200</v>
      </c>
      <c r="I756" s="137">
        <f t="shared" si="90"/>
        <v>1</v>
      </c>
      <c r="J756" s="140">
        <f t="shared" si="90"/>
        <v>13398000</v>
      </c>
      <c r="K756" s="139">
        <f t="shared" si="90"/>
        <v>5359200</v>
      </c>
      <c r="L756" s="136"/>
      <c r="M756" s="136"/>
      <c r="N756" s="136"/>
      <c r="O756" s="136"/>
      <c r="P756" s="136"/>
      <c r="Q756" s="137">
        <v>2015</v>
      </c>
      <c r="R756" s="137">
        <v>5</v>
      </c>
      <c r="S756" s="141">
        <f t="shared" si="91"/>
        <v>0.2</v>
      </c>
      <c r="T756" s="142">
        <f t="shared" si="94"/>
        <v>2679600</v>
      </c>
      <c r="U756" s="66">
        <f t="shared" si="96"/>
        <v>3</v>
      </c>
      <c r="V756" s="135"/>
      <c r="W756" s="143">
        <f t="shared" si="95"/>
        <v>8038800</v>
      </c>
      <c r="X756" s="144"/>
    </row>
    <row r="757" spans="1:24" s="145" customFormat="1" hidden="1" x14ac:dyDescent="0.25">
      <c r="A757" s="137">
        <f t="shared" si="92"/>
        <v>505</v>
      </c>
      <c r="B757" s="135"/>
      <c r="C757" s="136" t="s">
        <v>145</v>
      </c>
      <c r="D757" s="137" t="s">
        <v>824</v>
      </c>
      <c r="E757" s="148" t="s">
        <v>74</v>
      </c>
      <c r="F757" s="137">
        <v>1</v>
      </c>
      <c r="G757" s="138">
        <v>13398000</v>
      </c>
      <c r="H757" s="139">
        <f t="shared" si="93"/>
        <v>5359200</v>
      </c>
      <c r="I757" s="137">
        <f t="shared" si="90"/>
        <v>1</v>
      </c>
      <c r="J757" s="140">
        <f t="shared" si="90"/>
        <v>13398000</v>
      </c>
      <c r="K757" s="139">
        <f t="shared" si="90"/>
        <v>5359200</v>
      </c>
      <c r="L757" s="136"/>
      <c r="M757" s="136"/>
      <c r="N757" s="136"/>
      <c r="O757" s="136"/>
      <c r="P757" s="136"/>
      <c r="Q757" s="137">
        <v>2015</v>
      </c>
      <c r="R757" s="137">
        <v>5</v>
      </c>
      <c r="S757" s="141">
        <f t="shared" si="91"/>
        <v>0.2</v>
      </c>
      <c r="T757" s="142">
        <f t="shared" si="94"/>
        <v>2679600</v>
      </c>
      <c r="U757" s="66">
        <f t="shared" si="96"/>
        <v>3</v>
      </c>
      <c r="V757" s="135"/>
      <c r="W757" s="143">
        <f t="shared" si="95"/>
        <v>8038800</v>
      </c>
      <c r="X757" s="144"/>
    </row>
    <row r="758" spans="1:24" s="145" customFormat="1" hidden="1" x14ac:dyDescent="0.25">
      <c r="A758" s="137">
        <f t="shared" si="92"/>
        <v>506</v>
      </c>
      <c r="B758" s="135"/>
      <c r="C758" s="136" t="s">
        <v>145</v>
      </c>
      <c r="D758" s="137" t="s">
        <v>825</v>
      </c>
      <c r="E758" s="148" t="s">
        <v>74</v>
      </c>
      <c r="F758" s="137">
        <v>1</v>
      </c>
      <c r="G758" s="138">
        <v>13398000</v>
      </c>
      <c r="H758" s="139">
        <f t="shared" si="93"/>
        <v>5359200</v>
      </c>
      <c r="I758" s="137">
        <f t="shared" si="90"/>
        <v>1</v>
      </c>
      <c r="J758" s="140">
        <f t="shared" si="90"/>
        <v>13398000</v>
      </c>
      <c r="K758" s="139">
        <f t="shared" si="90"/>
        <v>5359200</v>
      </c>
      <c r="L758" s="136"/>
      <c r="M758" s="136"/>
      <c r="N758" s="136"/>
      <c r="O758" s="136"/>
      <c r="P758" s="136"/>
      <c r="Q758" s="137">
        <v>2015</v>
      </c>
      <c r="R758" s="137">
        <v>5</v>
      </c>
      <c r="S758" s="141">
        <f t="shared" si="91"/>
        <v>0.2</v>
      </c>
      <c r="T758" s="142">
        <f t="shared" si="94"/>
        <v>2679600</v>
      </c>
      <c r="U758" s="66">
        <f t="shared" si="96"/>
        <v>3</v>
      </c>
      <c r="V758" s="135"/>
      <c r="W758" s="143">
        <f t="shared" si="95"/>
        <v>8038800</v>
      </c>
      <c r="X758" s="144"/>
    </row>
    <row r="759" spans="1:24" s="145" customFormat="1" hidden="1" x14ac:dyDescent="0.25">
      <c r="A759" s="137">
        <f t="shared" si="92"/>
        <v>507</v>
      </c>
      <c r="B759" s="135"/>
      <c r="C759" s="136" t="s">
        <v>145</v>
      </c>
      <c r="D759" s="137" t="s">
        <v>826</v>
      </c>
      <c r="E759" s="148" t="s">
        <v>74</v>
      </c>
      <c r="F759" s="137">
        <v>1</v>
      </c>
      <c r="G759" s="138">
        <v>13398000</v>
      </c>
      <c r="H759" s="139">
        <f t="shared" si="93"/>
        <v>5359200</v>
      </c>
      <c r="I759" s="137">
        <f t="shared" si="90"/>
        <v>1</v>
      </c>
      <c r="J759" s="140">
        <f t="shared" si="90"/>
        <v>13398000</v>
      </c>
      <c r="K759" s="139">
        <f t="shared" si="90"/>
        <v>5359200</v>
      </c>
      <c r="L759" s="136"/>
      <c r="M759" s="136"/>
      <c r="N759" s="136"/>
      <c r="O759" s="136"/>
      <c r="P759" s="136"/>
      <c r="Q759" s="137">
        <v>2015</v>
      </c>
      <c r="R759" s="137">
        <v>5</v>
      </c>
      <c r="S759" s="141">
        <f t="shared" si="91"/>
        <v>0.2</v>
      </c>
      <c r="T759" s="142">
        <f t="shared" si="94"/>
        <v>2679600</v>
      </c>
      <c r="U759" s="66">
        <f t="shared" si="96"/>
        <v>3</v>
      </c>
      <c r="V759" s="135"/>
      <c r="W759" s="143">
        <f t="shared" si="95"/>
        <v>8038800</v>
      </c>
      <c r="X759" s="144"/>
    </row>
    <row r="760" spans="1:24" s="145" customFormat="1" hidden="1" x14ac:dyDescent="0.25">
      <c r="A760" s="137">
        <f t="shared" si="92"/>
        <v>508</v>
      </c>
      <c r="B760" s="135"/>
      <c r="C760" s="136" t="s">
        <v>145</v>
      </c>
      <c r="D760" s="137" t="s">
        <v>827</v>
      </c>
      <c r="E760" s="148" t="s">
        <v>74</v>
      </c>
      <c r="F760" s="137">
        <v>1</v>
      </c>
      <c r="G760" s="138">
        <v>13398000</v>
      </c>
      <c r="H760" s="139">
        <f t="shared" si="93"/>
        <v>5359200</v>
      </c>
      <c r="I760" s="137">
        <f t="shared" si="90"/>
        <v>1</v>
      </c>
      <c r="J760" s="140">
        <f t="shared" si="90"/>
        <v>13398000</v>
      </c>
      <c r="K760" s="139">
        <f t="shared" si="90"/>
        <v>5359200</v>
      </c>
      <c r="L760" s="136"/>
      <c r="M760" s="136"/>
      <c r="N760" s="136"/>
      <c r="O760" s="136"/>
      <c r="P760" s="136"/>
      <c r="Q760" s="137">
        <v>2015</v>
      </c>
      <c r="R760" s="137">
        <v>5</v>
      </c>
      <c r="S760" s="141">
        <f t="shared" si="91"/>
        <v>0.2</v>
      </c>
      <c r="T760" s="142">
        <f t="shared" si="94"/>
        <v>2679600</v>
      </c>
      <c r="U760" s="66">
        <f t="shared" si="96"/>
        <v>3</v>
      </c>
      <c r="V760" s="135"/>
      <c r="W760" s="143">
        <f t="shared" si="95"/>
        <v>8038800</v>
      </c>
      <c r="X760" s="144"/>
    </row>
    <row r="761" spans="1:24" s="145" customFormat="1" hidden="1" x14ac:dyDescent="0.25">
      <c r="A761" s="137">
        <f t="shared" si="92"/>
        <v>509</v>
      </c>
      <c r="B761" s="135"/>
      <c r="C761" s="136" t="s">
        <v>145</v>
      </c>
      <c r="D761" s="137" t="s">
        <v>828</v>
      </c>
      <c r="E761" s="148" t="s">
        <v>74</v>
      </c>
      <c r="F761" s="137">
        <v>1</v>
      </c>
      <c r="G761" s="138">
        <v>13398000</v>
      </c>
      <c r="H761" s="139">
        <f t="shared" si="93"/>
        <v>5359200</v>
      </c>
      <c r="I761" s="137">
        <f t="shared" si="90"/>
        <v>1</v>
      </c>
      <c r="J761" s="140">
        <f t="shared" si="90"/>
        <v>13398000</v>
      </c>
      <c r="K761" s="139">
        <f t="shared" si="90"/>
        <v>5359200</v>
      </c>
      <c r="L761" s="136"/>
      <c r="M761" s="136"/>
      <c r="N761" s="136"/>
      <c r="O761" s="136"/>
      <c r="P761" s="136"/>
      <c r="Q761" s="137">
        <v>2015</v>
      </c>
      <c r="R761" s="137">
        <v>5</v>
      </c>
      <c r="S761" s="141">
        <f t="shared" si="91"/>
        <v>0.2</v>
      </c>
      <c r="T761" s="142">
        <f t="shared" si="94"/>
        <v>2679600</v>
      </c>
      <c r="U761" s="66">
        <f t="shared" si="96"/>
        <v>3</v>
      </c>
      <c r="V761" s="135"/>
      <c r="W761" s="143">
        <f t="shared" si="95"/>
        <v>8038800</v>
      </c>
      <c r="X761" s="144"/>
    </row>
    <row r="762" spans="1:24" s="145" customFormat="1" hidden="1" x14ac:dyDescent="0.25">
      <c r="A762" s="137">
        <f t="shared" si="92"/>
        <v>510</v>
      </c>
      <c r="B762" s="135"/>
      <c r="C762" s="136" t="s">
        <v>145</v>
      </c>
      <c r="D762" s="137" t="s">
        <v>829</v>
      </c>
      <c r="E762" s="148" t="s">
        <v>74</v>
      </c>
      <c r="F762" s="137">
        <v>1</v>
      </c>
      <c r="G762" s="138">
        <v>13398000</v>
      </c>
      <c r="H762" s="139">
        <f t="shared" si="93"/>
        <v>5359200</v>
      </c>
      <c r="I762" s="137">
        <f t="shared" si="90"/>
        <v>1</v>
      </c>
      <c r="J762" s="140">
        <f t="shared" si="90"/>
        <v>13398000</v>
      </c>
      <c r="K762" s="139">
        <f t="shared" si="90"/>
        <v>5359200</v>
      </c>
      <c r="L762" s="136"/>
      <c r="M762" s="136"/>
      <c r="N762" s="136"/>
      <c r="O762" s="136"/>
      <c r="P762" s="136"/>
      <c r="Q762" s="137">
        <v>2015</v>
      </c>
      <c r="R762" s="137">
        <v>5</v>
      </c>
      <c r="S762" s="141">
        <f t="shared" si="91"/>
        <v>0.2</v>
      </c>
      <c r="T762" s="142">
        <f t="shared" si="94"/>
        <v>2679600</v>
      </c>
      <c r="U762" s="66">
        <f t="shared" si="96"/>
        <v>3</v>
      </c>
      <c r="V762" s="135"/>
      <c r="W762" s="143">
        <f t="shared" si="95"/>
        <v>8038800</v>
      </c>
      <c r="X762" s="144"/>
    </row>
    <row r="763" spans="1:24" s="145" customFormat="1" hidden="1" x14ac:dyDescent="0.25">
      <c r="A763" s="137">
        <f t="shared" si="92"/>
        <v>511</v>
      </c>
      <c r="B763" s="135"/>
      <c r="C763" s="136" t="s">
        <v>145</v>
      </c>
      <c r="D763" s="137" t="s">
        <v>830</v>
      </c>
      <c r="E763" s="148" t="s">
        <v>74</v>
      </c>
      <c r="F763" s="137">
        <v>1</v>
      </c>
      <c r="G763" s="138">
        <v>13398000</v>
      </c>
      <c r="H763" s="139">
        <f t="shared" si="93"/>
        <v>5359200</v>
      </c>
      <c r="I763" s="137">
        <f t="shared" si="90"/>
        <v>1</v>
      </c>
      <c r="J763" s="140">
        <f t="shared" si="90"/>
        <v>13398000</v>
      </c>
      <c r="K763" s="139">
        <f t="shared" si="90"/>
        <v>5359200</v>
      </c>
      <c r="L763" s="136"/>
      <c r="M763" s="136"/>
      <c r="N763" s="136"/>
      <c r="O763" s="136"/>
      <c r="P763" s="136"/>
      <c r="Q763" s="137">
        <v>2015</v>
      </c>
      <c r="R763" s="137">
        <v>5</v>
      </c>
      <c r="S763" s="141">
        <f t="shared" si="91"/>
        <v>0.2</v>
      </c>
      <c r="T763" s="142">
        <f t="shared" si="94"/>
        <v>2679600</v>
      </c>
      <c r="U763" s="66">
        <f t="shared" si="96"/>
        <v>3</v>
      </c>
      <c r="V763" s="135"/>
      <c r="W763" s="143">
        <f t="shared" si="95"/>
        <v>8038800</v>
      </c>
      <c r="X763" s="144"/>
    </row>
    <row r="764" spans="1:24" s="145" customFormat="1" hidden="1" x14ac:dyDescent="0.25">
      <c r="A764" s="137">
        <f t="shared" si="92"/>
        <v>512</v>
      </c>
      <c r="B764" s="135"/>
      <c r="C764" s="136" t="s">
        <v>145</v>
      </c>
      <c r="D764" s="137" t="s">
        <v>831</v>
      </c>
      <c r="E764" s="148" t="s">
        <v>74</v>
      </c>
      <c r="F764" s="137">
        <v>1</v>
      </c>
      <c r="G764" s="138">
        <v>13398000</v>
      </c>
      <c r="H764" s="139">
        <f t="shared" si="93"/>
        <v>5359200</v>
      </c>
      <c r="I764" s="137">
        <f t="shared" ref="I764:K827" si="97">F764</f>
        <v>1</v>
      </c>
      <c r="J764" s="140">
        <f t="shared" si="97"/>
        <v>13398000</v>
      </c>
      <c r="K764" s="139">
        <f t="shared" si="97"/>
        <v>5359200</v>
      </c>
      <c r="L764" s="136"/>
      <c r="M764" s="136"/>
      <c r="N764" s="136"/>
      <c r="O764" s="136"/>
      <c r="P764" s="136"/>
      <c r="Q764" s="137">
        <v>2015</v>
      </c>
      <c r="R764" s="137">
        <v>5</v>
      </c>
      <c r="S764" s="141">
        <f t="shared" si="91"/>
        <v>0.2</v>
      </c>
      <c r="T764" s="142">
        <f t="shared" si="94"/>
        <v>2679600</v>
      </c>
      <c r="U764" s="66">
        <f t="shared" si="96"/>
        <v>3</v>
      </c>
      <c r="V764" s="135"/>
      <c r="W764" s="143">
        <f t="shared" si="95"/>
        <v>8038800</v>
      </c>
      <c r="X764" s="144"/>
    </row>
    <row r="765" spans="1:24" s="145" customFormat="1" hidden="1" x14ac:dyDescent="0.25">
      <c r="A765" s="137">
        <f t="shared" si="92"/>
        <v>513</v>
      </c>
      <c r="B765" s="135"/>
      <c r="C765" s="136" t="s">
        <v>145</v>
      </c>
      <c r="D765" s="137" t="s">
        <v>832</v>
      </c>
      <c r="E765" s="148" t="s">
        <v>74</v>
      </c>
      <c r="F765" s="137">
        <v>1</v>
      </c>
      <c r="G765" s="138">
        <v>13398000</v>
      </c>
      <c r="H765" s="139">
        <f t="shared" si="93"/>
        <v>5359200</v>
      </c>
      <c r="I765" s="137">
        <f t="shared" si="97"/>
        <v>1</v>
      </c>
      <c r="J765" s="140">
        <f t="shared" si="97"/>
        <v>13398000</v>
      </c>
      <c r="K765" s="139">
        <f t="shared" si="97"/>
        <v>5359200</v>
      </c>
      <c r="L765" s="136"/>
      <c r="M765" s="136"/>
      <c r="N765" s="136"/>
      <c r="O765" s="136"/>
      <c r="P765" s="136"/>
      <c r="Q765" s="137">
        <v>2015</v>
      </c>
      <c r="R765" s="137">
        <v>5</v>
      </c>
      <c r="S765" s="141">
        <f t="shared" ref="S765:S828" si="98">100%/R765</f>
        <v>0.2</v>
      </c>
      <c r="T765" s="142">
        <f t="shared" si="94"/>
        <v>2679600</v>
      </c>
      <c r="U765" s="66">
        <f t="shared" si="96"/>
        <v>3</v>
      </c>
      <c r="V765" s="135"/>
      <c r="W765" s="143">
        <f t="shared" si="95"/>
        <v>8038800</v>
      </c>
      <c r="X765" s="144"/>
    </row>
    <row r="766" spans="1:24" s="145" customFormat="1" hidden="1" x14ac:dyDescent="0.25">
      <c r="A766" s="137">
        <f t="shared" si="92"/>
        <v>514</v>
      </c>
      <c r="B766" s="135"/>
      <c r="C766" s="136" t="s">
        <v>145</v>
      </c>
      <c r="D766" s="137" t="s">
        <v>833</v>
      </c>
      <c r="E766" s="148" t="s">
        <v>74</v>
      </c>
      <c r="F766" s="137">
        <v>1</v>
      </c>
      <c r="G766" s="138">
        <v>13398000</v>
      </c>
      <c r="H766" s="139">
        <f t="shared" si="93"/>
        <v>5359200</v>
      </c>
      <c r="I766" s="137">
        <f t="shared" si="97"/>
        <v>1</v>
      </c>
      <c r="J766" s="140">
        <f t="shared" si="97"/>
        <v>13398000</v>
      </c>
      <c r="K766" s="139">
        <f t="shared" si="97"/>
        <v>5359200</v>
      </c>
      <c r="L766" s="136"/>
      <c r="M766" s="136"/>
      <c r="N766" s="136"/>
      <c r="O766" s="136"/>
      <c r="P766" s="136"/>
      <c r="Q766" s="137">
        <v>2015</v>
      </c>
      <c r="R766" s="137">
        <v>5</v>
      </c>
      <c r="S766" s="141">
        <f t="shared" si="98"/>
        <v>0.2</v>
      </c>
      <c r="T766" s="142">
        <f t="shared" si="94"/>
        <v>2679600</v>
      </c>
      <c r="U766" s="66">
        <f t="shared" si="96"/>
        <v>3</v>
      </c>
      <c r="V766" s="135"/>
      <c r="W766" s="143">
        <f t="shared" si="95"/>
        <v>8038800</v>
      </c>
      <c r="X766" s="144"/>
    </row>
    <row r="767" spans="1:24" s="145" customFormat="1" hidden="1" x14ac:dyDescent="0.25">
      <c r="A767" s="137">
        <f t="shared" ref="A767:A830" si="99">+A766+1</f>
        <v>515</v>
      </c>
      <c r="B767" s="135"/>
      <c r="C767" s="136" t="s">
        <v>145</v>
      </c>
      <c r="D767" s="137" t="s">
        <v>834</v>
      </c>
      <c r="E767" s="148" t="s">
        <v>74</v>
      </c>
      <c r="F767" s="137">
        <v>1</v>
      </c>
      <c r="G767" s="138">
        <v>13398000</v>
      </c>
      <c r="H767" s="139">
        <f t="shared" si="93"/>
        <v>5359200</v>
      </c>
      <c r="I767" s="137">
        <f t="shared" si="97"/>
        <v>1</v>
      </c>
      <c r="J767" s="140">
        <f t="shared" si="97"/>
        <v>13398000</v>
      </c>
      <c r="K767" s="139">
        <f t="shared" si="97"/>
        <v>5359200</v>
      </c>
      <c r="L767" s="136"/>
      <c r="M767" s="136"/>
      <c r="N767" s="136"/>
      <c r="O767" s="136"/>
      <c r="P767" s="136"/>
      <c r="Q767" s="137">
        <v>2015</v>
      </c>
      <c r="R767" s="137">
        <v>5</v>
      </c>
      <c r="S767" s="141">
        <f t="shared" si="98"/>
        <v>0.2</v>
      </c>
      <c r="T767" s="142">
        <f t="shared" si="94"/>
        <v>2679600</v>
      </c>
      <c r="U767" s="66">
        <f t="shared" si="96"/>
        <v>3</v>
      </c>
      <c r="V767" s="135"/>
      <c r="W767" s="143">
        <f t="shared" si="95"/>
        <v>8038800</v>
      </c>
      <c r="X767" s="144"/>
    </row>
    <row r="768" spans="1:24" s="145" customFormat="1" hidden="1" x14ac:dyDescent="0.25">
      <c r="A768" s="137">
        <f t="shared" si="99"/>
        <v>516</v>
      </c>
      <c r="B768" s="135"/>
      <c r="C768" s="136" t="s">
        <v>145</v>
      </c>
      <c r="D768" s="137" t="s">
        <v>835</v>
      </c>
      <c r="E768" s="148" t="s">
        <v>74</v>
      </c>
      <c r="F768" s="137">
        <v>1</v>
      </c>
      <c r="G768" s="138">
        <v>13398000</v>
      </c>
      <c r="H768" s="139">
        <f t="shared" si="93"/>
        <v>5359200</v>
      </c>
      <c r="I768" s="137">
        <f t="shared" si="97"/>
        <v>1</v>
      </c>
      <c r="J768" s="140">
        <f t="shared" si="97"/>
        <v>13398000</v>
      </c>
      <c r="K768" s="139">
        <f t="shared" si="97"/>
        <v>5359200</v>
      </c>
      <c r="L768" s="136"/>
      <c r="M768" s="136"/>
      <c r="N768" s="136"/>
      <c r="O768" s="136"/>
      <c r="P768" s="136"/>
      <c r="Q768" s="137">
        <v>2015</v>
      </c>
      <c r="R768" s="137">
        <v>5</v>
      </c>
      <c r="S768" s="141">
        <f t="shared" si="98"/>
        <v>0.2</v>
      </c>
      <c r="T768" s="142">
        <f t="shared" si="94"/>
        <v>2679600</v>
      </c>
      <c r="U768" s="66">
        <f t="shared" si="96"/>
        <v>3</v>
      </c>
      <c r="V768" s="135"/>
      <c r="W768" s="143">
        <f t="shared" si="95"/>
        <v>8038800</v>
      </c>
      <c r="X768" s="144"/>
    </row>
    <row r="769" spans="1:24" s="145" customFormat="1" hidden="1" x14ac:dyDescent="0.25">
      <c r="A769" s="137">
        <f t="shared" si="99"/>
        <v>517</v>
      </c>
      <c r="B769" s="135"/>
      <c r="C769" s="136" t="s">
        <v>145</v>
      </c>
      <c r="D769" s="137" t="s">
        <v>836</v>
      </c>
      <c r="E769" s="148" t="s">
        <v>74</v>
      </c>
      <c r="F769" s="137">
        <v>1</v>
      </c>
      <c r="G769" s="138">
        <v>13398000</v>
      </c>
      <c r="H769" s="139">
        <f t="shared" si="93"/>
        <v>5359200</v>
      </c>
      <c r="I769" s="137">
        <f t="shared" si="97"/>
        <v>1</v>
      </c>
      <c r="J769" s="140">
        <f t="shared" si="97"/>
        <v>13398000</v>
      </c>
      <c r="K769" s="139">
        <f t="shared" si="97"/>
        <v>5359200</v>
      </c>
      <c r="L769" s="136"/>
      <c r="M769" s="136"/>
      <c r="N769" s="136"/>
      <c r="O769" s="136"/>
      <c r="P769" s="136"/>
      <c r="Q769" s="137">
        <v>2015</v>
      </c>
      <c r="R769" s="137">
        <v>5</v>
      </c>
      <c r="S769" s="141">
        <f t="shared" si="98"/>
        <v>0.2</v>
      </c>
      <c r="T769" s="142">
        <f t="shared" si="94"/>
        <v>2679600</v>
      </c>
      <c r="U769" s="66">
        <f t="shared" si="96"/>
        <v>3</v>
      </c>
      <c r="V769" s="135"/>
      <c r="W769" s="143">
        <f t="shared" si="95"/>
        <v>8038800</v>
      </c>
      <c r="X769" s="144"/>
    </row>
    <row r="770" spans="1:24" s="145" customFormat="1" hidden="1" x14ac:dyDescent="0.25">
      <c r="A770" s="137">
        <f t="shared" si="99"/>
        <v>518</v>
      </c>
      <c r="B770" s="135"/>
      <c r="C770" s="136" t="s">
        <v>145</v>
      </c>
      <c r="D770" s="137" t="s">
        <v>837</v>
      </c>
      <c r="E770" s="148" t="s">
        <v>74</v>
      </c>
      <c r="F770" s="137">
        <v>1</v>
      </c>
      <c r="G770" s="138">
        <v>13398000</v>
      </c>
      <c r="H770" s="139">
        <f t="shared" si="93"/>
        <v>5359200</v>
      </c>
      <c r="I770" s="137">
        <f t="shared" si="97"/>
        <v>1</v>
      </c>
      <c r="J770" s="140">
        <f t="shared" si="97"/>
        <v>13398000</v>
      </c>
      <c r="K770" s="139">
        <f t="shared" si="97"/>
        <v>5359200</v>
      </c>
      <c r="L770" s="136"/>
      <c r="M770" s="136"/>
      <c r="N770" s="136"/>
      <c r="O770" s="136"/>
      <c r="P770" s="136"/>
      <c r="Q770" s="137">
        <v>2015</v>
      </c>
      <c r="R770" s="137">
        <v>5</v>
      </c>
      <c r="S770" s="141">
        <f t="shared" si="98"/>
        <v>0.2</v>
      </c>
      <c r="T770" s="142">
        <f t="shared" si="94"/>
        <v>2679600</v>
      </c>
      <c r="U770" s="66">
        <f t="shared" si="96"/>
        <v>3</v>
      </c>
      <c r="V770" s="135"/>
      <c r="W770" s="143">
        <f t="shared" si="95"/>
        <v>8038800</v>
      </c>
      <c r="X770" s="144"/>
    </row>
    <row r="771" spans="1:24" s="145" customFormat="1" hidden="1" x14ac:dyDescent="0.25">
      <c r="A771" s="137">
        <f t="shared" si="99"/>
        <v>519</v>
      </c>
      <c r="B771" s="135"/>
      <c r="C771" s="136" t="s">
        <v>145</v>
      </c>
      <c r="D771" s="137" t="s">
        <v>838</v>
      </c>
      <c r="E771" s="148" t="s">
        <v>74</v>
      </c>
      <c r="F771" s="137">
        <v>1</v>
      </c>
      <c r="G771" s="138">
        <v>13398000</v>
      </c>
      <c r="H771" s="139">
        <f t="shared" si="93"/>
        <v>5359200</v>
      </c>
      <c r="I771" s="137">
        <f t="shared" si="97"/>
        <v>1</v>
      </c>
      <c r="J771" s="140">
        <f t="shared" si="97"/>
        <v>13398000</v>
      </c>
      <c r="K771" s="139">
        <f t="shared" si="97"/>
        <v>5359200</v>
      </c>
      <c r="L771" s="136"/>
      <c r="M771" s="136"/>
      <c r="N771" s="136"/>
      <c r="O771" s="136"/>
      <c r="P771" s="136"/>
      <c r="Q771" s="137">
        <v>2015</v>
      </c>
      <c r="R771" s="137">
        <v>5</v>
      </c>
      <c r="S771" s="141">
        <f t="shared" si="98"/>
        <v>0.2</v>
      </c>
      <c r="T771" s="142">
        <f t="shared" si="94"/>
        <v>2679600</v>
      </c>
      <c r="U771" s="66">
        <f t="shared" si="96"/>
        <v>3</v>
      </c>
      <c r="V771" s="135"/>
      <c r="W771" s="143">
        <f t="shared" si="95"/>
        <v>8038800</v>
      </c>
      <c r="X771" s="144"/>
    </row>
    <row r="772" spans="1:24" s="145" customFormat="1" hidden="1" x14ac:dyDescent="0.25">
      <c r="A772" s="137">
        <f t="shared" si="99"/>
        <v>520</v>
      </c>
      <c r="B772" s="135"/>
      <c r="C772" s="136" t="s">
        <v>145</v>
      </c>
      <c r="D772" s="137" t="s">
        <v>839</v>
      </c>
      <c r="E772" s="148" t="s">
        <v>74</v>
      </c>
      <c r="F772" s="137">
        <v>1</v>
      </c>
      <c r="G772" s="138">
        <v>13398000</v>
      </c>
      <c r="H772" s="139">
        <f t="shared" si="93"/>
        <v>5359200</v>
      </c>
      <c r="I772" s="137">
        <f t="shared" si="97"/>
        <v>1</v>
      </c>
      <c r="J772" s="140">
        <f t="shared" si="97"/>
        <v>13398000</v>
      </c>
      <c r="K772" s="139">
        <f t="shared" si="97"/>
        <v>5359200</v>
      </c>
      <c r="L772" s="136"/>
      <c r="M772" s="136"/>
      <c r="N772" s="136"/>
      <c r="O772" s="136"/>
      <c r="P772" s="136"/>
      <c r="Q772" s="137">
        <v>2015</v>
      </c>
      <c r="R772" s="137">
        <v>5</v>
      </c>
      <c r="S772" s="141">
        <f t="shared" si="98"/>
        <v>0.2</v>
      </c>
      <c r="T772" s="142">
        <f t="shared" si="94"/>
        <v>2679600</v>
      </c>
      <c r="U772" s="66">
        <f t="shared" si="96"/>
        <v>3</v>
      </c>
      <c r="V772" s="135"/>
      <c r="W772" s="143">
        <f t="shared" si="95"/>
        <v>8038800</v>
      </c>
      <c r="X772" s="144"/>
    </row>
    <row r="773" spans="1:24" s="145" customFormat="1" hidden="1" x14ac:dyDescent="0.25">
      <c r="A773" s="137">
        <f t="shared" si="99"/>
        <v>521</v>
      </c>
      <c r="B773" s="135"/>
      <c r="C773" s="136" t="s">
        <v>145</v>
      </c>
      <c r="D773" s="137" t="s">
        <v>840</v>
      </c>
      <c r="E773" s="148" t="s">
        <v>74</v>
      </c>
      <c r="F773" s="137">
        <v>1</v>
      </c>
      <c r="G773" s="138">
        <v>13398000</v>
      </c>
      <c r="H773" s="139">
        <f t="shared" si="93"/>
        <v>5359200</v>
      </c>
      <c r="I773" s="137">
        <f t="shared" si="97"/>
        <v>1</v>
      </c>
      <c r="J773" s="140">
        <f t="shared" si="97"/>
        <v>13398000</v>
      </c>
      <c r="K773" s="139">
        <f t="shared" si="97"/>
        <v>5359200</v>
      </c>
      <c r="L773" s="136"/>
      <c r="M773" s="136"/>
      <c r="N773" s="136"/>
      <c r="O773" s="136"/>
      <c r="P773" s="136"/>
      <c r="Q773" s="137">
        <v>2015</v>
      </c>
      <c r="R773" s="137">
        <v>5</v>
      </c>
      <c r="S773" s="141">
        <f t="shared" si="98"/>
        <v>0.2</v>
      </c>
      <c r="T773" s="142">
        <f t="shared" si="94"/>
        <v>2679600</v>
      </c>
      <c r="U773" s="66">
        <f t="shared" si="96"/>
        <v>3</v>
      </c>
      <c r="V773" s="135"/>
      <c r="W773" s="143">
        <f t="shared" si="95"/>
        <v>8038800</v>
      </c>
      <c r="X773" s="144"/>
    </row>
    <row r="774" spans="1:24" s="145" customFormat="1" hidden="1" x14ac:dyDescent="0.25">
      <c r="A774" s="137">
        <f t="shared" si="99"/>
        <v>522</v>
      </c>
      <c r="B774" s="135"/>
      <c r="C774" s="136" t="s">
        <v>145</v>
      </c>
      <c r="D774" s="137" t="s">
        <v>841</v>
      </c>
      <c r="E774" s="148" t="s">
        <v>74</v>
      </c>
      <c r="F774" s="137">
        <v>1</v>
      </c>
      <c r="G774" s="138">
        <v>13398000</v>
      </c>
      <c r="H774" s="139">
        <f t="shared" si="93"/>
        <v>5359200</v>
      </c>
      <c r="I774" s="137">
        <f t="shared" si="97"/>
        <v>1</v>
      </c>
      <c r="J774" s="140">
        <f t="shared" si="97"/>
        <v>13398000</v>
      </c>
      <c r="K774" s="139">
        <f t="shared" si="97"/>
        <v>5359200</v>
      </c>
      <c r="L774" s="136"/>
      <c r="M774" s="136"/>
      <c r="N774" s="136"/>
      <c r="O774" s="136"/>
      <c r="P774" s="136"/>
      <c r="Q774" s="137">
        <v>2015</v>
      </c>
      <c r="R774" s="137">
        <v>5</v>
      </c>
      <c r="S774" s="141">
        <f t="shared" si="98"/>
        <v>0.2</v>
      </c>
      <c r="T774" s="142">
        <f t="shared" si="94"/>
        <v>2679600</v>
      </c>
      <c r="U774" s="66">
        <f t="shared" si="96"/>
        <v>3</v>
      </c>
      <c r="V774" s="135"/>
      <c r="W774" s="143">
        <f t="shared" si="95"/>
        <v>8038800</v>
      </c>
      <c r="X774" s="144"/>
    </row>
    <row r="775" spans="1:24" s="145" customFormat="1" hidden="1" x14ac:dyDescent="0.25">
      <c r="A775" s="137">
        <f t="shared" si="99"/>
        <v>523</v>
      </c>
      <c r="B775" s="135"/>
      <c r="C775" s="136" t="s">
        <v>145</v>
      </c>
      <c r="D775" s="137" t="s">
        <v>842</v>
      </c>
      <c r="E775" s="148" t="s">
        <v>74</v>
      </c>
      <c r="F775" s="137">
        <v>1</v>
      </c>
      <c r="G775" s="138">
        <v>13398000</v>
      </c>
      <c r="H775" s="139">
        <f t="shared" si="93"/>
        <v>5359200</v>
      </c>
      <c r="I775" s="137">
        <f t="shared" si="97"/>
        <v>1</v>
      </c>
      <c r="J775" s="140">
        <f t="shared" si="97"/>
        <v>13398000</v>
      </c>
      <c r="K775" s="139">
        <f t="shared" si="97"/>
        <v>5359200</v>
      </c>
      <c r="L775" s="136"/>
      <c r="M775" s="136"/>
      <c r="N775" s="136"/>
      <c r="O775" s="136"/>
      <c r="P775" s="136"/>
      <c r="Q775" s="137">
        <v>2015</v>
      </c>
      <c r="R775" s="137">
        <v>5</v>
      </c>
      <c r="S775" s="141">
        <f t="shared" si="98"/>
        <v>0.2</v>
      </c>
      <c r="T775" s="142">
        <f t="shared" si="94"/>
        <v>2679600</v>
      </c>
      <c r="U775" s="66">
        <f t="shared" si="96"/>
        <v>3</v>
      </c>
      <c r="V775" s="135"/>
      <c r="W775" s="143">
        <f t="shared" si="95"/>
        <v>8038800</v>
      </c>
      <c r="X775" s="144"/>
    </row>
    <row r="776" spans="1:24" s="145" customFormat="1" hidden="1" x14ac:dyDescent="0.25">
      <c r="A776" s="137">
        <f t="shared" si="99"/>
        <v>524</v>
      </c>
      <c r="B776" s="135"/>
      <c r="C776" s="136" t="s">
        <v>145</v>
      </c>
      <c r="D776" s="137" t="s">
        <v>843</v>
      </c>
      <c r="E776" s="148" t="s">
        <v>74</v>
      </c>
      <c r="F776" s="137">
        <v>1</v>
      </c>
      <c r="G776" s="138">
        <v>13398000</v>
      </c>
      <c r="H776" s="139">
        <f t="shared" si="93"/>
        <v>5359200</v>
      </c>
      <c r="I776" s="137">
        <f t="shared" si="97"/>
        <v>1</v>
      </c>
      <c r="J776" s="140">
        <f t="shared" si="97"/>
        <v>13398000</v>
      </c>
      <c r="K776" s="139">
        <f t="shared" si="97"/>
        <v>5359200</v>
      </c>
      <c r="L776" s="136"/>
      <c r="M776" s="136"/>
      <c r="N776" s="136"/>
      <c r="O776" s="136"/>
      <c r="P776" s="136"/>
      <c r="Q776" s="137">
        <v>2015</v>
      </c>
      <c r="R776" s="137">
        <v>5</v>
      </c>
      <c r="S776" s="141">
        <f t="shared" si="98"/>
        <v>0.2</v>
      </c>
      <c r="T776" s="142">
        <f t="shared" si="94"/>
        <v>2679600</v>
      </c>
      <c r="U776" s="66">
        <f t="shared" si="96"/>
        <v>3</v>
      </c>
      <c r="V776" s="135"/>
      <c r="W776" s="143">
        <f t="shared" si="95"/>
        <v>8038800</v>
      </c>
      <c r="X776" s="144"/>
    </row>
    <row r="777" spans="1:24" s="145" customFormat="1" hidden="1" x14ac:dyDescent="0.25">
      <c r="A777" s="137">
        <f t="shared" si="99"/>
        <v>525</v>
      </c>
      <c r="B777" s="135"/>
      <c r="C777" s="136" t="s">
        <v>145</v>
      </c>
      <c r="D777" s="137" t="s">
        <v>844</v>
      </c>
      <c r="E777" s="148" t="s">
        <v>74</v>
      </c>
      <c r="F777" s="137">
        <v>1</v>
      </c>
      <c r="G777" s="138">
        <v>13398000</v>
      </c>
      <c r="H777" s="139">
        <f t="shared" si="93"/>
        <v>5359200</v>
      </c>
      <c r="I777" s="137">
        <f t="shared" si="97"/>
        <v>1</v>
      </c>
      <c r="J777" s="140">
        <f t="shared" si="97"/>
        <v>13398000</v>
      </c>
      <c r="K777" s="139">
        <f t="shared" si="97"/>
        <v>5359200</v>
      </c>
      <c r="L777" s="136"/>
      <c r="M777" s="136"/>
      <c r="N777" s="136"/>
      <c r="O777" s="136"/>
      <c r="P777" s="136"/>
      <c r="Q777" s="137">
        <v>2015</v>
      </c>
      <c r="R777" s="137">
        <v>5</v>
      </c>
      <c r="S777" s="141">
        <f t="shared" si="98"/>
        <v>0.2</v>
      </c>
      <c r="T777" s="142">
        <f t="shared" si="94"/>
        <v>2679600</v>
      </c>
      <c r="U777" s="66">
        <f t="shared" si="96"/>
        <v>3</v>
      </c>
      <c r="V777" s="135"/>
      <c r="W777" s="143">
        <f t="shared" si="95"/>
        <v>8038800</v>
      </c>
      <c r="X777" s="144"/>
    </row>
    <row r="778" spans="1:24" s="145" customFormat="1" hidden="1" x14ac:dyDescent="0.25">
      <c r="A778" s="137">
        <f t="shared" si="99"/>
        <v>526</v>
      </c>
      <c r="B778" s="135"/>
      <c r="C778" s="136" t="s">
        <v>145</v>
      </c>
      <c r="D778" s="137" t="s">
        <v>845</v>
      </c>
      <c r="E778" s="148" t="s">
        <v>74</v>
      </c>
      <c r="F778" s="137">
        <v>1</v>
      </c>
      <c r="G778" s="138">
        <v>13398000</v>
      </c>
      <c r="H778" s="139">
        <f t="shared" si="93"/>
        <v>5359200</v>
      </c>
      <c r="I778" s="137">
        <f t="shared" si="97"/>
        <v>1</v>
      </c>
      <c r="J778" s="140">
        <f t="shared" si="97"/>
        <v>13398000</v>
      </c>
      <c r="K778" s="139">
        <f t="shared" si="97"/>
        <v>5359200</v>
      </c>
      <c r="L778" s="136"/>
      <c r="M778" s="136"/>
      <c r="N778" s="136"/>
      <c r="O778" s="136"/>
      <c r="P778" s="136"/>
      <c r="Q778" s="137">
        <v>2015</v>
      </c>
      <c r="R778" s="137">
        <v>5</v>
      </c>
      <c r="S778" s="141">
        <f t="shared" si="98"/>
        <v>0.2</v>
      </c>
      <c r="T778" s="142">
        <f t="shared" si="94"/>
        <v>2679600</v>
      </c>
      <c r="U778" s="66">
        <f t="shared" si="96"/>
        <v>3</v>
      </c>
      <c r="V778" s="135"/>
      <c r="W778" s="143">
        <f t="shared" si="95"/>
        <v>8038800</v>
      </c>
      <c r="X778" s="144"/>
    </row>
    <row r="779" spans="1:24" s="145" customFormat="1" hidden="1" x14ac:dyDescent="0.25">
      <c r="A779" s="137">
        <f t="shared" si="99"/>
        <v>527</v>
      </c>
      <c r="B779" s="135"/>
      <c r="C779" s="136" t="s">
        <v>145</v>
      </c>
      <c r="D779" s="137" t="s">
        <v>846</v>
      </c>
      <c r="E779" s="148" t="s">
        <v>74</v>
      </c>
      <c r="F779" s="137">
        <v>1</v>
      </c>
      <c r="G779" s="138">
        <v>13398000</v>
      </c>
      <c r="H779" s="139">
        <f t="shared" ref="H779:H790" si="100">G779-W779</f>
        <v>5359200</v>
      </c>
      <c r="I779" s="137">
        <f t="shared" si="97"/>
        <v>1</v>
      </c>
      <c r="J779" s="140">
        <f t="shared" si="97"/>
        <v>13398000</v>
      </c>
      <c r="K779" s="139">
        <f t="shared" si="97"/>
        <v>5359200</v>
      </c>
      <c r="L779" s="136"/>
      <c r="M779" s="136"/>
      <c r="N779" s="136"/>
      <c r="O779" s="136"/>
      <c r="P779" s="136"/>
      <c r="Q779" s="137">
        <v>2015</v>
      </c>
      <c r="R779" s="137">
        <v>5</v>
      </c>
      <c r="S779" s="141">
        <f t="shared" si="98"/>
        <v>0.2</v>
      </c>
      <c r="T779" s="142">
        <f t="shared" si="94"/>
        <v>2679600</v>
      </c>
      <c r="U779" s="66">
        <f t="shared" si="96"/>
        <v>3</v>
      </c>
      <c r="V779" s="135"/>
      <c r="W779" s="143">
        <f t="shared" si="95"/>
        <v>8038800</v>
      </c>
      <c r="X779" s="144"/>
    </row>
    <row r="780" spans="1:24" s="145" customFormat="1" hidden="1" x14ac:dyDescent="0.25">
      <c r="A780" s="137">
        <f t="shared" si="99"/>
        <v>528</v>
      </c>
      <c r="B780" s="135"/>
      <c r="C780" s="136" t="s">
        <v>145</v>
      </c>
      <c r="D780" s="137" t="s">
        <v>847</v>
      </c>
      <c r="E780" s="148" t="s">
        <v>74</v>
      </c>
      <c r="F780" s="137">
        <v>1</v>
      </c>
      <c r="G780" s="138">
        <v>13398000</v>
      </c>
      <c r="H780" s="139">
        <f t="shared" si="100"/>
        <v>5359200</v>
      </c>
      <c r="I780" s="137">
        <f t="shared" si="97"/>
        <v>1</v>
      </c>
      <c r="J780" s="140">
        <f t="shared" si="97"/>
        <v>13398000</v>
      </c>
      <c r="K780" s="139">
        <f t="shared" si="97"/>
        <v>5359200</v>
      </c>
      <c r="L780" s="136"/>
      <c r="M780" s="136"/>
      <c r="N780" s="136"/>
      <c r="O780" s="136"/>
      <c r="P780" s="136"/>
      <c r="Q780" s="137">
        <v>2015</v>
      </c>
      <c r="R780" s="137">
        <v>5</v>
      </c>
      <c r="S780" s="141">
        <f t="shared" si="98"/>
        <v>0.2</v>
      </c>
      <c r="T780" s="142">
        <f t="shared" si="94"/>
        <v>2679600</v>
      </c>
      <c r="U780" s="66">
        <f t="shared" si="96"/>
        <v>3</v>
      </c>
      <c r="V780" s="135"/>
      <c r="W780" s="143">
        <f t="shared" si="95"/>
        <v>8038800</v>
      </c>
      <c r="X780" s="144"/>
    </row>
    <row r="781" spans="1:24" s="145" customFormat="1" hidden="1" x14ac:dyDescent="0.25">
      <c r="A781" s="137">
        <f t="shared" si="99"/>
        <v>529</v>
      </c>
      <c r="B781" s="135"/>
      <c r="C781" s="136" t="s">
        <v>145</v>
      </c>
      <c r="D781" s="137" t="s">
        <v>848</v>
      </c>
      <c r="E781" s="148" t="s">
        <v>74</v>
      </c>
      <c r="F781" s="137">
        <v>1</v>
      </c>
      <c r="G781" s="138">
        <v>13398000</v>
      </c>
      <c r="H781" s="139">
        <f t="shared" si="100"/>
        <v>5359200</v>
      </c>
      <c r="I781" s="137">
        <f t="shared" si="97"/>
        <v>1</v>
      </c>
      <c r="J781" s="140">
        <f t="shared" si="97"/>
        <v>13398000</v>
      </c>
      <c r="K781" s="139">
        <f t="shared" si="97"/>
        <v>5359200</v>
      </c>
      <c r="L781" s="136"/>
      <c r="M781" s="136"/>
      <c r="N781" s="136"/>
      <c r="O781" s="136"/>
      <c r="P781" s="136"/>
      <c r="Q781" s="137">
        <v>2015</v>
      </c>
      <c r="R781" s="137">
        <v>5</v>
      </c>
      <c r="S781" s="141">
        <f t="shared" si="98"/>
        <v>0.2</v>
      </c>
      <c r="T781" s="142">
        <f t="shared" si="94"/>
        <v>2679600</v>
      </c>
      <c r="U781" s="66">
        <f t="shared" si="96"/>
        <v>3</v>
      </c>
      <c r="V781" s="135"/>
      <c r="W781" s="143">
        <f t="shared" si="95"/>
        <v>8038800</v>
      </c>
      <c r="X781" s="144"/>
    </row>
    <row r="782" spans="1:24" s="145" customFormat="1" hidden="1" x14ac:dyDescent="0.25">
      <c r="A782" s="137">
        <f t="shared" si="99"/>
        <v>530</v>
      </c>
      <c r="B782" s="135"/>
      <c r="C782" s="136" t="s">
        <v>145</v>
      </c>
      <c r="D782" s="137" t="s">
        <v>849</v>
      </c>
      <c r="E782" s="148" t="s">
        <v>74</v>
      </c>
      <c r="F782" s="137">
        <v>1</v>
      </c>
      <c r="G782" s="138">
        <v>13398000</v>
      </c>
      <c r="H782" s="139">
        <f t="shared" si="100"/>
        <v>5359200</v>
      </c>
      <c r="I782" s="137">
        <f t="shared" si="97"/>
        <v>1</v>
      </c>
      <c r="J782" s="140">
        <f t="shared" si="97"/>
        <v>13398000</v>
      </c>
      <c r="K782" s="139">
        <f t="shared" si="97"/>
        <v>5359200</v>
      </c>
      <c r="L782" s="136"/>
      <c r="M782" s="136"/>
      <c r="N782" s="136"/>
      <c r="O782" s="136"/>
      <c r="P782" s="136"/>
      <c r="Q782" s="137">
        <v>2015</v>
      </c>
      <c r="R782" s="137">
        <v>5</v>
      </c>
      <c r="S782" s="141">
        <f t="shared" si="98"/>
        <v>0.2</v>
      </c>
      <c r="T782" s="142">
        <f t="shared" si="94"/>
        <v>2679600</v>
      </c>
      <c r="U782" s="66">
        <f t="shared" si="96"/>
        <v>3</v>
      </c>
      <c r="V782" s="135"/>
      <c r="W782" s="143">
        <f t="shared" si="95"/>
        <v>8038800</v>
      </c>
      <c r="X782" s="144"/>
    </row>
    <row r="783" spans="1:24" s="145" customFormat="1" hidden="1" x14ac:dyDescent="0.25">
      <c r="A783" s="137">
        <f t="shared" si="99"/>
        <v>531</v>
      </c>
      <c r="B783" s="135"/>
      <c r="C783" s="136" t="s">
        <v>145</v>
      </c>
      <c r="D783" s="137" t="s">
        <v>850</v>
      </c>
      <c r="E783" s="148" t="s">
        <v>74</v>
      </c>
      <c r="F783" s="137">
        <v>1</v>
      </c>
      <c r="G783" s="138">
        <v>13398000</v>
      </c>
      <c r="H783" s="139">
        <f t="shared" si="100"/>
        <v>5359200</v>
      </c>
      <c r="I783" s="137">
        <f t="shared" si="97"/>
        <v>1</v>
      </c>
      <c r="J783" s="140">
        <f t="shared" si="97"/>
        <v>13398000</v>
      </c>
      <c r="K783" s="139">
        <f t="shared" si="97"/>
        <v>5359200</v>
      </c>
      <c r="L783" s="136"/>
      <c r="M783" s="136"/>
      <c r="N783" s="136"/>
      <c r="O783" s="136"/>
      <c r="P783" s="136"/>
      <c r="Q783" s="137">
        <v>2015</v>
      </c>
      <c r="R783" s="137">
        <v>5</v>
      </c>
      <c r="S783" s="141">
        <f t="shared" si="98"/>
        <v>0.2</v>
      </c>
      <c r="T783" s="142">
        <f t="shared" si="94"/>
        <v>2679600</v>
      </c>
      <c r="U783" s="66">
        <f t="shared" si="96"/>
        <v>3</v>
      </c>
      <c r="V783" s="135"/>
      <c r="W783" s="143">
        <f t="shared" si="95"/>
        <v>8038800</v>
      </c>
      <c r="X783" s="144"/>
    </row>
    <row r="784" spans="1:24" s="145" customFormat="1" hidden="1" x14ac:dyDescent="0.25">
      <c r="A784" s="137">
        <f t="shared" si="99"/>
        <v>532</v>
      </c>
      <c r="B784" s="135"/>
      <c r="C784" s="136" t="s">
        <v>145</v>
      </c>
      <c r="D784" s="137" t="s">
        <v>851</v>
      </c>
      <c r="E784" s="148" t="s">
        <v>74</v>
      </c>
      <c r="F784" s="137">
        <v>1</v>
      </c>
      <c r="G784" s="138">
        <v>13398000</v>
      </c>
      <c r="H784" s="139">
        <f t="shared" si="100"/>
        <v>5359200</v>
      </c>
      <c r="I784" s="137">
        <f t="shared" si="97"/>
        <v>1</v>
      </c>
      <c r="J784" s="140">
        <f t="shared" si="97"/>
        <v>13398000</v>
      </c>
      <c r="K784" s="139">
        <f t="shared" si="97"/>
        <v>5359200</v>
      </c>
      <c r="L784" s="136"/>
      <c r="M784" s="136"/>
      <c r="N784" s="136"/>
      <c r="O784" s="136"/>
      <c r="P784" s="136"/>
      <c r="Q784" s="137">
        <v>2015</v>
      </c>
      <c r="R784" s="137">
        <v>5</v>
      </c>
      <c r="S784" s="141">
        <f t="shared" si="98"/>
        <v>0.2</v>
      </c>
      <c r="T784" s="142">
        <f t="shared" si="94"/>
        <v>2679600</v>
      </c>
      <c r="U784" s="66">
        <f t="shared" si="96"/>
        <v>3</v>
      </c>
      <c r="V784" s="135"/>
      <c r="W784" s="143">
        <f t="shared" si="95"/>
        <v>8038800</v>
      </c>
      <c r="X784" s="144"/>
    </row>
    <row r="785" spans="1:24" s="145" customFormat="1" hidden="1" x14ac:dyDescent="0.25">
      <c r="A785" s="137">
        <f t="shared" si="99"/>
        <v>533</v>
      </c>
      <c r="B785" s="135"/>
      <c r="C785" s="136" t="s">
        <v>145</v>
      </c>
      <c r="D785" s="137" t="s">
        <v>852</v>
      </c>
      <c r="E785" s="148" t="s">
        <v>74</v>
      </c>
      <c r="F785" s="137">
        <v>1</v>
      </c>
      <c r="G785" s="138">
        <v>13398000</v>
      </c>
      <c r="H785" s="139">
        <f t="shared" si="100"/>
        <v>5359200</v>
      </c>
      <c r="I785" s="137">
        <f t="shared" si="97"/>
        <v>1</v>
      </c>
      <c r="J785" s="140">
        <f t="shared" si="97"/>
        <v>13398000</v>
      </c>
      <c r="K785" s="139">
        <f t="shared" si="97"/>
        <v>5359200</v>
      </c>
      <c r="L785" s="136"/>
      <c r="M785" s="136"/>
      <c r="N785" s="136"/>
      <c r="O785" s="136"/>
      <c r="P785" s="136"/>
      <c r="Q785" s="137">
        <v>2015</v>
      </c>
      <c r="R785" s="137">
        <v>5</v>
      </c>
      <c r="S785" s="141">
        <f t="shared" si="98"/>
        <v>0.2</v>
      </c>
      <c r="T785" s="142">
        <f t="shared" si="94"/>
        <v>2679600</v>
      </c>
      <c r="U785" s="66">
        <f t="shared" si="96"/>
        <v>3</v>
      </c>
      <c r="V785" s="135"/>
      <c r="W785" s="143">
        <f t="shared" si="95"/>
        <v>8038800</v>
      </c>
      <c r="X785" s="144"/>
    </row>
    <row r="786" spans="1:24" s="145" customFormat="1" hidden="1" x14ac:dyDescent="0.25">
      <c r="A786" s="137">
        <f t="shared" si="99"/>
        <v>534</v>
      </c>
      <c r="B786" s="135"/>
      <c r="C786" s="136" t="s">
        <v>145</v>
      </c>
      <c r="D786" s="137" t="s">
        <v>853</v>
      </c>
      <c r="E786" s="148" t="s">
        <v>74</v>
      </c>
      <c r="F786" s="137">
        <v>1</v>
      </c>
      <c r="G786" s="138">
        <v>13398000</v>
      </c>
      <c r="H786" s="139">
        <f t="shared" si="100"/>
        <v>5359200</v>
      </c>
      <c r="I786" s="137">
        <f t="shared" si="97"/>
        <v>1</v>
      </c>
      <c r="J786" s="140">
        <f t="shared" si="97"/>
        <v>13398000</v>
      </c>
      <c r="K786" s="139">
        <f t="shared" si="97"/>
        <v>5359200</v>
      </c>
      <c r="L786" s="136"/>
      <c r="M786" s="136"/>
      <c r="N786" s="136"/>
      <c r="O786" s="136"/>
      <c r="P786" s="136"/>
      <c r="Q786" s="137">
        <v>2015</v>
      </c>
      <c r="R786" s="137">
        <v>5</v>
      </c>
      <c r="S786" s="141">
        <f t="shared" si="98"/>
        <v>0.2</v>
      </c>
      <c r="T786" s="142">
        <f t="shared" si="94"/>
        <v>2679600</v>
      </c>
      <c r="U786" s="66">
        <f t="shared" si="96"/>
        <v>3</v>
      </c>
      <c r="V786" s="135"/>
      <c r="W786" s="143">
        <f t="shared" si="95"/>
        <v>8038800</v>
      </c>
      <c r="X786" s="144"/>
    </row>
    <row r="787" spans="1:24" s="145" customFormat="1" hidden="1" x14ac:dyDescent="0.25">
      <c r="A787" s="137">
        <f t="shared" si="99"/>
        <v>535</v>
      </c>
      <c r="B787" s="135"/>
      <c r="C787" s="136" t="s">
        <v>145</v>
      </c>
      <c r="D787" s="137" t="s">
        <v>854</v>
      </c>
      <c r="E787" s="148" t="s">
        <v>74</v>
      </c>
      <c r="F787" s="137">
        <v>1</v>
      </c>
      <c r="G787" s="138">
        <v>13398000</v>
      </c>
      <c r="H787" s="139">
        <f t="shared" si="100"/>
        <v>5359200</v>
      </c>
      <c r="I787" s="137">
        <f t="shared" si="97"/>
        <v>1</v>
      </c>
      <c r="J787" s="140">
        <f t="shared" si="97"/>
        <v>13398000</v>
      </c>
      <c r="K787" s="139">
        <f t="shared" si="97"/>
        <v>5359200</v>
      </c>
      <c r="L787" s="136"/>
      <c r="M787" s="136"/>
      <c r="N787" s="136"/>
      <c r="O787" s="136"/>
      <c r="P787" s="136"/>
      <c r="Q787" s="137">
        <v>2015</v>
      </c>
      <c r="R787" s="137">
        <v>5</v>
      </c>
      <c r="S787" s="141">
        <f t="shared" si="98"/>
        <v>0.2</v>
      </c>
      <c r="T787" s="142">
        <f t="shared" si="94"/>
        <v>2679600</v>
      </c>
      <c r="U787" s="66">
        <f t="shared" si="96"/>
        <v>3</v>
      </c>
      <c r="V787" s="135"/>
      <c r="W787" s="143">
        <f t="shared" si="95"/>
        <v>8038800</v>
      </c>
      <c r="X787" s="144"/>
    </row>
    <row r="788" spans="1:24" s="145" customFormat="1" hidden="1" x14ac:dyDescent="0.25">
      <c r="A788" s="137">
        <f t="shared" si="99"/>
        <v>536</v>
      </c>
      <c r="B788" s="135"/>
      <c r="C788" s="136" t="s">
        <v>145</v>
      </c>
      <c r="D788" s="137" t="s">
        <v>855</v>
      </c>
      <c r="E788" s="148" t="s">
        <v>74</v>
      </c>
      <c r="F788" s="137">
        <v>1</v>
      </c>
      <c r="G788" s="138">
        <v>13398000</v>
      </c>
      <c r="H788" s="139">
        <f t="shared" si="100"/>
        <v>5359200</v>
      </c>
      <c r="I788" s="137">
        <f t="shared" si="97"/>
        <v>1</v>
      </c>
      <c r="J788" s="140">
        <f t="shared" si="97"/>
        <v>13398000</v>
      </c>
      <c r="K788" s="139">
        <f t="shared" si="97"/>
        <v>5359200</v>
      </c>
      <c r="L788" s="136"/>
      <c r="M788" s="136"/>
      <c r="N788" s="136"/>
      <c r="O788" s="136"/>
      <c r="P788" s="136"/>
      <c r="Q788" s="137">
        <v>2015</v>
      </c>
      <c r="R788" s="137">
        <v>5</v>
      </c>
      <c r="S788" s="141">
        <f t="shared" si="98"/>
        <v>0.2</v>
      </c>
      <c r="T788" s="142">
        <f t="shared" si="94"/>
        <v>2679600</v>
      </c>
      <c r="U788" s="66">
        <f t="shared" si="96"/>
        <v>3</v>
      </c>
      <c r="V788" s="135"/>
      <c r="W788" s="143">
        <f t="shared" si="95"/>
        <v>8038800</v>
      </c>
      <c r="X788" s="144"/>
    </row>
    <row r="789" spans="1:24" s="145" customFormat="1" hidden="1" x14ac:dyDescent="0.25">
      <c r="A789" s="137">
        <f t="shared" si="99"/>
        <v>537</v>
      </c>
      <c r="B789" s="135"/>
      <c r="C789" s="136" t="s">
        <v>145</v>
      </c>
      <c r="D789" s="137" t="s">
        <v>856</v>
      </c>
      <c r="E789" s="148" t="s">
        <v>74</v>
      </c>
      <c r="F789" s="137">
        <v>1</v>
      </c>
      <c r="G789" s="138">
        <v>13398000</v>
      </c>
      <c r="H789" s="139">
        <f t="shared" si="100"/>
        <v>5359200</v>
      </c>
      <c r="I789" s="137">
        <f t="shared" si="97"/>
        <v>1</v>
      </c>
      <c r="J789" s="140">
        <f t="shared" si="97"/>
        <v>13398000</v>
      </c>
      <c r="K789" s="139">
        <f t="shared" si="97"/>
        <v>5359200</v>
      </c>
      <c r="L789" s="136"/>
      <c r="M789" s="136"/>
      <c r="N789" s="136"/>
      <c r="O789" s="136"/>
      <c r="P789" s="136"/>
      <c r="Q789" s="137">
        <v>2015</v>
      </c>
      <c r="R789" s="137">
        <v>5</v>
      </c>
      <c r="S789" s="141">
        <f t="shared" si="98"/>
        <v>0.2</v>
      </c>
      <c r="T789" s="142">
        <f t="shared" si="94"/>
        <v>2679600</v>
      </c>
      <c r="U789" s="66">
        <f t="shared" si="96"/>
        <v>3</v>
      </c>
      <c r="V789" s="135"/>
      <c r="W789" s="143">
        <f t="shared" si="95"/>
        <v>8038800</v>
      </c>
      <c r="X789" s="144"/>
    </row>
    <row r="790" spans="1:24" s="145" customFormat="1" hidden="1" x14ac:dyDescent="0.25">
      <c r="A790" s="137">
        <f t="shared" si="99"/>
        <v>538</v>
      </c>
      <c r="B790" s="135"/>
      <c r="C790" s="136" t="s">
        <v>145</v>
      </c>
      <c r="D790" s="137" t="s">
        <v>857</v>
      </c>
      <c r="E790" s="148" t="s">
        <v>74</v>
      </c>
      <c r="F790" s="137">
        <v>1</v>
      </c>
      <c r="G790" s="138">
        <v>13398000</v>
      </c>
      <c r="H790" s="139">
        <f t="shared" si="100"/>
        <v>5359200</v>
      </c>
      <c r="I790" s="137">
        <f t="shared" si="97"/>
        <v>1</v>
      </c>
      <c r="J790" s="140">
        <f t="shared" si="97"/>
        <v>13398000</v>
      </c>
      <c r="K790" s="139">
        <f t="shared" si="97"/>
        <v>5359200</v>
      </c>
      <c r="L790" s="136"/>
      <c r="M790" s="136"/>
      <c r="N790" s="136"/>
      <c r="O790" s="136"/>
      <c r="P790" s="136"/>
      <c r="Q790" s="137">
        <v>2015</v>
      </c>
      <c r="R790" s="137">
        <v>5</v>
      </c>
      <c r="S790" s="141">
        <f t="shared" si="98"/>
        <v>0.2</v>
      </c>
      <c r="T790" s="142">
        <f t="shared" ref="T790:T853" si="101">G790/R790</f>
        <v>2679600</v>
      </c>
      <c r="U790" s="66">
        <f t="shared" si="96"/>
        <v>3</v>
      </c>
      <c r="V790" s="135"/>
      <c r="W790" s="143">
        <f t="shared" ref="W790:W853" si="102">T790*U790</f>
        <v>8038800</v>
      </c>
      <c r="X790" s="144"/>
    </row>
    <row r="791" spans="1:24" s="144" customFormat="1" hidden="1" x14ac:dyDescent="0.2">
      <c r="A791" s="137">
        <f t="shared" si="99"/>
        <v>539</v>
      </c>
      <c r="B791" s="135"/>
      <c r="C791" s="136" t="s">
        <v>858</v>
      </c>
      <c r="D791" s="135">
        <v>5001761</v>
      </c>
      <c r="E791" s="148" t="s">
        <v>74</v>
      </c>
      <c r="F791" s="137">
        <v>1</v>
      </c>
      <c r="G791" s="155">
        <v>70000000</v>
      </c>
      <c r="H791" s="139">
        <v>0</v>
      </c>
      <c r="I791" s="137">
        <f t="shared" si="97"/>
        <v>1</v>
      </c>
      <c r="J791" s="140">
        <f t="shared" si="97"/>
        <v>70000000</v>
      </c>
      <c r="K791" s="139">
        <f t="shared" si="97"/>
        <v>0</v>
      </c>
      <c r="L791" s="156"/>
      <c r="M791" s="156"/>
      <c r="N791" s="156"/>
      <c r="O791" s="156"/>
      <c r="P791" s="158"/>
      <c r="Q791" s="137">
        <v>2009</v>
      </c>
      <c r="R791" s="135">
        <v>5</v>
      </c>
      <c r="S791" s="141">
        <f t="shared" si="98"/>
        <v>0.2</v>
      </c>
      <c r="T791" s="142">
        <f t="shared" si="101"/>
        <v>14000000</v>
      </c>
      <c r="U791" s="66">
        <f t="shared" si="96"/>
        <v>9</v>
      </c>
      <c r="V791" s="135">
        <v>0</v>
      </c>
      <c r="W791" s="143">
        <f t="shared" si="102"/>
        <v>126000000</v>
      </c>
      <c r="X791" s="144">
        <f t="shared" ref="X791:X835" si="103">IF(H791&lt;0,0,H791)</f>
        <v>0</v>
      </c>
    </row>
    <row r="792" spans="1:24" s="144" customFormat="1" ht="30" hidden="1" x14ac:dyDescent="0.2">
      <c r="A792" s="137">
        <f t="shared" si="99"/>
        <v>540</v>
      </c>
      <c r="B792" s="135"/>
      <c r="C792" s="136" t="s">
        <v>69</v>
      </c>
      <c r="D792" s="135" t="s">
        <v>859</v>
      </c>
      <c r="E792" s="148" t="s">
        <v>74</v>
      </c>
      <c r="F792" s="137">
        <v>1</v>
      </c>
      <c r="G792" s="155">
        <v>11697000</v>
      </c>
      <c r="H792" s="139">
        <v>0</v>
      </c>
      <c r="I792" s="137">
        <f t="shared" si="97"/>
        <v>1</v>
      </c>
      <c r="J792" s="140">
        <f t="shared" si="97"/>
        <v>11697000</v>
      </c>
      <c r="K792" s="139">
        <f t="shared" si="97"/>
        <v>0</v>
      </c>
      <c r="L792" s="156"/>
      <c r="M792" s="156"/>
      <c r="N792" s="156"/>
      <c r="O792" s="156"/>
      <c r="P792" s="158"/>
      <c r="Q792" s="137">
        <v>2009</v>
      </c>
      <c r="R792" s="135">
        <v>5</v>
      </c>
      <c r="S792" s="141">
        <f t="shared" si="98"/>
        <v>0.2</v>
      </c>
      <c r="T792" s="142">
        <f t="shared" si="101"/>
        <v>2339400</v>
      </c>
      <c r="U792" s="66">
        <f t="shared" si="96"/>
        <v>9</v>
      </c>
      <c r="V792" s="135">
        <v>0</v>
      </c>
      <c r="W792" s="143">
        <f t="shared" si="102"/>
        <v>21054600</v>
      </c>
      <c r="X792" s="144">
        <f t="shared" si="103"/>
        <v>0</v>
      </c>
    </row>
    <row r="793" spans="1:24" s="144" customFormat="1" ht="30" hidden="1" x14ac:dyDescent="0.2">
      <c r="A793" s="137">
        <f t="shared" si="99"/>
        <v>541</v>
      </c>
      <c r="B793" s="135"/>
      <c r="C793" s="136" t="s">
        <v>69</v>
      </c>
      <c r="D793" s="135" t="s">
        <v>860</v>
      </c>
      <c r="E793" s="148" t="s">
        <v>74</v>
      </c>
      <c r="F793" s="137">
        <v>1</v>
      </c>
      <c r="G793" s="155">
        <v>11697000</v>
      </c>
      <c r="H793" s="139">
        <v>0</v>
      </c>
      <c r="I793" s="137">
        <f t="shared" si="97"/>
        <v>1</v>
      </c>
      <c r="J793" s="140">
        <f t="shared" si="97"/>
        <v>11697000</v>
      </c>
      <c r="K793" s="139">
        <f t="shared" si="97"/>
        <v>0</v>
      </c>
      <c r="L793" s="156"/>
      <c r="M793" s="156"/>
      <c r="N793" s="156"/>
      <c r="O793" s="156"/>
      <c r="P793" s="158"/>
      <c r="Q793" s="137">
        <v>2009</v>
      </c>
      <c r="R793" s="135">
        <v>5</v>
      </c>
      <c r="S793" s="141">
        <f t="shared" si="98"/>
        <v>0.2</v>
      </c>
      <c r="T793" s="142">
        <f t="shared" si="101"/>
        <v>2339400</v>
      </c>
      <c r="U793" s="66">
        <f t="shared" si="96"/>
        <v>9</v>
      </c>
      <c r="V793" s="135">
        <v>0</v>
      </c>
      <c r="W793" s="143">
        <f t="shared" si="102"/>
        <v>21054600</v>
      </c>
      <c r="X793" s="144">
        <f t="shared" si="103"/>
        <v>0</v>
      </c>
    </row>
    <row r="794" spans="1:24" s="144" customFormat="1" ht="30" hidden="1" x14ac:dyDescent="0.2">
      <c r="A794" s="137">
        <f t="shared" si="99"/>
        <v>542</v>
      </c>
      <c r="B794" s="135"/>
      <c r="C794" s="136" t="s">
        <v>69</v>
      </c>
      <c r="D794" s="135" t="s">
        <v>861</v>
      </c>
      <c r="E794" s="148" t="s">
        <v>74</v>
      </c>
      <c r="F794" s="137">
        <v>1</v>
      </c>
      <c r="G794" s="155">
        <v>11697000</v>
      </c>
      <c r="H794" s="139">
        <v>0</v>
      </c>
      <c r="I794" s="137">
        <f t="shared" si="97"/>
        <v>1</v>
      </c>
      <c r="J794" s="140">
        <f t="shared" si="97"/>
        <v>11697000</v>
      </c>
      <c r="K794" s="139">
        <f t="shared" si="97"/>
        <v>0</v>
      </c>
      <c r="L794" s="156"/>
      <c r="M794" s="156"/>
      <c r="N794" s="156"/>
      <c r="O794" s="156"/>
      <c r="P794" s="158"/>
      <c r="Q794" s="137">
        <v>2009</v>
      </c>
      <c r="R794" s="135">
        <v>5</v>
      </c>
      <c r="S794" s="141">
        <f t="shared" si="98"/>
        <v>0.2</v>
      </c>
      <c r="T794" s="142">
        <f t="shared" si="101"/>
        <v>2339400</v>
      </c>
      <c r="U794" s="66">
        <f t="shared" si="96"/>
        <v>9</v>
      </c>
      <c r="V794" s="135">
        <v>0</v>
      </c>
      <c r="W794" s="143">
        <f t="shared" si="102"/>
        <v>21054600</v>
      </c>
      <c r="X794" s="144">
        <f t="shared" si="103"/>
        <v>0</v>
      </c>
    </row>
    <row r="795" spans="1:24" s="144" customFormat="1" ht="30" hidden="1" x14ac:dyDescent="0.2">
      <c r="A795" s="137">
        <f t="shared" si="99"/>
        <v>543</v>
      </c>
      <c r="B795" s="135"/>
      <c r="C795" s="136" t="s">
        <v>69</v>
      </c>
      <c r="D795" s="135" t="s">
        <v>862</v>
      </c>
      <c r="E795" s="148" t="s">
        <v>74</v>
      </c>
      <c r="F795" s="137">
        <v>1</v>
      </c>
      <c r="G795" s="155">
        <v>11697000</v>
      </c>
      <c r="H795" s="139">
        <v>0</v>
      </c>
      <c r="I795" s="137">
        <f t="shared" si="97"/>
        <v>1</v>
      </c>
      <c r="J795" s="140">
        <f t="shared" si="97"/>
        <v>11697000</v>
      </c>
      <c r="K795" s="139">
        <f t="shared" si="97"/>
        <v>0</v>
      </c>
      <c r="L795" s="156"/>
      <c r="M795" s="156"/>
      <c r="N795" s="156"/>
      <c r="O795" s="156"/>
      <c r="P795" s="158"/>
      <c r="Q795" s="137">
        <v>2009</v>
      </c>
      <c r="R795" s="135">
        <v>5</v>
      </c>
      <c r="S795" s="141">
        <f t="shared" si="98"/>
        <v>0.2</v>
      </c>
      <c r="T795" s="142">
        <f t="shared" si="101"/>
        <v>2339400</v>
      </c>
      <c r="U795" s="66">
        <f t="shared" si="96"/>
        <v>9</v>
      </c>
      <c r="V795" s="135">
        <v>0</v>
      </c>
      <c r="W795" s="143">
        <f t="shared" si="102"/>
        <v>21054600</v>
      </c>
      <c r="X795" s="144">
        <f t="shared" si="103"/>
        <v>0</v>
      </c>
    </row>
    <row r="796" spans="1:24" s="144" customFormat="1" ht="30" hidden="1" x14ac:dyDescent="0.2">
      <c r="A796" s="137">
        <f t="shared" si="99"/>
        <v>544</v>
      </c>
      <c r="B796" s="135"/>
      <c r="C796" s="136" t="s">
        <v>69</v>
      </c>
      <c r="D796" s="135" t="s">
        <v>863</v>
      </c>
      <c r="E796" s="148" t="s">
        <v>74</v>
      </c>
      <c r="F796" s="137">
        <v>1</v>
      </c>
      <c r="G796" s="155">
        <v>11697000</v>
      </c>
      <c r="H796" s="139">
        <v>0</v>
      </c>
      <c r="I796" s="137">
        <f t="shared" si="97"/>
        <v>1</v>
      </c>
      <c r="J796" s="140">
        <f t="shared" si="97"/>
        <v>11697000</v>
      </c>
      <c r="K796" s="139">
        <f t="shared" si="97"/>
        <v>0</v>
      </c>
      <c r="L796" s="156"/>
      <c r="M796" s="156"/>
      <c r="N796" s="156"/>
      <c r="O796" s="156"/>
      <c r="P796" s="158"/>
      <c r="Q796" s="137">
        <v>2009</v>
      </c>
      <c r="R796" s="135">
        <v>5</v>
      </c>
      <c r="S796" s="141">
        <f t="shared" si="98"/>
        <v>0.2</v>
      </c>
      <c r="T796" s="142">
        <f t="shared" si="101"/>
        <v>2339400</v>
      </c>
      <c r="U796" s="66">
        <f t="shared" si="96"/>
        <v>9</v>
      </c>
      <c r="V796" s="135">
        <v>0</v>
      </c>
      <c r="W796" s="143">
        <f t="shared" si="102"/>
        <v>21054600</v>
      </c>
      <c r="X796" s="144">
        <f t="shared" si="103"/>
        <v>0</v>
      </c>
    </row>
    <row r="797" spans="1:24" s="144" customFormat="1" ht="30" hidden="1" x14ac:dyDescent="0.2">
      <c r="A797" s="137">
        <f t="shared" si="99"/>
        <v>545</v>
      </c>
      <c r="B797" s="135"/>
      <c r="C797" s="136" t="s">
        <v>69</v>
      </c>
      <c r="D797" s="135" t="s">
        <v>864</v>
      </c>
      <c r="E797" s="148" t="s">
        <v>74</v>
      </c>
      <c r="F797" s="137">
        <v>1</v>
      </c>
      <c r="G797" s="155">
        <v>11697000</v>
      </c>
      <c r="H797" s="139">
        <v>0</v>
      </c>
      <c r="I797" s="137">
        <f t="shared" si="97"/>
        <v>1</v>
      </c>
      <c r="J797" s="140">
        <f t="shared" si="97"/>
        <v>11697000</v>
      </c>
      <c r="K797" s="139">
        <f t="shared" si="97"/>
        <v>0</v>
      </c>
      <c r="L797" s="156"/>
      <c r="M797" s="156"/>
      <c r="N797" s="156"/>
      <c r="O797" s="156"/>
      <c r="P797" s="158"/>
      <c r="Q797" s="137">
        <v>2009</v>
      </c>
      <c r="R797" s="135">
        <v>5</v>
      </c>
      <c r="S797" s="141">
        <f t="shared" si="98"/>
        <v>0.2</v>
      </c>
      <c r="T797" s="142">
        <f t="shared" si="101"/>
        <v>2339400</v>
      </c>
      <c r="U797" s="66">
        <f t="shared" si="96"/>
        <v>9</v>
      </c>
      <c r="V797" s="135">
        <v>0</v>
      </c>
      <c r="W797" s="143">
        <f t="shared" si="102"/>
        <v>21054600</v>
      </c>
      <c r="X797" s="144">
        <f t="shared" si="103"/>
        <v>0</v>
      </c>
    </row>
    <row r="798" spans="1:24" s="144" customFormat="1" ht="30" hidden="1" x14ac:dyDescent="0.2">
      <c r="A798" s="137">
        <f t="shared" si="99"/>
        <v>546</v>
      </c>
      <c r="B798" s="135"/>
      <c r="C798" s="136" t="s">
        <v>69</v>
      </c>
      <c r="D798" s="135" t="s">
        <v>865</v>
      </c>
      <c r="E798" s="148" t="s">
        <v>74</v>
      </c>
      <c r="F798" s="137">
        <v>1</v>
      </c>
      <c r="G798" s="155">
        <v>11697000</v>
      </c>
      <c r="H798" s="139">
        <v>0</v>
      </c>
      <c r="I798" s="137">
        <f t="shared" si="97"/>
        <v>1</v>
      </c>
      <c r="J798" s="140">
        <f t="shared" si="97"/>
        <v>11697000</v>
      </c>
      <c r="K798" s="139">
        <f t="shared" si="97"/>
        <v>0</v>
      </c>
      <c r="L798" s="156"/>
      <c r="M798" s="156"/>
      <c r="N798" s="156"/>
      <c r="O798" s="156"/>
      <c r="P798" s="158"/>
      <c r="Q798" s="137">
        <v>2009</v>
      </c>
      <c r="R798" s="135">
        <v>5</v>
      </c>
      <c r="S798" s="141">
        <f t="shared" si="98"/>
        <v>0.2</v>
      </c>
      <c r="T798" s="142">
        <f t="shared" si="101"/>
        <v>2339400</v>
      </c>
      <c r="U798" s="66">
        <f t="shared" si="96"/>
        <v>9</v>
      </c>
      <c r="V798" s="135">
        <v>0</v>
      </c>
      <c r="W798" s="143">
        <f t="shared" si="102"/>
        <v>21054600</v>
      </c>
      <c r="X798" s="144">
        <f t="shared" si="103"/>
        <v>0</v>
      </c>
    </row>
    <row r="799" spans="1:24" s="144" customFormat="1" ht="30" hidden="1" x14ac:dyDescent="0.2">
      <c r="A799" s="137">
        <f t="shared" si="99"/>
        <v>547</v>
      </c>
      <c r="B799" s="135"/>
      <c r="C799" s="136" t="s">
        <v>69</v>
      </c>
      <c r="D799" s="135" t="s">
        <v>866</v>
      </c>
      <c r="E799" s="148" t="s">
        <v>74</v>
      </c>
      <c r="F799" s="137">
        <v>1</v>
      </c>
      <c r="G799" s="155">
        <v>11697000</v>
      </c>
      <c r="H799" s="139">
        <v>0</v>
      </c>
      <c r="I799" s="137">
        <f t="shared" si="97"/>
        <v>1</v>
      </c>
      <c r="J799" s="140">
        <f t="shared" si="97"/>
        <v>11697000</v>
      </c>
      <c r="K799" s="139">
        <f t="shared" si="97"/>
        <v>0</v>
      </c>
      <c r="L799" s="156"/>
      <c r="M799" s="156"/>
      <c r="N799" s="156"/>
      <c r="O799" s="156"/>
      <c r="P799" s="158"/>
      <c r="Q799" s="137">
        <v>2009</v>
      </c>
      <c r="R799" s="135">
        <v>5</v>
      </c>
      <c r="S799" s="141">
        <f t="shared" si="98"/>
        <v>0.2</v>
      </c>
      <c r="T799" s="142">
        <f t="shared" si="101"/>
        <v>2339400</v>
      </c>
      <c r="U799" s="66">
        <f t="shared" si="96"/>
        <v>9</v>
      </c>
      <c r="V799" s="135">
        <v>0</v>
      </c>
      <c r="W799" s="143">
        <f t="shared" si="102"/>
        <v>21054600</v>
      </c>
      <c r="X799" s="144">
        <f t="shared" si="103"/>
        <v>0</v>
      </c>
    </row>
    <row r="800" spans="1:24" s="144" customFormat="1" ht="30" hidden="1" x14ac:dyDescent="0.2">
      <c r="A800" s="137">
        <f t="shared" si="99"/>
        <v>548</v>
      </c>
      <c r="B800" s="135"/>
      <c r="C800" s="136" t="s">
        <v>69</v>
      </c>
      <c r="D800" s="135" t="s">
        <v>867</v>
      </c>
      <c r="E800" s="148" t="s">
        <v>74</v>
      </c>
      <c r="F800" s="137">
        <v>1</v>
      </c>
      <c r="G800" s="155">
        <v>11697000</v>
      </c>
      <c r="H800" s="139">
        <v>0</v>
      </c>
      <c r="I800" s="137">
        <f t="shared" si="97"/>
        <v>1</v>
      </c>
      <c r="J800" s="140">
        <f t="shared" si="97"/>
        <v>11697000</v>
      </c>
      <c r="K800" s="139">
        <f t="shared" si="97"/>
        <v>0</v>
      </c>
      <c r="L800" s="156"/>
      <c r="M800" s="156"/>
      <c r="N800" s="156"/>
      <c r="O800" s="156"/>
      <c r="P800" s="158"/>
      <c r="Q800" s="137">
        <v>2009</v>
      </c>
      <c r="R800" s="135">
        <v>5</v>
      </c>
      <c r="S800" s="141">
        <f t="shared" si="98"/>
        <v>0.2</v>
      </c>
      <c r="T800" s="142">
        <f t="shared" si="101"/>
        <v>2339400</v>
      </c>
      <c r="U800" s="66">
        <f t="shared" ref="U800:U863" si="104">2018-Q800</f>
        <v>9</v>
      </c>
      <c r="V800" s="135">
        <v>0</v>
      </c>
      <c r="W800" s="143">
        <f t="shared" si="102"/>
        <v>21054600</v>
      </c>
      <c r="X800" s="144">
        <f t="shared" si="103"/>
        <v>0</v>
      </c>
    </row>
    <row r="801" spans="1:24" s="144" customFormat="1" ht="30" hidden="1" x14ac:dyDescent="0.2">
      <c r="A801" s="137">
        <f t="shared" si="99"/>
        <v>549</v>
      </c>
      <c r="B801" s="135"/>
      <c r="C801" s="136" t="s">
        <v>69</v>
      </c>
      <c r="D801" s="135" t="s">
        <v>868</v>
      </c>
      <c r="E801" s="148" t="s">
        <v>74</v>
      </c>
      <c r="F801" s="137">
        <v>1</v>
      </c>
      <c r="G801" s="155">
        <v>11697000</v>
      </c>
      <c r="H801" s="139">
        <v>0</v>
      </c>
      <c r="I801" s="137">
        <f t="shared" si="97"/>
        <v>1</v>
      </c>
      <c r="J801" s="140">
        <f t="shared" si="97"/>
        <v>11697000</v>
      </c>
      <c r="K801" s="139">
        <f t="shared" si="97"/>
        <v>0</v>
      </c>
      <c r="L801" s="156"/>
      <c r="M801" s="156"/>
      <c r="N801" s="156"/>
      <c r="O801" s="156"/>
      <c r="P801" s="158"/>
      <c r="Q801" s="137">
        <v>2009</v>
      </c>
      <c r="R801" s="135">
        <v>5</v>
      </c>
      <c r="S801" s="141">
        <f t="shared" si="98"/>
        <v>0.2</v>
      </c>
      <c r="T801" s="142">
        <f t="shared" si="101"/>
        <v>2339400</v>
      </c>
      <c r="U801" s="66">
        <f t="shared" si="104"/>
        <v>9</v>
      </c>
      <c r="V801" s="135">
        <v>0</v>
      </c>
      <c r="W801" s="143">
        <f t="shared" si="102"/>
        <v>21054600</v>
      </c>
      <c r="X801" s="144">
        <f t="shared" si="103"/>
        <v>0</v>
      </c>
    </row>
    <row r="802" spans="1:24" s="144" customFormat="1" ht="30" hidden="1" x14ac:dyDescent="0.2">
      <c r="A802" s="137">
        <f t="shared" si="99"/>
        <v>550</v>
      </c>
      <c r="B802" s="135"/>
      <c r="C802" s="136" t="s">
        <v>69</v>
      </c>
      <c r="D802" s="135" t="s">
        <v>869</v>
      </c>
      <c r="E802" s="148" t="s">
        <v>74</v>
      </c>
      <c r="F802" s="137">
        <v>1</v>
      </c>
      <c r="G802" s="155">
        <v>11697000</v>
      </c>
      <c r="H802" s="139">
        <v>0</v>
      </c>
      <c r="I802" s="137">
        <f t="shared" si="97"/>
        <v>1</v>
      </c>
      <c r="J802" s="140">
        <f t="shared" si="97"/>
        <v>11697000</v>
      </c>
      <c r="K802" s="139">
        <f t="shared" si="97"/>
        <v>0</v>
      </c>
      <c r="L802" s="156"/>
      <c r="M802" s="156"/>
      <c r="N802" s="156"/>
      <c r="O802" s="156"/>
      <c r="P802" s="158"/>
      <c r="Q802" s="137">
        <v>2009</v>
      </c>
      <c r="R802" s="135">
        <v>5</v>
      </c>
      <c r="S802" s="141">
        <f t="shared" si="98"/>
        <v>0.2</v>
      </c>
      <c r="T802" s="142">
        <f t="shared" si="101"/>
        <v>2339400</v>
      </c>
      <c r="U802" s="66">
        <f t="shared" si="104"/>
        <v>9</v>
      </c>
      <c r="V802" s="135">
        <v>0</v>
      </c>
      <c r="W802" s="143">
        <f t="shared" si="102"/>
        <v>21054600</v>
      </c>
      <c r="X802" s="144">
        <f t="shared" si="103"/>
        <v>0</v>
      </c>
    </row>
    <row r="803" spans="1:24" s="144" customFormat="1" ht="30" hidden="1" x14ac:dyDescent="0.2">
      <c r="A803" s="137">
        <f t="shared" si="99"/>
        <v>551</v>
      </c>
      <c r="B803" s="135"/>
      <c r="C803" s="136" t="s">
        <v>69</v>
      </c>
      <c r="D803" s="135" t="s">
        <v>870</v>
      </c>
      <c r="E803" s="148" t="s">
        <v>74</v>
      </c>
      <c r="F803" s="137">
        <v>1</v>
      </c>
      <c r="G803" s="155">
        <v>11697000</v>
      </c>
      <c r="H803" s="139">
        <v>0</v>
      </c>
      <c r="I803" s="137">
        <f t="shared" si="97"/>
        <v>1</v>
      </c>
      <c r="J803" s="140">
        <f t="shared" si="97"/>
        <v>11697000</v>
      </c>
      <c r="K803" s="139">
        <f t="shared" si="97"/>
        <v>0</v>
      </c>
      <c r="L803" s="156"/>
      <c r="M803" s="156"/>
      <c r="N803" s="156"/>
      <c r="O803" s="156"/>
      <c r="P803" s="158"/>
      <c r="Q803" s="137">
        <v>2009</v>
      </c>
      <c r="R803" s="135">
        <v>5</v>
      </c>
      <c r="S803" s="141">
        <f t="shared" si="98"/>
        <v>0.2</v>
      </c>
      <c r="T803" s="142">
        <f t="shared" si="101"/>
        <v>2339400</v>
      </c>
      <c r="U803" s="66">
        <f t="shared" si="104"/>
        <v>9</v>
      </c>
      <c r="V803" s="135">
        <v>0</v>
      </c>
      <c r="W803" s="143">
        <f t="shared" si="102"/>
        <v>21054600</v>
      </c>
      <c r="X803" s="144">
        <f t="shared" si="103"/>
        <v>0</v>
      </c>
    </row>
    <row r="804" spans="1:24" s="144" customFormat="1" ht="30" hidden="1" x14ac:dyDescent="0.2">
      <c r="A804" s="137">
        <f t="shared" si="99"/>
        <v>552</v>
      </c>
      <c r="B804" s="135"/>
      <c r="C804" s="136" t="s">
        <v>69</v>
      </c>
      <c r="D804" s="135" t="s">
        <v>871</v>
      </c>
      <c r="E804" s="148" t="s">
        <v>74</v>
      </c>
      <c r="F804" s="137">
        <v>1</v>
      </c>
      <c r="G804" s="155">
        <v>11697000</v>
      </c>
      <c r="H804" s="139">
        <v>0</v>
      </c>
      <c r="I804" s="137">
        <f t="shared" si="97"/>
        <v>1</v>
      </c>
      <c r="J804" s="140">
        <f t="shared" si="97"/>
        <v>11697000</v>
      </c>
      <c r="K804" s="139">
        <f t="shared" si="97"/>
        <v>0</v>
      </c>
      <c r="L804" s="156"/>
      <c r="M804" s="156"/>
      <c r="N804" s="156"/>
      <c r="O804" s="156"/>
      <c r="P804" s="158"/>
      <c r="Q804" s="137">
        <v>2009</v>
      </c>
      <c r="R804" s="135">
        <v>5</v>
      </c>
      <c r="S804" s="141">
        <f t="shared" si="98"/>
        <v>0.2</v>
      </c>
      <c r="T804" s="142">
        <f t="shared" si="101"/>
        <v>2339400</v>
      </c>
      <c r="U804" s="66">
        <f t="shared" si="104"/>
        <v>9</v>
      </c>
      <c r="V804" s="135">
        <v>0</v>
      </c>
      <c r="W804" s="143">
        <f t="shared" si="102"/>
        <v>21054600</v>
      </c>
      <c r="X804" s="144">
        <f t="shared" si="103"/>
        <v>0</v>
      </c>
    </row>
    <row r="805" spans="1:24" s="144" customFormat="1" ht="30" hidden="1" x14ac:dyDescent="0.2">
      <c r="A805" s="137">
        <f t="shared" si="99"/>
        <v>553</v>
      </c>
      <c r="B805" s="135"/>
      <c r="C805" s="136" t="s">
        <v>69</v>
      </c>
      <c r="D805" s="135" t="s">
        <v>872</v>
      </c>
      <c r="E805" s="148" t="s">
        <v>74</v>
      </c>
      <c r="F805" s="137">
        <v>1</v>
      </c>
      <c r="G805" s="155">
        <v>11697000</v>
      </c>
      <c r="H805" s="139">
        <v>0</v>
      </c>
      <c r="I805" s="137">
        <f t="shared" si="97"/>
        <v>1</v>
      </c>
      <c r="J805" s="140">
        <f t="shared" si="97"/>
        <v>11697000</v>
      </c>
      <c r="K805" s="139">
        <f t="shared" si="97"/>
        <v>0</v>
      </c>
      <c r="L805" s="156"/>
      <c r="M805" s="156"/>
      <c r="N805" s="156"/>
      <c r="O805" s="156"/>
      <c r="P805" s="158"/>
      <c r="Q805" s="137">
        <v>2009</v>
      </c>
      <c r="R805" s="135">
        <v>5</v>
      </c>
      <c r="S805" s="141">
        <f t="shared" si="98"/>
        <v>0.2</v>
      </c>
      <c r="T805" s="142">
        <f t="shared" si="101"/>
        <v>2339400</v>
      </c>
      <c r="U805" s="66">
        <f t="shared" si="104"/>
        <v>9</v>
      </c>
      <c r="V805" s="135">
        <v>0</v>
      </c>
      <c r="W805" s="143">
        <f t="shared" si="102"/>
        <v>21054600</v>
      </c>
      <c r="X805" s="144">
        <f t="shared" si="103"/>
        <v>0</v>
      </c>
    </row>
    <row r="806" spans="1:24" s="144" customFormat="1" ht="30" hidden="1" x14ac:dyDescent="0.2">
      <c r="A806" s="137">
        <f t="shared" si="99"/>
        <v>554</v>
      </c>
      <c r="B806" s="135"/>
      <c r="C806" s="136" t="s">
        <v>69</v>
      </c>
      <c r="D806" s="135" t="s">
        <v>873</v>
      </c>
      <c r="E806" s="148" t="s">
        <v>74</v>
      </c>
      <c r="F806" s="137">
        <v>1</v>
      </c>
      <c r="G806" s="155">
        <v>11697000</v>
      </c>
      <c r="H806" s="139">
        <v>0</v>
      </c>
      <c r="I806" s="137">
        <f t="shared" si="97"/>
        <v>1</v>
      </c>
      <c r="J806" s="140">
        <f t="shared" si="97"/>
        <v>11697000</v>
      </c>
      <c r="K806" s="139">
        <f t="shared" si="97"/>
        <v>0</v>
      </c>
      <c r="L806" s="156"/>
      <c r="M806" s="156"/>
      <c r="N806" s="156"/>
      <c r="O806" s="156"/>
      <c r="P806" s="158"/>
      <c r="Q806" s="137">
        <v>2009</v>
      </c>
      <c r="R806" s="135">
        <v>5</v>
      </c>
      <c r="S806" s="141">
        <f t="shared" si="98"/>
        <v>0.2</v>
      </c>
      <c r="T806" s="142">
        <f t="shared" si="101"/>
        <v>2339400</v>
      </c>
      <c r="U806" s="66">
        <f t="shared" si="104"/>
        <v>9</v>
      </c>
      <c r="V806" s="135">
        <v>0</v>
      </c>
      <c r="W806" s="143">
        <f t="shared" si="102"/>
        <v>21054600</v>
      </c>
      <c r="X806" s="144">
        <f t="shared" si="103"/>
        <v>0</v>
      </c>
    </row>
    <row r="807" spans="1:24" s="144" customFormat="1" ht="30" hidden="1" x14ac:dyDescent="0.2">
      <c r="A807" s="137">
        <f t="shared" si="99"/>
        <v>555</v>
      </c>
      <c r="B807" s="135"/>
      <c r="C807" s="136" t="s">
        <v>69</v>
      </c>
      <c r="D807" s="135" t="s">
        <v>874</v>
      </c>
      <c r="E807" s="148" t="s">
        <v>74</v>
      </c>
      <c r="F807" s="137">
        <v>1</v>
      </c>
      <c r="G807" s="155">
        <v>11697000</v>
      </c>
      <c r="H807" s="139">
        <v>0</v>
      </c>
      <c r="I807" s="137">
        <f t="shared" si="97"/>
        <v>1</v>
      </c>
      <c r="J807" s="140">
        <f t="shared" si="97"/>
        <v>11697000</v>
      </c>
      <c r="K807" s="139">
        <f t="shared" si="97"/>
        <v>0</v>
      </c>
      <c r="L807" s="156"/>
      <c r="M807" s="156"/>
      <c r="N807" s="156"/>
      <c r="O807" s="156"/>
      <c r="P807" s="158"/>
      <c r="Q807" s="137">
        <v>2009</v>
      </c>
      <c r="R807" s="135">
        <v>5</v>
      </c>
      <c r="S807" s="141">
        <f t="shared" si="98"/>
        <v>0.2</v>
      </c>
      <c r="T807" s="142">
        <f t="shared" si="101"/>
        <v>2339400</v>
      </c>
      <c r="U807" s="66">
        <f t="shared" si="104"/>
        <v>9</v>
      </c>
      <c r="V807" s="135">
        <v>0</v>
      </c>
      <c r="W807" s="143">
        <f t="shared" si="102"/>
        <v>21054600</v>
      </c>
      <c r="X807" s="144">
        <f t="shared" si="103"/>
        <v>0</v>
      </c>
    </row>
    <row r="808" spans="1:24" s="144" customFormat="1" ht="30" hidden="1" x14ac:dyDescent="0.2">
      <c r="A808" s="137">
        <f t="shared" si="99"/>
        <v>556</v>
      </c>
      <c r="B808" s="135"/>
      <c r="C808" s="136" t="s">
        <v>69</v>
      </c>
      <c r="D808" s="135" t="s">
        <v>875</v>
      </c>
      <c r="E808" s="148" t="s">
        <v>74</v>
      </c>
      <c r="F808" s="137">
        <v>1</v>
      </c>
      <c r="G808" s="155">
        <v>11697000</v>
      </c>
      <c r="H808" s="139">
        <v>0</v>
      </c>
      <c r="I808" s="137">
        <f t="shared" si="97"/>
        <v>1</v>
      </c>
      <c r="J808" s="140">
        <f t="shared" si="97"/>
        <v>11697000</v>
      </c>
      <c r="K808" s="139">
        <f t="shared" si="97"/>
        <v>0</v>
      </c>
      <c r="L808" s="156"/>
      <c r="M808" s="156"/>
      <c r="N808" s="156"/>
      <c r="O808" s="156"/>
      <c r="P808" s="158"/>
      <c r="Q808" s="137">
        <v>2009</v>
      </c>
      <c r="R808" s="135">
        <v>5</v>
      </c>
      <c r="S808" s="141">
        <f t="shared" si="98"/>
        <v>0.2</v>
      </c>
      <c r="T808" s="142">
        <f t="shared" si="101"/>
        <v>2339400</v>
      </c>
      <c r="U808" s="66">
        <f t="shared" si="104"/>
        <v>9</v>
      </c>
      <c r="V808" s="135">
        <v>0</v>
      </c>
      <c r="W808" s="143">
        <f t="shared" si="102"/>
        <v>21054600</v>
      </c>
      <c r="X808" s="144">
        <f t="shared" si="103"/>
        <v>0</v>
      </c>
    </row>
    <row r="809" spans="1:24" s="144" customFormat="1" ht="30" hidden="1" x14ac:dyDescent="0.2">
      <c r="A809" s="137">
        <f t="shared" si="99"/>
        <v>557</v>
      </c>
      <c r="B809" s="135"/>
      <c r="C809" s="136" t="s">
        <v>69</v>
      </c>
      <c r="D809" s="135" t="s">
        <v>876</v>
      </c>
      <c r="E809" s="148" t="s">
        <v>74</v>
      </c>
      <c r="F809" s="137">
        <v>1</v>
      </c>
      <c r="G809" s="155">
        <v>11697000</v>
      </c>
      <c r="H809" s="139">
        <v>0</v>
      </c>
      <c r="I809" s="137">
        <f t="shared" si="97"/>
        <v>1</v>
      </c>
      <c r="J809" s="140">
        <f t="shared" si="97"/>
        <v>11697000</v>
      </c>
      <c r="K809" s="139">
        <f t="shared" si="97"/>
        <v>0</v>
      </c>
      <c r="L809" s="156"/>
      <c r="M809" s="156"/>
      <c r="N809" s="156"/>
      <c r="O809" s="156"/>
      <c r="P809" s="158"/>
      <c r="Q809" s="137">
        <v>2009</v>
      </c>
      <c r="R809" s="135">
        <v>5</v>
      </c>
      <c r="S809" s="141">
        <f t="shared" si="98"/>
        <v>0.2</v>
      </c>
      <c r="T809" s="142">
        <f t="shared" si="101"/>
        <v>2339400</v>
      </c>
      <c r="U809" s="66">
        <f t="shared" si="104"/>
        <v>9</v>
      </c>
      <c r="V809" s="135">
        <v>0</v>
      </c>
      <c r="W809" s="143">
        <f t="shared" si="102"/>
        <v>21054600</v>
      </c>
      <c r="X809" s="144">
        <f t="shared" si="103"/>
        <v>0</v>
      </c>
    </row>
    <row r="810" spans="1:24" s="144" customFormat="1" ht="30" hidden="1" x14ac:dyDescent="0.2">
      <c r="A810" s="137">
        <f t="shared" si="99"/>
        <v>558</v>
      </c>
      <c r="B810" s="135"/>
      <c r="C810" s="136" t="s">
        <v>69</v>
      </c>
      <c r="D810" s="135" t="s">
        <v>877</v>
      </c>
      <c r="E810" s="148" t="s">
        <v>74</v>
      </c>
      <c r="F810" s="137">
        <v>1</v>
      </c>
      <c r="G810" s="155">
        <v>11697000</v>
      </c>
      <c r="H810" s="139">
        <v>0</v>
      </c>
      <c r="I810" s="137">
        <f t="shared" si="97"/>
        <v>1</v>
      </c>
      <c r="J810" s="140">
        <f t="shared" si="97"/>
        <v>11697000</v>
      </c>
      <c r="K810" s="139">
        <f t="shared" si="97"/>
        <v>0</v>
      </c>
      <c r="L810" s="156"/>
      <c r="M810" s="156"/>
      <c r="N810" s="156"/>
      <c r="O810" s="156"/>
      <c r="P810" s="158"/>
      <c r="Q810" s="137">
        <v>2009</v>
      </c>
      <c r="R810" s="135">
        <v>5</v>
      </c>
      <c r="S810" s="141">
        <f t="shared" si="98"/>
        <v>0.2</v>
      </c>
      <c r="T810" s="142">
        <f t="shared" si="101"/>
        <v>2339400</v>
      </c>
      <c r="U810" s="66">
        <f t="shared" si="104"/>
        <v>9</v>
      </c>
      <c r="V810" s="135">
        <v>0</v>
      </c>
      <c r="W810" s="143">
        <f t="shared" si="102"/>
        <v>21054600</v>
      </c>
      <c r="X810" s="144">
        <f t="shared" si="103"/>
        <v>0</v>
      </c>
    </row>
    <row r="811" spans="1:24" s="144" customFormat="1" ht="30" hidden="1" x14ac:dyDescent="0.2">
      <c r="A811" s="137">
        <f t="shared" si="99"/>
        <v>559</v>
      </c>
      <c r="B811" s="135"/>
      <c r="C811" s="136" t="s">
        <v>69</v>
      </c>
      <c r="D811" s="135" t="s">
        <v>878</v>
      </c>
      <c r="E811" s="148" t="s">
        <v>74</v>
      </c>
      <c r="F811" s="137">
        <v>1</v>
      </c>
      <c r="G811" s="155">
        <v>11697000</v>
      </c>
      <c r="H811" s="139">
        <v>0</v>
      </c>
      <c r="I811" s="137">
        <f t="shared" si="97"/>
        <v>1</v>
      </c>
      <c r="J811" s="140">
        <f t="shared" si="97"/>
        <v>11697000</v>
      </c>
      <c r="K811" s="139">
        <f t="shared" si="97"/>
        <v>0</v>
      </c>
      <c r="L811" s="156"/>
      <c r="M811" s="156"/>
      <c r="N811" s="156"/>
      <c r="O811" s="156"/>
      <c r="P811" s="158"/>
      <c r="Q811" s="137">
        <v>2009</v>
      </c>
      <c r="R811" s="135">
        <v>5</v>
      </c>
      <c r="S811" s="141">
        <f t="shared" si="98"/>
        <v>0.2</v>
      </c>
      <c r="T811" s="142">
        <f t="shared" si="101"/>
        <v>2339400</v>
      </c>
      <c r="U811" s="66">
        <f t="shared" si="104"/>
        <v>9</v>
      </c>
      <c r="V811" s="135">
        <v>0</v>
      </c>
      <c r="W811" s="143">
        <f t="shared" si="102"/>
        <v>21054600</v>
      </c>
      <c r="X811" s="144">
        <f t="shared" si="103"/>
        <v>0</v>
      </c>
    </row>
    <row r="812" spans="1:24" s="144" customFormat="1" ht="30" hidden="1" x14ac:dyDescent="0.2">
      <c r="A812" s="137">
        <f t="shared" si="99"/>
        <v>560</v>
      </c>
      <c r="B812" s="135"/>
      <c r="C812" s="136" t="s">
        <v>69</v>
      </c>
      <c r="D812" s="135" t="s">
        <v>879</v>
      </c>
      <c r="E812" s="148" t="s">
        <v>74</v>
      </c>
      <c r="F812" s="137">
        <v>1</v>
      </c>
      <c r="G812" s="155">
        <v>11697000</v>
      </c>
      <c r="H812" s="139">
        <v>0</v>
      </c>
      <c r="I812" s="137">
        <f t="shared" si="97"/>
        <v>1</v>
      </c>
      <c r="J812" s="140">
        <f t="shared" si="97"/>
        <v>11697000</v>
      </c>
      <c r="K812" s="139">
        <f t="shared" si="97"/>
        <v>0</v>
      </c>
      <c r="L812" s="156"/>
      <c r="M812" s="156"/>
      <c r="N812" s="156"/>
      <c r="O812" s="156"/>
      <c r="P812" s="158"/>
      <c r="Q812" s="137">
        <v>2009</v>
      </c>
      <c r="R812" s="135">
        <v>5</v>
      </c>
      <c r="S812" s="141">
        <f t="shared" si="98"/>
        <v>0.2</v>
      </c>
      <c r="T812" s="142">
        <f t="shared" si="101"/>
        <v>2339400</v>
      </c>
      <c r="U812" s="66">
        <f t="shared" si="104"/>
        <v>9</v>
      </c>
      <c r="V812" s="135">
        <v>0</v>
      </c>
      <c r="W812" s="143">
        <f t="shared" si="102"/>
        <v>21054600</v>
      </c>
      <c r="X812" s="144">
        <f t="shared" si="103"/>
        <v>0</v>
      </c>
    </row>
    <row r="813" spans="1:24" s="144" customFormat="1" ht="30" hidden="1" x14ac:dyDescent="0.2">
      <c r="A813" s="137">
        <f t="shared" si="99"/>
        <v>561</v>
      </c>
      <c r="B813" s="135"/>
      <c r="C813" s="136" t="s">
        <v>69</v>
      </c>
      <c r="D813" s="135" t="s">
        <v>880</v>
      </c>
      <c r="E813" s="148" t="s">
        <v>74</v>
      </c>
      <c r="F813" s="137">
        <v>1</v>
      </c>
      <c r="G813" s="155">
        <v>11697000</v>
      </c>
      <c r="H813" s="139">
        <v>0</v>
      </c>
      <c r="I813" s="137">
        <f t="shared" si="97"/>
        <v>1</v>
      </c>
      <c r="J813" s="140">
        <f t="shared" si="97"/>
        <v>11697000</v>
      </c>
      <c r="K813" s="139">
        <f t="shared" si="97"/>
        <v>0</v>
      </c>
      <c r="L813" s="156"/>
      <c r="M813" s="156"/>
      <c r="N813" s="156"/>
      <c r="O813" s="156"/>
      <c r="P813" s="158"/>
      <c r="Q813" s="137">
        <v>2009</v>
      </c>
      <c r="R813" s="135">
        <v>5</v>
      </c>
      <c r="S813" s="141">
        <f t="shared" si="98"/>
        <v>0.2</v>
      </c>
      <c r="T813" s="142">
        <f t="shared" si="101"/>
        <v>2339400</v>
      </c>
      <c r="U813" s="66">
        <f t="shared" si="104"/>
        <v>9</v>
      </c>
      <c r="V813" s="135">
        <v>0</v>
      </c>
      <c r="W813" s="143">
        <f t="shared" si="102"/>
        <v>21054600</v>
      </c>
      <c r="X813" s="144">
        <f t="shared" si="103"/>
        <v>0</v>
      </c>
    </row>
    <row r="814" spans="1:24" s="144" customFormat="1" ht="30" hidden="1" x14ac:dyDescent="0.2">
      <c r="A814" s="137">
        <f t="shared" si="99"/>
        <v>562</v>
      </c>
      <c r="B814" s="135"/>
      <c r="C814" s="136" t="s">
        <v>69</v>
      </c>
      <c r="D814" s="135" t="s">
        <v>881</v>
      </c>
      <c r="E814" s="148" t="s">
        <v>74</v>
      </c>
      <c r="F814" s="137">
        <v>1</v>
      </c>
      <c r="G814" s="155">
        <v>11697000</v>
      </c>
      <c r="H814" s="139">
        <v>0</v>
      </c>
      <c r="I814" s="137">
        <f t="shared" si="97"/>
        <v>1</v>
      </c>
      <c r="J814" s="140">
        <f t="shared" si="97"/>
        <v>11697000</v>
      </c>
      <c r="K814" s="139">
        <f t="shared" si="97"/>
        <v>0</v>
      </c>
      <c r="L814" s="156"/>
      <c r="M814" s="156"/>
      <c r="N814" s="156"/>
      <c r="O814" s="156"/>
      <c r="P814" s="158"/>
      <c r="Q814" s="137">
        <v>2009</v>
      </c>
      <c r="R814" s="135">
        <v>5</v>
      </c>
      <c r="S814" s="141">
        <f t="shared" si="98"/>
        <v>0.2</v>
      </c>
      <c r="T814" s="142">
        <f t="shared" si="101"/>
        <v>2339400</v>
      </c>
      <c r="U814" s="66">
        <f t="shared" si="104"/>
        <v>9</v>
      </c>
      <c r="V814" s="135">
        <v>0</v>
      </c>
      <c r="W814" s="143">
        <f t="shared" si="102"/>
        <v>21054600</v>
      </c>
      <c r="X814" s="144">
        <f t="shared" si="103"/>
        <v>0</v>
      </c>
    </row>
    <row r="815" spans="1:24" s="144" customFormat="1" ht="30" hidden="1" x14ac:dyDescent="0.2">
      <c r="A815" s="137">
        <f t="shared" si="99"/>
        <v>563</v>
      </c>
      <c r="B815" s="135"/>
      <c r="C815" s="136" t="s">
        <v>69</v>
      </c>
      <c r="D815" s="135" t="s">
        <v>882</v>
      </c>
      <c r="E815" s="148" t="s">
        <v>74</v>
      </c>
      <c r="F815" s="137">
        <v>1</v>
      </c>
      <c r="G815" s="155">
        <v>11697000</v>
      </c>
      <c r="H815" s="139">
        <v>0</v>
      </c>
      <c r="I815" s="137">
        <f t="shared" si="97"/>
        <v>1</v>
      </c>
      <c r="J815" s="140">
        <f t="shared" si="97"/>
        <v>11697000</v>
      </c>
      <c r="K815" s="139">
        <f t="shared" si="97"/>
        <v>0</v>
      </c>
      <c r="L815" s="156"/>
      <c r="M815" s="156"/>
      <c r="N815" s="156"/>
      <c r="O815" s="156"/>
      <c r="P815" s="158"/>
      <c r="Q815" s="137">
        <v>2009</v>
      </c>
      <c r="R815" s="135">
        <v>5</v>
      </c>
      <c r="S815" s="141">
        <f t="shared" si="98"/>
        <v>0.2</v>
      </c>
      <c r="T815" s="142">
        <f t="shared" si="101"/>
        <v>2339400</v>
      </c>
      <c r="U815" s="66">
        <f t="shared" si="104"/>
        <v>9</v>
      </c>
      <c r="V815" s="135">
        <v>0</v>
      </c>
      <c r="W815" s="143">
        <f t="shared" si="102"/>
        <v>21054600</v>
      </c>
      <c r="X815" s="144">
        <f t="shared" si="103"/>
        <v>0</v>
      </c>
    </row>
    <row r="816" spans="1:24" s="144" customFormat="1" ht="30" hidden="1" x14ac:dyDescent="0.2">
      <c r="A816" s="137">
        <f t="shared" si="99"/>
        <v>564</v>
      </c>
      <c r="B816" s="135"/>
      <c r="C816" s="136" t="s">
        <v>69</v>
      </c>
      <c r="D816" s="135" t="s">
        <v>883</v>
      </c>
      <c r="E816" s="148" t="s">
        <v>74</v>
      </c>
      <c r="F816" s="137">
        <v>1</v>
      </c>
      <c r="G816" s="155">
        <v>11697000</v>
      </c>
      <c r="H816" s="139">
        <v>0</v>
      </c>
      <c r="I816" s="137">
        <f t="shared" si="97"/>
        <v>1</v>
      </c>
      <c r="J816" s="140">
        <f t="shared" si="97"/>
        <v>11697000</v>
      </c>
      <c r="K816" s="139">
        <f t="shared" si="97"/>
        <v>0</v>
      </c>
      <c r="L816" s="156"/>
      <c r="M816" s="156"/>
      <c r="N816" s="156"/>
      <c r="O816" s="156"/>
      <c r="P816" s="158"/>
      <c r="Q816" s="137">
        <v>2009</v>
      </c>
      <c r="R816" s="135">
        <v>5</v>
      </c>
      <c r="S816" s="141">
        <f t="shared" si="98"/>
        <v>0.2</v>
      </c>
      <c r="T816" s="142">
        <f t="shared" si="101"/>
        <v>2339400</v>
      </c>
      <c r="U816" s="66">
        <f t="shared" si="104"/>
        <v>9</v>
      </c>
      <c r="V816" s="135">
        <v>0</v>
      </c>
      <c r="W816" s="143">
        <f t="shared" si="102"/>
        <v>21054600</v>
      </c>
      <c r="X816" s="144">
        <f t="shared" si="103"/>
        <v>0</v>
      </c>
    </row>
    <row r="817" spans="1:24" s="144" customFormat="1" ht="30" hidden="1" x14ac:dyDescent="0.2">
      <c r="A817" s="137">
        <f t="shared" si="99"/>
        <v>565</v>
      </c>
      <c r="B817" s="135"/>
      <c r="C817" s="136" t="s">
        <v>69</v>
      </c>
      <c r="D817" s="135" t="s">
        <v>884</v>
      </c>
      <c r="E817" s="148" t="s">
        <v>74</v>
      </c>
      <c r="F817" s="137">
        <v>1</v>
      </c>
      <c r="G817" s="155">
        <v>11697000</v>
      </c>
      <c r="H817" s="139">
        <v>0</v>
      </c>
      <c r="I817" s="137">
        <f t="shared" si="97"/>
        <v>1</v>
      </c>
      <c r="J817" s="140">
        <f t="shared" si="97"/>
        <v>11697000</v>
      </c>
      <c r="K817" s="139">
        <f t="shared" si="97"/>
        <v>0</v>
      </c>
      <c r="L817" s="156"/>
      <c r="M817" s="156"/>
      <c r="N817" s="156"/>
      <c r="O817" s="156"/>
      <c r="P817" s="158"/>
      <c r="Q817" s="137">
        <v>2009</v>
      </c>
      <c r="R817" s="135">
        <v>5</v>
      </c>
      <c r="S817" s="141">
        <f t="shared" si="98"/>
        <v>0.2</v>
      </c>
      <c r="T817" s="142">
        <f t="shared" si="101"/>
        <v>2339400</v>
      </c>
      <c r="U817" s="66">
        <f t="shared" si="104"/>
        <v>9</v>
      </c>
      <c r="V817" s="135">
        <v>0</v>
      </c>
      <c r="W817" s="143">
        <f t="shared" si="102"/>
        <v>21054600</v>
      </c>
      <c r="X817" s="144">
        <f t="shared" si="103"/>
        <v>0</v>
      </c>
    </row>
    <row r="818" spans="1:24" s="144" customFormat="1" ht="30" hidden="1" x14ac:dyDescent="0.2">
      <c r="A818" s="137">
        <f t="shared" si="99"/>
        <v>566</v>
      </c>
      <c r="B818" s="135"/>
      <c r="C818" s="136" t="s">
        <v>69</v>
      </c>
      <c r="D818" s="135" t="s">
        <v>885</v>
      </c>
      <c r="E818" s="148" t="s">
        <v>74</v>
      </c>
      <c r="F818" s="137">
        <v>1</v>
      </c>
      <c r="G818" s="155">
        <v>11697000</v>
      </c>
      <c r="H818" s="139">
        <v>0</v>
      </c>
      <c r="I818" s="137">
        <f t="shared" si="97"/>
        <v>1</v>
      </c>
      <c r="J818" s="140">
        <f t="shared" si="97"/>
        <v>11697000</v>
      </c>
      <c r="K818" s="139">
        <f t="shared" si="97"/>
        <v>0</v>
      </c>
      <c r="L818" s="156"/>
      <c r="M818" s="156"/>
      <c r="N818" s="156"/>
      <c r="O818" s="156"/>
      <c r="P818" s="158"/>
      <c r="Q818" s="137">
        <v>2009</v>
      </c>
      <c r="R818" s="135">
        <v>5</v>
      </c>
      <c r="S818" s="141">
        <f t="shared" si="98"/>
        <v>0.2</v>
      </c>
      <c r="T818" s="142">
        <f t="shared" si="101"/>
        <v>2339400</v>
      </c>
      <c r="U818" s="66">
        <f t="shared" si="104"/>
        <v>9</v>
      </c>
      <c r="V818" s="135">
        <v>0</v>
      </c>
      <c r="W818" s="143">
        <f t="shared" si="102"/>
        <v>21054600</v>
      </c>
      <c r="X818" s="144">
        <f t="shared" si="103"/>
        <v>0</v>
      </c>
    </row>
    <row r="819" spans="1:24" s="144" customFormat="1" ht="30" hidden="1" x14ac:dyDescent="0.2">
      <c r="A819" s="137">
        <f t="shared" si="99"/>
        <v>567</v>
      </c>
      <c r="B819" s="135"/>
      <c r="C819" s="136" t="s">
        <v>69</v>
      </c>
      <c r="D819" s="135" t="s">
        <v>886</v>
      </c>
      <c r="E819" s="148" t="s">
        <v>74</v>
      </c>
      <c r="F819" s="137">
        <v>1</v>
      </c>
      <c r="G819" s="155">
        <v>11697000</v>
      </c>
      <c r="H819" s="139">
        <v>0</v>
      </c>
      <c r="I819" s="137">
        <f t="shared" si="97"/>
        <v>1</v>
      </c>
      <c r="J819" s="140">
        <f t="shared" si="97"/>
        <v>11697000</v>
      </c>
      <c r="K819" s="139">
        <f t="shared" si="97"/>
        <v>0</v>
      </c>
      <c r="L819" s="156"/>
      <c r="M819" s="156"/>
      <c r="N819" s="156"/>
      <c r="O819" s="156"/>
      <c r="P819" s="158"/>
      <c r="Q819" s="137">
        <v>2009</v>
      </c>
      <c r="R819" s="135">
        <v>5</v>
      </c>
      <c r="S819" s="141">
        <f t="shared" si="98"/>
        <v>0.2</v>
      </c>
      <c r="T819" s="142">
        <f t="shared" si="101"/>
        <v>2339400</v>
      </c>
      <c r="U819" s="66">
        <f t="shared" si="104"/>
        <v>9</v>
      </c>
      <c r="V819" s="135">
        <v>0</v>
      </c>
      <c r="W819" s="143">
        <f t="shared" si="102"/>
        <v>21054600</v>
      </c>
      <c r="X819" s="144">
        <f t="shared" si="103"/>
        <v>0</v>
      </c>
    </row>
    <row r="820" spans="1:24" s="144" customFormat="1" ht="30" hidden="1" x14ac:dyDescent="0.2">
      <c r="A820" s="137">
        <f t="shared" si="99"/>
        <v>568</v>
      </c>
      <c r="B820" s="135"/>
      <c r="C820" s="136" t="s">
        <v>69</v>
      </c>
      <c r="D820" s="135" t="s">
        <v>887</v>
      </c>
      <c r="E820" s="148" t="s">
        <v>74</v>
      </c>
      <c r="F820" s="137">
        <v>1</v>
      </c>
      <c r="G820" s="155">
        <v>11697000</v>
      </c>
      <c r="H820" s="139">
        <v>0</v>
      </c>
      <c r="I820" s="137">
        <f t="shared" si="97"/>
        <v>1</v>
      </c>
      <c r="J820" s="140">
        <f t="shared" si="97"/>
        <v>11697000</v>
      </c>
      <c r="K820" s="139">
        <f t="shared" si="97"/>
        <v>0</v>
      </c>
      <c r="L820" s="156"/>
      <c r="M820" s="156"/>
      <c r="N820" s="156"/>
      <c r="O820" s="156"/>
      <c r="P820" s="158"/>
      <c r="Q820" s="137">
        <v>2009</v>
      </c>
      <c r="R820" s="135">
        <v>5</v>
      </c>
      <c r="S820" s="141">
        <f t="shared" si="98"/>
        <v>0.2</v>
      </c>
      <c r="T820" s="142">
        <f t="shared" si="101"/>
        <v>2339400</v>
      </c>
      <c r="U820" s="66">
        <f t="shared" si="104"/>
        <v>9</v>
      </c>
      <c r="V820" s="135">
        <v>0</v>
      </c>
      <c r="W820" s="143">
        <f t="shared" si="102"/>
        <v>21054600</v>
      </c>
      <c r="X820" s="144">
        <f t="shared" si="103"/>
        <v>0</v>
      </c>
    </row>
    <row r="821" spans="1:24" s="144" customFormat="1" ht="30" hidden="1" x14ac:dyDescent="0.2">
      <c r="A821" s="137">
        <f t="shared" si="99"/>
        <v>569</v>
      </c>
      <c r="B821" s="135"/>
      <c r="C821" s="136" t="s">
        <v>69</v>
      </c>
      <c r="D821" s="135" t="s">
        <v>888</v>
      </c>
      <c r="E821" s="148" t="s">
        <v>74</v>
      </c>
      <c r="F821" s="137">
        <v>1</v>
      </c>
      <c r="G821" s="155">
        <v>11697000</v>
      </c>
      <c r="H821" s="139">
        <v>0</v>
      </c>
      <c r="I821" s="137">
        <f t="shared" si="97"/>
        <v>1</v>
      </c>
      <c r="J821" s="140">
        <f t="shared" si="97"/>
        <v>11697000</v>
      </c>
      <c r="K821" s="139">
        <f t="shared" si="97"/>
        <v>0</v>
      </c>
      <c r="L821" s="156"/>
      <c r="M821" s="156"/>
      <c r="N821" s="156"/>
      <c r="O821" s="156"/>
      <c r="P821" s="158"/>
      <c r="Q821" s="137">
        <v>2009</v>
      </c>
      <c r="R821" s="135">
        <v>5</v>
      </c>
      <c r="S821" s="141">
        <f t="shared" si="98"/>
        <v>0.2</v>
      </c>
      <c r="T821" s="142">
        <f t="shared" si="101"/>
        <v>2339400</v>
      </c>
      <c r="U821" s="66">
        <f t="shared" si="104"/>
        <v>9</v>
      </c>
      <c r="V821" s="135">
        <v>0</v>
      </c>
      <c r="W821" s="143">
        <f t="shared" si="102"/>
        <v>21054600</v>
      </c>
      <c r="X821" s="144">
        <f t="shared" si="103"/>
        <v>0</v>
      </c>
    </row>
    <row r="822" spans="1:24" s="144" customFormat="1" ht="30" hidden="1" x14ac:dyDescent="0.2">
      <c r="A822" s="137">
        <f t="shared" si="99"/>
        <v>570</v>
      </c>
      <c r="B822" s="135"/>
      <c r="C822" s="136" t="s">
        <v>69</v>
      </c>
      <c r="D822" s="135" t="s">
        <v>889</v>
      </c>
      <c r="E822" s="148" t="s">
        <v>74</v>
      </c>
      <c r="F822" s="137">
        <v>1</v>
      </c>
      <c r="G822" s="155">
        <v>11697000</v>
      </c>
      <c r="H822" s="139">
        <v>0</v>
      </c>
      <c r="I822" s="137">
        <f t="shared" si="97"/>
        <v>1</v>
      </c>
      <c r="J822" s="140">
        <f t="shared" si="97"/>
        <v>11697000</v>
      </c>
      <c r="K822" s="139">
        <f t="shared" si="97"/>
        <v>0</v>
      </c>
      <c r="L822" s="156"/>
      <c r="M822" s="156"/>
      <c r="N822" s="156"/>
      <c r="O822" s="156"/>
      <c r="P822" s="158"/>
      <c r="Q822" s="137">
        <v>2009</v>
      </c>
      <c r="R822" s="135">
        <v>5</v>
      </c>
      <c r="S822" s="141">
        <f t="shared" si="98"/>
        <v>0.2</v>
      </c>
      <c r="T822" s="142">
        <f t="shared" si="101"/>
        <v>2339400</v>
      </c>
      <c r="U822" s="66">
        <f t="shared" si="104"/>
        <v>9</v>
      </c>
      <c r="V822" s="135">
        <v>0</v>
      </c>
      <c r="W822" s="143">
        <f t="shared" si="102"/>
        <v>21054600</v>
      </c>
      <c r="X822" s="144">
        <f t="shared" si="103"/>
        <v>0</v>
      </c>
    </row>
    <row r="823" spans="1:24" s="144" customFormat="1" ht="30" hidden="1" x14ac:dyDescent="0.2">
      <c r="A823" s="137">
        <f t="shared" si="99"/>
        <v>571</v>
      </c>
      <c r="B823" s="135"/>
      <c r="C823" s="136" t="s">
        <v>69</v>
      </c>
      <c r="D823" s="135" t="s">
        <v>890</v>
      </c>
      <c r="E823" s="148" t="s">
        <v>74</v>
      </c>
      <c r="F823" s="137">
        <v>1</v>
      </c>
      <c r="G823" s="155">
        <v>11697000</v>
      </c>
      <c r="H823" s="139">
        <v>0</v>
      </c>
      <c r="I823" s="137">
        <f t="shared" si="97"/>
        <v>1</v>
      </c>
      <c r="J823" s="140">
        <f t="shared" si="97"/>
        <v>11697000</v>
      </c>
      <c r="K823" s="139">
        <f t="shared" si="97"/>
        <v>0</v>
      </c>
      <c r="L823" s="156"/>
      <c r="M823" s="156"/>
      <c r="N823" s="156"/>
      <c r="O823" s="156"/>
      <c r="P823" s="158"/>
      <c r="Q823" s="137">
        <v>2009</v>
      </c>
      <c r="R823" s="135">
        <v>5</v>
      </c>
      <c r="S823" s="141">
        <f t="shared" si="98"/>
        <v>0.2</v>
      </c>
      <c r="T823" s="142">
        <f t="shared" si="101"/>
        <v>2339400</v>
      </c>
      <c r="U823" s="66">
        <f t="shared" si="104"/>
        <v>9</v>
      </c>
      <c r="V823" s="135">
        <v>0</v>
      </c>
      <c r="W823" s="143">
        <f t="shared" si="102"/>
        <v>21054600</v>
      </c>
      <c r="X823" s="144">
        <f t="shared" si="103"/>
        <v>0</v>
      </c>
    </row>
    <row r="824" spans="1:24" s="144" customFormat="1" ht="30" hidden="1" x14ac:dyDescent="0.2">
      <c r="A824" s="137">
        <f t="shared" si="99"/>
        <v>572</v>
      </c>
      <c r="B824" s="135"/>
      <c r="C824" s="136" t="s">
        <v>69</v>
      </c>
      <c r="D824" s="135" t="s">
        <v>891</v>
      </c>
      <c r="E824" s="148" t="s">
        <v>74</v>
      </c>
      <c r="F824" s="137">
        <v>1</v>
      </c>
      <c r="G824" s="155">
        <v>11697000</v>
      </c>
      <c r="H824" s="139">
        <v>0</v>
      </c>
      <c r="I824" s="137">
        <f t="shared" si="97"/>
        <v>1</v>
      </c>
      <c r="J824" s="140">
        <f t="shared" si="97"/>
        <v>11697000</v>
      </c>
      <c r="K824" s="139">
        <f t="shared" si="97"/>
        <v>0</v>
      </c>
      <c r="L824" s="156"/>
      <c r="M824" s="156"/>
      <c r="N824" s="156"/>
      <c r="O824" s="156"/>
      <c r="P824" s="158"/>
      <c r="Q824" s="137">
        <v>2009</v>
      </c>
      <c r="R824" s="135">
        <v>5</v>
      </c>
      <c r="S824" s="141">
        <f t="shared" si="98"/>
        <v>0.2</v>
      </c>
      <c r="T824" s="142">
        <f t="shared" si="101"/>
        <v>2339400</v>
      </c>
      <c r="U824" s="66">
        <f t="shared" si="104"/>
        <v>9</v>
      </c>
      <c r="V824" s="135">
        <v>0</v>
      </c>
      <c r="W824" s="143">
        <f t="shared" si="102"/>
        <v>21054600</v>
      </c>
      <c r="X824" s="144">
        <f t="shared" si="103"/>
        <v>0</v>
      </c>
    </row>
    <row r="825" spans="1:24" s="144" customFormat="1" ht="30" hidden="1" x14ac:dyDescent="0.2">
      <c r="A825" s="137">
        <f t="shared" si="99"/>
        <v>573</v>
      </c>
      <c r="B825" s="135"/>
      <c r="C825" s="136" t="s">
        <v>69</v>
      </c>
      <c r="D825" s="135" t="s">
        <v>892</v>
      </c>
      <c r="E825" s="148" t="s">
        <v>74</v>
      </c>
      <c r="F825" s="137">
        <v>1</v>
      </c>
      <c r="G825" s="155">
        <v>11697000</v>
      </c>
      <c r="H825" s="139">
        <v>0</v>
      </c>
      <c r="I825" s="137">
        <f t="shared" si="97"/>
        <v>1</v>
      </c>
      <c r="J825" s="140">
        <f t="shared" si="97"/>
        <v>11697000</v>
      </c>
      <c r="K825" s="139">
        <f t="shared" si="97"/>
        <v>0</v>
      </c>
      <c r="L825" s="156"/>
      <c r="M825" s="156"/>
      <c r="N825" s="156"/>
      <c r="O825" s="156"/>
      <c r="P825" s="158"/>
      <c r="Q825" s="137">
        <v>2009</v>
      </c>
      <c r="R825" s="135">
        <v>5</v>
      </c>
      <c r="S825" s="141">
        <f t="shared" si="98"/>
        <v>0.2</v>
      </c>
      <c r="T825" s="142">
        <f t="shared" si="101"/>
        <v>2339400</v>
      </c>
      <c r="U825" s="66">
        <f t="shared" si="104"/>
        <v>9</v>
      </c>
      <c r="V825" s="135">
        <v>0</v>
      </c>
      <c r="W825" s="143">
        <f t="shared" si="102"/>
        <v>21054600</v>
      </c>
      <c r="X825" s="144">
        <f t="shared" si="103"/>
        <v>0</v>
      </c>
    </row>
    <row r="826" spans="1:24" s="144" customFormat="1" ht="30" hidden="1" x14ac:dyDescent="0.2">
      <c r="A826" s="137">
        <f t="shared" si="99"/>
        <v>574</v>
      </c>
      <c r="B826" s="135"/>
      <c r="C826" s="136" t="s">
        <v>69</v>
      </c>
      <c r="D826" s="135" t="s">
        <v>893</v>
      </c>
      <c r="E826" s="148" t="s">
        <v>74</v>
      </c>
      <c r="F826" s="137">
        <v>1</v>
      </c>
      <c r="G826" s="155">
        <v>11697000</v>
      </c>
      <c r="H826" s="139">
        <v>0</v>
      </c>
      <c r="I826" s="137">
        <f t="shared" si="97"/>
        <v>1</v>
      </c>
      <c r="J826" s="140">
        <f t="shared" si="97"/>
        <v>11697000</v>
      </c>
      <c r="K826" s="139">
        <f t="shared" si="97"/>
        <v>0</v>
      </c>
      <c r="L826" s="156"/>
      <c r="M826" s="156"/>
      <c r="N826" s="156"/>
      <c r="O826" s="156"/>
      <c r="P826" s="158"/>
      <c r="Q826" s="137">
        <v>2009</v>
      </c>
      <c r="R826" s="135">
        <v>5</v>
      </c>
      <c r="S826" s="141">
        <f t="shared" si="98"/>
        <v>0.2</v>
      </c>
      <c r="T826" s="142">
        <f t="shared" si="101"/>
        <v>2339400</v>
      </c>
      <c r="U826" s="66">
        <f t="shared" si="104"/>
        <v>9</v>
      </c>
      <c r="V826" s="135">
        <v>0</v>
      </c>
      <c r="W826" s="143">
        <f t="shared" si="102"/>
        <v>21054600</v>
      </c>
      <c r="X826" s="144">
        <f t="shared" si="103"/>
        <v>0</v>
      </c>
    </row>
    <row r="827" spans="1:24" s="144" customFormat="1" ht="30" hidden="1" x14ac:dyDescent="0.2">
      <c r="A827" s="137">
        <f t="shared" si="99"/>
        <v>575</v>
      </c>
      <c r="B827" s="135"/>
      <c r="C827" s="136" t="s">
        <v>69</v>
      </c>
      <c r="D827" s="135" t="s">
        <v>894</v>
      </c>
      <c r="E827" s="148" t="s">
        <v>74</v>
      </c>
      <c r="F827" s="137">
        <v>1</v>
      </c>
      <c r="G827" s="155">
        <v>11697000</v>
      </c>
      <c r="H827" s="139">
        <v>0</v>
      </c>
      <c r="I827" s="137">
        <f t="shared" si="97"/>
        <v>1</v>
      </c>
      <c r="J827" s="140">
        <f t="shared" si="97"/>
        <v>11697000</v>
      </c>
      <c r="K827" s="139">
        <f t="shared" si="97"/>
        <v>0</v>
      </c>
      <c r="L827" s="156"/>
      <c r="M827" s="156"/>
      <c r="N827" s="156"/>
      <c r="O827" s="156"/>
      <c r="P827" s="158"/>
      <c r="Q827" s="137">
        <v>2009</v>
      </c>
      <c r="R827" s="135">
        <v>5</v>
      </c>
      <c r="S827" s="141">
        <f t="shared" si="98"/>
        <v>0.2</v>
      </c>
      <c r="T827" s="142">
        <f t="shared" si="101"/>
        <v>2339400</v>
      </c>
      <c r="U827" s="66">
        <f t="shared" si="104"/>
        <v>9</v>
      </c>
      <c r="V827" s="135">
        <v>0</v>
      </c>
      <c r="W827" s="143">
        <f t="shared" si="102"/>
        <v>21054600</v>
      </c>
      <c r="X827" s="144">
        <f t="shared" si="103"/>
        <v>0</v>
      </c>
    </row>
    <row r="828" spans="1:24" s="144" customFormat="1" ht="30" hidden="1" x14ac:dyDescent="0.2">
      <c r="A828" s="137">
        <f t="shared" si="99"/>
        <v>576</v>
      </c>
      <c r="B828" s="135"/>
      <c r="C828" s="136" t="s">
        <v>69</v>
      </c>
      <c r="D828" s="135" t="s">
        <v>895</v>
      </c>
      <c r="E828" s="148" t="s">
        <v>74</v>
      </c>
      <c r="F828" s="137">
        <v>1</v>
      </c>
      <c r="G828" s="155">
        <v>11697000</v>
      </c>
      <c r="H828" s="139">
        <v>0</v>
      </c>
      <c r="I828" s="137">
        <f t="shared" ref="I828:K891" si="105">F828</f>
        <v>1</v>
      </c>
      <c r="J828" s="140">
        <f t="shared" si="105"/>
        <v>11697000</v>
      </c>
      <c r="K828" s="139">
        <f t="shared" si="105"/>
        <v>0</v>
      </c>
      <c r="L828" s="156"/>
      <c r="M828" s="156"/>
      <c r="N828" s="156"/>
      <c r="O828" s="156"/>
      <c r="P828" s="158"/>
      <c r="Q828" s="137">
        <v>2009</v>
      </c>
      <c r="R828" s="135">
        <v>5</v>
      </c>
      <c r="S828" s="141">
        <f t="shared" si="98"/>
        <v>0.2</v>
      </c>
      <c r="T828" s="142">
        <f t="shared" si="101"/>
        <v>2339400</v>
      </c>
      <c r="U828" s="66">
        <f t="shared" si="104"/>
        <v>9</v>
      </c>
      <c r="V828" s="135">
        <v>0</v>
      </c>
      <c r="W828" s="143">
        <f t="shared" si="102"/>
        <v>21054600</v>
      </c>
      <c r="X828" s="144">
        <f t="shared" si="103"/>
        <v>0</v>
      </c>
    </row>
    <row r="829" spans="1:24" s="144" customFormat="1" ht="30" hidden="1" x14ac:dyDescent="0.2">
      <c r="A829" s="137">
        <f t="shared" si="99"/>
        <v>577</v>
      </c>
      <c r="B829" s="135"/>
      <c r="C829" s="136" t="s">
        <v>69</v>
      </c>
      <c r="D829" s="135" t="s">
        <v>896</v>
      </c>
      <c r="E829" s="148" t="s">
        <v>74</v>
      </c>
      <c r="F829" s="137">
        <v>1</v>
      </c>
      <c r="G829" s="155">
        <v>11697000</v>
      </c>
      <c r="H829" s="139">
        <v>0</v>
      </c>
      <c r="I829" s="137">
        <f t="shared" si="105"/>
        <v>1</v>
      </c>
      <c r="J829" s="140">
        <f t="shared" si="105"/>
        <v>11697000</v>
      </c>
      <c r="K829" s="139">
        <f t="shared" si="105"/>
        <v>0</v>
      </c>
      <c r="L829" s="156"/>
      <c r="M829" s="156"/>
      <c r="N829" s="156"/>
      <c r="O829" s="156"/>
      <c r="P829" s="158"/>
      <c r="Q829" s="137">
        <v>2009</v>
      </c>
      <c r="R829" s="135">
        <v>5</v>
      </c>
      <c r="S829" s="141">
        <f t="shared" ref="S829:S892" si="106">100%/R829</f>
        <v>0.2</v>
      </c>
      <c r="T829" s="142">
        <f t="shared" si="101"/>
        <v>2339400</v>
      </c>
      <c r="U829" s="66">
        <f t="shared" si="104"/>
        <v>9</v>
      </c>
      <c r="V829" s="135">
        <v>0</v>
      </c>
      <c r="W829" s="143">
        <f t="shared" si="102"/>
        <v>21054600</v>
      </c>
      <c r="X829" s="144">
        <f t="shared" si="103"/>
        <v>0</v>
      </c>
    </row>
    <row r="830" spans="1:24" s="144" customFormat="1" ht="30" hidden="1" x14ac:dyDescent="0.2">
      <c r="A830" s="137">
        <f t="shared" si="99"/>
        <v>578</v>
      </c>
      <c r="B830" s="135"/>
      <c r="C830" s="136" t="s">
        <v>69</v>
      </c>
      <c r="D830" s="135" t="s">
        <v>897</v>
      </c>
      <c r="E830" s="148" t="s">
        <v>74</v>
      </c>
      <c r="F830" s="137">
        <v>1</v>
      </c>
      <c r="G830" s="155">
        <v>11697000</v>
      </c>
      <c r="H830" s="139">
        <v>0</v>
      </c>
      <c r="I830" s="137">
        <f t="shared" si="105"/>
        <v>1</v>
      </c>
      <c r="J830" s="140">
        <f t="shared" si="105"/>
        <v>11697000</v>
      </c>
      <c r="K830" s="139">
        <f t="shared" si="105"/>
        <v>0</v>
      </c>
      <c r="L830" s="156"/>
      <c r="M830" s="156"/>
      <c r="N830" s="156"/>
      <c r="O830" s="156"/>
      <c r="P830" s="158"/>
      <c r="Q830" s="137">
        <v>2009</v>
      </c>
      <c r="R830" s="135">
        <v>5</v>
      </c>
      <c r="S830" s="141">
        <f t="shared" si="106"/>
        <v>0.2</v>
      </c>
      <c r="T830" s="142">
        <f t="shared" si="101"/>
        <v>2339400</v>
      </c>
      <c r="U830" s="66">
        <f t="shared" si="104"/>
        <v>9</v>
      </c>
      <c r="V830" s="135">
        <v>0</v>
      </c>
      <c r="W830" s="143">
        <f t="shared" si="102"/>
        <v>21054600</v>
      </c>
      <c r="X830" s="144">
        <f t="shared" si="103"/>
        <v>0</v>
      </c>
    </row>
    <row r="831" spans="1:24" s="144" customFormat="1" ht="30" hidden="1" x14ac:dyDescent="0.2">
      <c r="A831" s="137">
        <f t="shared" ref="A831:A894" si="107">+A830+1</f>
        <v>579</v>
      </c>
      <c r="B831" s="135"/>
      <c r="C831" s="136" t="s">
        <v>69</v>
      </c>
      <c r="D831" s="135" t="s">
        <v>898</v>
      </c>
      <c r="E831" s="148" t="s">
        <v>74</v>
      </c>
      <c r="F831" s="137">
        <v>1</v>
      </c>
      <c r="G831" s="155">
        <v>11697000</v>
      </c>
      <c r="H831" s="139">
        <v>0</v>
      </c>
      <c r="I831" s="137">
        <f t="shared" si="105"/>
        <v>1</v>
      </c>
      <c r="J831" s="140">
        <f t="shared" si="105"/>
        <v>11697000</v>
      </c>
      <c r="K831" s="139">
        <f t="shared" si="105"/>
        <v>0</v>
      </c>
      <c r="L831" s="156"/>
      <c r="M831" s="156"/>
      <c r="N831" s="156"/>
      <c r="O831" s="156"/>
      <c r="P831" s="158"/>
      <c r="Q831" s="137">
        <v>2009</v>
      </c>
      <c r="R831" s="135">
        <v>5</v>
      </c>
      <c r="S831" s="141">
        <f t="shared" si="106"/>
        <v>0.2</v>
      </c>
      <c r="T831" s="142">
        <f t="shared" si="101"/>
        <v>2339400</v>
      </c>
      <c r="U831" s="66">
        <f t="shared" si="104"/>
        <v>9</v>
      </c>
      <c r="V831" s="135">
        <v>0</v>
      </c>
      <c r="W831" s="143">
        <f t="shared" si="102"/>
        <v>21054600</v>
      </c>
      <c r="X831" s="144">
        <f t="shared" si="103"/>
        <v>0</v>
      </c>
    </row>
    <row r="832" spans="1:24" s="144" customFormat="1" ht="30" hidden="1" x14ac:dyDescent="0.2">
      <c r="A832" s="137">
        <f t="shared" si="107"/>
        <v>580</v>
      </c>
      <c r="B832" s="135"/>
      <c r="C832" s="136" t="s">
        <v>69</v>
      </c>
      <c r="D832" s="135" t="s">
        <v>899</v>
      </c>
      <c r="E832" s="148" t="s">
        <v>74</v>
      </c>
      <c r="F832" s="137">
        <v>1</v>
      </c>
      <c r="G832" s="155">
        <v>11697000</v>
      </c>
      <c r="H832" s="139">
        <v>0</v>
      </c>
      <c r="I832" s="137">
        <f t="shared" si="105"/>
        <v>1</v>
      </c>
      <c r="J832" s="140">
        <f t="shared" si="105"/>
        <v>11697000</v>
      </c>
      <c r="K832" s="139">
        <f t="shared" si="105"/>
        <v>0</v>
      </c>
      <c r="L832" s="156"/>
      <c r="M832" s="156"/>
      <c r="N832" s="156"/>
      <c r="O832" s="156"/>
      <c r="P832" s="158"/>
      <c r="Q832" s="137">
        <v>2009</v>
      </c>
      <c r="R832" s="135">
        <v>5</v>
      </c>
      <c r="S832" s="141">
        <f t="shared" si="106"/>
        <v>0.2</v>
      </c>
      <c r="T832" s="142">
        <f t="shared" si="101"/>
        <v>2339400</v>
      </c>
      <c r="U832" s="66">
        <f t="shared" si="104"/>
        <v>9</v>
      </c>
      <c r="V832" s="135">
        <v>0</v>
      </c>
      <c r="W832" s="143">
        <f t="shared" si="102"/>
        <v>21054600</v>
      </c>
      <c r="X832" s="144">
        <f t="shared" si="103"/>
        <v>0</v>
      </c>
    </row>
    <row r="833" spans="1:24" s="144" customFormat="1" ht="30" hidden="1" x14ac:dyDescent="0.2">
      <c r="A833" s="137">
        <f t="shared" si="107"/>
        <v>581</v>
      </c>
      <c r="B833" s="135"/>
      <c r="C833" s="136" t="s">
        <v>69</v>
      </c>
      <c r="D833" s="135" t="s">
        <v>900</v>
      </c>
      <c r="E833" s="148" t="s">
        <v>74</v>
      </c>
      <c r="F833" s="137">
        <v>1</v>
      </c>
      <c r="G833" s="155">
        <v>11697000</v>
      </c>
      <c r="H833" s="139">
        <v>0</v>
      </c>
      <c r="I833" s="137">
        <f t="shared" si="105"/>
        <v>1</v>
      </c>
      <c r="J833" s="140">
        <f t="shared" si="105"/>
        <v>11697000</v>
      </c>
      <c r="K833" s="139">
        <f t="shared" si="105"/>
        <v>0</v>
      </c>
      <c r="L833" s="156"/>
      <c r="M833" s="156"/>
      <c r="N833" s="156"/>
      <c r="O833" s="156"/>
      <c r="P833" s="158"/>
      <c r="Q833" s="137">
        <v>2009</v>
      </c>
      <c r="R833" s="135">
        <v>5</v>
      </c>
      <c r="S833" s="141">
        <f t="shared" si="106"/>
        <v>0.2</v>
      </c>
      <c r="T833" s="142">
        <f t="shared" si="101"/>
        <v>2339400</v>
      </c>
      <c r="U833" s="66">
        <f t="shared" si="104"/>
        <v>9</v>
      </c>
      <c r="V833" s="135">
        <v>0</v>
      </c>
      <c r="W833" s="143">
        <f t="shared" si="102"/>
        <v>21054600</v>
      </c>
      <c r="X833" s="144">
        <f t="shared" si="103"/>
        <v>0</v>
      </c>
    </row>
    <row r="834" spans="1:24" s="144" customFormat="1" ht="30" hidden="1" x14ac:dyDescent="0.2">
      <c r="A834" s="137">
        <f t="shared" si="107"/>
        <v>582</v>
      </c>
      <c r="B834" s="135"/>
      <c r="C834" s="136" t="s">
        <v>69</v>
      </c>
      <c r="D834" s="135" t="s">
        <v>901</v>
      </c>
      <c r="E834" s="148" t="s">
        <v>74</v>
      </c>
      <c r="F834" s="137">
        <v>1</v>
      </c>
      <c r="G834" s="155">
        <v>11697000</v>
      </c>
      <c r="H834" s="139">
        <v>0</v>
      </c>
      <c r="I834" s="137">
        <f t="shared" si="105"/>
        <v>1</v>
      </c>
      <c r="J834" s="140">
        <f t="shared" si="105"/>
        <v>11697000</v>
      </c>
      <c r="K834" s="139">
        <f t="shared" si="105"/>
        <v>0</v>
      </c>
      <c r="L834" s="156"/>
      <c r="M834" s="156"/>
      <c r="N834" s="156"/>
      <c r="O834" s="156"/>
      <c r="P834" s="158"/>
      <c r="Q834" s="137">
        <v>2009</v>
      </c>
      <c r="R834" s="135">
        <v>5</v>
      </c>
      <c r="S834" s="141">
        <f t="shared" si="106"/>
        <v>0.2</v>
      </c>
      <c r="T834" s="142">
        <f t="shared" si="101"/>
        <v>2339400</v>
      </c>
      <c r="U834" s="66">
        <f t="shared" si="104"/>
        <v>9</v>
      </c>
      <c r="V834" s="135">
        <v>0</v>
      </c>
      <c r="W834" s="143">
        <f t="shared" si="102"/>
        <v>21054600</v>
      </c>
      <c r="X834" s="144">
        <f t="shared" si="103"/>
        <v>0</v>
      </c>
    </row>
    <row r="835" spans="1:24" s="144" customFormat="1" ht="30" hidden="1" x14ac:dyDescent="0.2">
      <c r="A835" s="137">
        <f t="shared" si="107"/>
        <v>583</v>
      </c>
      <c r="B835" s="135"/>
      <c r="C835" s="136" t="s">
        <v>69</v>
      </c>
      <c r="D835" s="135" t="s">
        <v>902</v>
      </c>
      <c r="E835" s="148" t="s">
        <v>74</v>
      </c>
      <c r="F835" s="137">
        <v>1</v>
      </c>
      <c r="G835" s="155">
        <v>11697000</v>
      </c>
      <c r="H835" s="139">
        <v>0</v>
      </c>
      <c r="I835" s="137">
        <f t="shared" si="105"/>
        <v>1</v>
      </c>
      <c r="J835" s="140">
        <f t="shared" si="105"/>
        <v>11697000</v>
      </c>
      <c r="K835" s="139">
        <f t="shared" si="105"/>
        <v>0</v>
      </c>
      <c r="L835" s="156"/>
      <c r="M835" s="156"/>
      <c r="N835" s="156"/>
      <c r="O835" s="156"/>
      <c r="P835" s="158"/>
      <c r="Q835" s="137">
        <v>2009</v>
      </c>
      <c r="R835" s="135">
        <v>5</v>
      </c>
      <c r="S835" s="141">
        <f t="shared" si="106"/>
        <v>0.2</v>
      </c>
      <c r="T835" s="142">
        <f t="shared" si="101"/>
        <v>2339400</v>
      </c>
      <c r="U835" s="66">
        <f t="shared" si="104"/>
        <v>9</v>
      </c>
      <c r="V835" s="135">
        <v>0</v>
      </c>
      <c r="W835" s="143">
        <f t="shared" si="102"/>
        <v>21054600</v>
      </c>
      <c r="X835" s="144">
        <f t="shared" si="103"/>
        <v>0</v>
      </c>
    </row>
    <row r="836" spans="1:24" s="145" customFormat="1" ht="30" hidden="1" x14ac:dyDescent="0.25">
      <c r="A836" s="137">
        <f t="shared" si="107"/>
        <v>584</v>
      </c>
      <c r="B836" s="135"/>
      <c r="C836" s="136" t="s">
        <v>120</v>
      </c>
      <c r="D836" s="137" t="s">
        <v>903</v>
      </c>
      <c r="E836" s="148" t="s">
        <v>74</v>
      </c>
      <c r="F836" s="137">
        <v>1</v>
      </c>
      <c r="G836" s="138">
        <v>11295240</v>
      </c>
      <c r="H836" s="139">
        <f t="shared" ref="H836:H871" si="108">G836-W836</f>
        <v>0</v>
      </c>
      <c r="I836" s="137">
        <f t="shared" si="105"/>
        <v>1</v>
      </c>
      <c r="J836" s="140">
        <f t="shared" si="105"/>
        <v>11295240</v>
      </c>
      <c r="K836" s="139">
        <f t="shared" si="105"/>
        <v>0</v>
      </c>
      <c r="L836" s="136"/>
      <c r="M836" s="136"/>
      <c r="N836" s="136"/>
      <c r="O836" s="136"/>
      <c r="P836" s="136"/>
      <c r="Q836" s="137">
        <v>2013</v>
      </c>
      <c r="R836" s="137">
        <v>5</v>
      </c>
      <c r="S836" s="141">
        <f t="shared" si="106"/>
        <v>0.2</v>
      </c>
      <c r="T836" s="142">
        <f t="shared" si="101"/>
        <v>2259048</v>
      </c>
      <c r="U836" s="66">
        <f t="shared" si="104"/>
        <v>5</v>
      </c>
      <c r="V836" s="135"/>
      <c r="W836" s="143">
        <f t="shared" si="102"/>
        <v>11295240</v>
      </c>
      <c r="X836" s="144"/>
    </row>
    <row r="837" spans="1:24" s="145" customFormat="1" ht="30" hidden="1" x14ac:dyDescent="0.25">
      <c r="A837" s="137">
        <f t="shared" si="107"/>
        <v>585</v>
      </c>
      <c r="B837" s="135"/>
      <c r="C837" s="136" t="s">
        <v>120</v>
      </c>
      <c r="D837" s="137" t="s">
        <v>904</v>
      </c>
      <c r="E837" s="148" t="s">
        <v>74</v>
      </c>
      <c r="F837" s="137">
        <v>1</v>
      </c>
      <c r="G837" s="138">
        <v>11295240</v>
      </c>
      <c r="H837" s="139">
        <f t="shared" si="108"/>
        <v>0</v>
      </c>
      <c r="I837" s="137">
        <f t="shared" si="105"/>
        <v>1</v>
      </c>
      <c r="J837" s="140">
        <f t="shared" si="105"/>
        <v>11295240</v>
      </c>
      <c r="K837" s="139">
        <f t="shared" si="105"/>
        <v>0</v>
      </c>
      <c r="L837" s="136"/>
      <c r="M837" s="136"/>
      <c r="N837" s="136"/>
      <c r="O837" s="136"/>
      <c r="P837" s="136"/>
      <c r="Q837" s="137">
        <v>2013</v>
      </c>
      <c r="R837" s="137">
        <v>5</v>
      </c>
      <c r="S837" s="141">
        <f t="shared" si="106"/>
        <v>0.2</v>
      </c>
      <c r="T837" s="142">
        <f t="shared" si="101"/>
        <v>2259048</v>
      </c>
      <c r="U837" s="66">
        <f t="shared" si="104"/>
        <v>5</v>
      </c>
      <c r="V837" s="135"/>
      <c r="W837" s="143">
        <f t="shared" si="102"/>
        <v>11295240</v>
      </c>
      <c r="X837" s="144"/>
    </row>
    <row r="838" spans="1:24" s="145" customFormat="1" ht="30" hidden="1" x14ac:dyDescent="0.25">
      <c r="A838" s="137">
        <f t="shared" si="107"/>
        <v>586</v>
      </c>
      <c r="B838" s="135"/>
      <c r="C838" s="136" t="s">
        <v>120</v>
      </c>
      <c r="D838" s="137" t="s">
        <v>905</v>
      </c>
      <c r="E838" s="148" t="s">
        <v>74</v>
      </c>
      <c r="F838" s="137">
        <v>1</v>
      </c>
      <c r="G838" s="138">
        <v>11295240</v>
      </c>
      <c r="H838" s="139">
        <f t="shared" si="108"/>
        <v>0</v>
      </c>
      <c r="I838" s="137">
        <f t="shared" si="105"/>
        <v>1</v>
      </c>
      <c r="J838" s="140">
        <f t="shared" si="105"/>
        <v>11295240</v>
      </c>
      <c r="K838" s="139">
        <f t="shared" si="105"/>
        <v>0</v>
      </c>
      <c r="L838" s="136"/>
      <c r="M838" s="136"/>
      <c r="N838" s="136"/>
      <c r="O838" s="136"/>
      <c r="P838" s="136"/>
      <c r="Q838" s="137">
        <v>2013</v>
      </c>
      <c r="R838" s="137">
        <v>5</v>
      </c>
      <c r="S838" s="141">
        <f t="shared" si="106"/>
        <v>0.2</v>
      </c>
      <c r="T838" s="142">
        <f t="shared" si="101"/>
        <v>2259048</v>
      </c>
      <c r="U838" s="66">
        <f t="shared" si="104"/>
        <v>5</v>
      </c>
      <c r="V838" s="135"/>
      <c r="W838" s="143">
        <f t="shared" si="102"/>
        <v>11295240</v>
      </c>
      <c r="X838" s="144"/>
    </row>
    <row r="839" spans="1:24" s="145" customFormat="1" ht="30" hidden="1" x14ac:dyDescent="0.25">
      <c r="A839" s="137">
        <f t="shared" si="107"/>
        <v>587</v>
      </c>
      <c r="B839" s="135"/>
      <c r="C839" s="136" t="s">
        <v>120</v>
      </c>
      <c r="D839" s="137" t="s">
        <v>906</v>
      </c>
      <c r="E839" s="148" t="s">
        <v>74</v>
      </c>
      <c r="F839" s="137">
        <v>1</v>
      </c>
      <c r="G839" s="138">
        <v>11295240</v>
      </c>
      <c r="H839" s="139">
        <f t="shared" si="108"/>
        <v>0</v>
      </c>
      <c r="I839" s="137">
        <f t="shared" si="105"/>
        <v>1</v>
      </c>
      <c r="J839" s="140">
        <f t="shared" si="105"/>
        <v>11295240</v>
      </c>
      <c r="K839" s="139">
        <f t="shared" si="105"/>
        <v>0</v>
      </c>
      <c r="L839" s="136"/>
      <c r="M839" s="136"/>
      <c r="N839" s="136"/>
      <c r="O839" s="136"/>
      <c r="P839" s="136"/>
      <c r="Q839" s="137">
        <v>2013</v>
      </c>
      <c r="R839" s="137">
        <v>5</v>
      </c>
      <c r="S839" s="141">
        <f t="shared" si="106"/>
        <v>0.2</v>
      </c>
      <c r="T839" s="142">
        <f t="shared" si="101"/>
        <v>2259048</v>
      </c>
      <c r="U839" s="66">
        <f t="shared" si="104"/>
        <v>5</v>
      </c>
      <c r="V839" s="135"/>
      <c r="W839" s="143">
        <f t="shared" si="102"/>
        <v>11295240</v>
      </c>
      <c r="X839" s="144"/>
    </row>
    <row r="840" spans="1:24" s="145" customFormat="1" ht="30" hidden="1" x14ac:dyDescent="0.25">
      <c r="A840" s="137">
        <f t="shared" si="107"/>
        <v>588</v>
      </c>
      <c r="B840" s="135"/>
      <c r="C840" s="136" t="s">
        <v>120</v>
      </c>
      <c r="D840" s="137" t="s">
        <v>907</v>
      </c>
      <c r="E840" s="148" t="s">
        <v>74</v>
      </c>
      <c r="F840" s="137">
        <v>1</v>
      </c>
      <c r="G840" s="138">
        <v>11295240</v>
      </c>
      <c r="H840" s="139">
        <f t="shared" si="108"/>
        <v>0</v>
      </c>
      <c r="I840" s="137">
        <f t="shared" si="105"/>
        <v>1</v>
      </c>
      <c r="J840" s="140">
        <f t="shared" si="105"/>
        <v>11295240</v>
      </c>
      <c r="K840" s="139">
        <f t="shared" si="105"/>
        <v>0</v>
      </c>
      <c r="L840" s="136"/>
      <c r="M840" s="136"/>
      <c r="N840" s="136"/>
      <c r="O840" s="136"/>
      <c r="P840" s="136"/>
      <c r="Q840" s="137">
        <v>2013</v>
      </c>
      <c r="R840" s="137">
        <v>5</v>
      </c>
      <c r="S840" s="141">
        <f t="shared" si="106"/>
        <v>0.2</v>
      </c>
      <c r="T840" s="142">
        <f t="shared" si="101"/>
        <v>2259048</v>
      </c>
      <c r="U840" s="66">
        <f t="shared" si="104"/>
        <v>5</v>
      </c>
      <c r="V840" s="135"/>
      <c r="W840" s="143">
        <f t="shared" si="102"/>
        <v>11295240</v>
      </c>
      <c r="X840" s="144"/>
    </row>
    <row r="841" spans="1:24" s="145" customFormat="1" ht="30" hidden="1" x14ac:dyDescent="0.25">
      <c r="A841" s="137">
        <f t="shared" si="107"/>
        <v>589</v>
      </c>
      <c r="B841" s="135"/>
      <c r="C841" s="136" t="s">
        <v>120</v>
      </c>
      <c r="D841" s="137" t="s">
        <v>908</v>
      </c>
      <c r="E841" s="148" t="s">
        <v>74</v>
      </c>
      <c r="F841" s="137">
        <v>1</v>
      </c>
      <c r="G841" s="138">
        <v>11295240</v>
      </c>
      <c r="H841" s="139">
        <f t="shared" si="108"/>
        <v>0</v>
      </c>
      <c r="I841" s="137">
        <f t="shared" si="105"/>
        <v>1</v>
      </c>
      <c r="J841" s="140">
        <f t="shared" si="105"/>
        <v>11295240</v>
      </c>
      <c r="K841" s="139">
        <f t="shared" si="105"/>
        <v>0</v>
      </c>
      <c r="L841" s="136"/>
      <c r="M841" s="136"/>
      <c r="N841" s="136"/>
      <c r="O841" s="136"/>
      <c r="P841" s="136"/>
      <c r="Q841" s="137">
        <v>2013</v>
      </c>
      <c r="R841" s="137">
        <v>5</v>
      </c>
      <c r="S841" s="141">
        <f t="shared" si="106"/>
        <v>0.2</v>
      </c>
      <c r="T841" s="142">
        <f t="shared" si="101"/>
        <v>2259048</v>
      </c>
      <c r="U841" s="66">
        <f t="shared" si="104"/>
        <v>5</v>
      </c>
      <c r="V841" s="135"/>
      <c r="W841" s="143">
        <f t="shared" si="102"/>
        <v>11295240</v>
      </c>
      <c r="X841" s="144"/>
    </row>
    <row r="842" spans="1:24" s="145" customFormat="1" ht="30" hidden="1" x14ac:dyDescent="0.25">
      <c r="A842" s="137">
        <f t="shared" si="107"/>
        <v>590</v>
      </c>
      <c r="B842" s="135"/>
      <c r="C842" s="136" t="s">
        <v>120</v>
      </c>
      <c r="D842" s="137" t="s">
        <v>909</v>
      </c>
      <c r="E842" s="148" t="s">
        <v>74</v>
      </c>
      <c r="F842" s="137">
        <v>1</v>
      </c>
      <c r="G842" s="138">
        <v>11295240</v>
      </c>
      <c r="H842" s="139">
        <f t="shared" si="108"/>
        <v>0</v>
      </c>
      <c r="I842" s="137">
        <f t="shared" si="105"/>
        <v>1</v>
      </c>
      <c r="J842" s="140">
        <f t="shared" si="105"/>
        <v>11295240</v>
      </c>
      <c r="K842" s="139">
        <f t="shared" si="105"/>
        <v>0</v>
      </c>
      <c r="L842" s="136"/>
      <c r="M842" s="136"/>
      <c r="N842" s="136"/>
      <c r="O842" s="136"/>
      <c r="P842" s="136"/>
      <c r="Q842" s="137">
        <v>2013</v>
      </c>
      <c r="R842" s="137">
        <v>5</v>
      </c>
      <c r="S842" s="141">
        <f t="shared" si="106"/>
        <v>0.2</v>
      </c>
      <c r="T842" s="142">
        <f t="shared" si="101"/>
        <v>2259048</v>
      </c>
      <c r="U842" s="66">
        <f t="shared" si="104"/>
        <v>5</v>
      </c>
      <c r="V842" s="135"/>
      <c r="W842" s="143">
        <f t="shared" si="102"/>
        <v>11295240</v>
      </c>
      <c r="X842" s="144"/>
    </row>
    <row r="843" spans="1:24" s="145" customFormat="1" ht="30" hidden="1" x14ac:dyDescent="0.25">
      <c r="A843" s="137">
        <f t="shared" si="107"/>
        <v>591</v>
      </c>
      <c r="B843" s="135"/>
      <c r="C843" s="136" t="s">
        <v>120</v>
      </c>
      <c r="D843" s="137" t="s">
        <v>910</v>
      </c>
      <c r="E843" s="148" t="s">
        <v>74</v>
      </c>
      <c r="F843" s="137">
        <v>1</v>
      </c>
      <c r="G843" s="138">
        <v>11295240</v>
      </c>
      <c r="H843" s="139">
        <f t="shared" si="108"/>
        <v>0</v>
      </c>
      <c r="I843" s="137">
        <f t="shared" si="105"/>
        <v>1</v>
      </c>
      <c r="J843" s="140">
        <f t="shared" si="105"/>
        <v>11295240</v>
      </c>
      <c r="K843" s="139">
        <f t="shared" si="105"/>
        <v>0</v>
      </c>
      <c r="L843" s="136"/>
      <c r="M843" s="136"/>
      <c r="N843" s="136"/>
      <c r="O843" s="136"/>
      <c r="P843" s="136"/>
      <c r="Q843" s="137">
        <v>2013</v>
      </c>
      <c r="R843" s="137">
        <v>5</v>
      </c>
      <c r="S843" s="141">
        <f t="shared" si="106"/>
        <v>0.2</v>
      </c>
      <c r="T843" s="142">
        <f t="shared" si="101"/>
        <v>2259048</v>
      </c>
      <c r="U843" s="66">
        <f t="shared" si="104"/>
        <v>5</v>
      </c>
      <c r="V843" s="135"/>
      <c r="W843" s="143">
        <f t="shared" si="102"/>
        <v>11295240</v>
      </c>
      <c r="X843" s="144"/>
    </row>
    <row r="844" spans="1:24" s="145" customFormat="1" ht="30" hidden="1" x14ac:dyDescent="0.25">
      <c r="A844" s="137">
        <f t="shared" si="107"/>
        <v>592</v>
      </c>
      <c r="B844" s="135"/>
      <c r="C844" s="136" t="s">
        <v>120</v>
      </c>
      <c r="D844" s="137" t="s">
        <v>911</v>
      </c>
      <c r="E844" s="148" t="s">
        <v>74</v>
      </c>
      <c r="F844" s="137">
        <v>1</v>
      </c>
      <c r="G844" s="138">
        <v>11295240</v>
      </c>
      <c r="H844" s="139">
        <f t="shared" si="108"/>
        <v>0</v>
      </c>
      <c r="I844" s="137">
        <f t="shared" si="105"/>
        <v>1</v>
      </c>
      <c r="J844" s="140">
        <f t="shared" si="105"/>
        <v>11295240</v>
      </c>
      <c r="K844" s="139">
        <f t="shared" si="105"/>
        <v>0</v>
      </c>
      <c r="L844" s="136"/>
      <c r="M844" s="136"/>
      <c r="N844" s="136"/>
      <c r="O844" s="136"/>
      <c r="P844" s="136"/>
      <c r="Q844" s="137">
        <v>2013</v>
      </c>
      <c r="R844" s="137">
        <v>5</v>
      </c>
      <c r="S844" s="141">
        <f t="shared" si="106"/>
        <v>0.2</v>
      </c>
      <c r="T844" s="142">
        <f t="shared" si="101"/>
        <v>2259048</v>
      </c>
      <c r="U844" s="66">
        <f t="shared" si="104"/>
        <v>5</v>
      </c>
      <c r="V844" s="135"/>
      <c r="W844" s="143">
        <f t="shared" si="102"/>
        <v>11295240</v>
      </c>
      <c r="X844" s="144"/>
    </row>
    <row r="845" spans="1:24" s="145" customFormat="1" ht="30" hidden="1" x14ac:dyDescent="0.25">
      <c r="A845" s="137">
        <f t="shared" si="107"/>
        <v>593</v>
      </c>
      <c r="B845" s="135"/>
      <c r="C845" s="136" t="s">
        <v>120</v>
      </c>
      <c r="D845" s="137" t="s">
        <v>912</v>
      </c>
      <c r="E845" s="148" t="s">
        <v>74</v>
      </c>
      <c r="F845" s="137">
        <v>1</v>
      </c>
      <c r="G845" s="138">
        <v>11295240</v>
      </c>
      <c r="H845" s="139">
        <f t="shared" si="108"/>
        <v>0</v>
      </c>
      <c r="I845" s="137">
        <f t="shared" si="105"/>
        <v>1</v>
      </c>
      <c r="J845" s="140">
        <f t="shared" si="105"/>
        <v>11295240</v>
      </c>
      <c r="K845" s="139">
        <f t="shared" si="105"/>
        <v>0</v>
      </c>
      <c r="L845" s="136"/>
      <c r="M845" s="136"/>
      <c r="N845" s="136"/>
      <c r="O845" s="136"/>
      <c r="P845" s="136"/>
      <c r="Q845" s="137">
        <v>2013</v>
      </c>
      <c r="R845" s="137">
        <v>5</v>
      </c>
      <c r="S845" s="141">
        <f t="shared" si="106"/>
        <v>0.2</v>
      </c>
      <c r="T845" s="142">
        <f t="shared" si="101"/>
        <v>2259048</v>
      </c>
      <c r="U845" s="66">
        <f t="shared" si="104"/>
        <v>5</v>
      </c>
      <c r="V845" s="135"/>
      <c r="W845" s="143">
        <f t="shared" si="102"/>
        <v>11295240</v>
      </c>
      <c r="X845" s="144"/>
    </row>
    <row r="846" spans="1:24" s="145" customFormat="1" ht="30" hidden="1" x14ac:dyDescent="0.25">
      <c r="A846" s="137">
        <f t="shared" si="107"/>
        <v>594</v>
      </c>
      <c r="B846" s="135"/>
      <c r="C846" s="136" t="s">
        <v>120</v>
      </c>
      <c r="D846" s="137" t="s">
        <v>913</v>
      </c>
      <c r="E846" s="148" t="s">
        <v>74</v>
      </c>
      <c r="F846" s="137">
        <v>1</v>
      </c>
      <c r="G846" s="138">
        <v>11295240</v>
      </c>
      <c r="H846" s="139">
        <f t="shared" si="108"/>
        <v>0</v>
      </c>
      <c r="I846" s="137">
        <f t="shared" si="105"/>
        <v>1</v>
      </c>
      <c r="J846" s="140">
        <f t="shared" si="105"/>
        <v>11295240</v>
      </c>
      <c r="K846" s="139">
        <f t="shared" si="105"/>
        <v>0</v>
      </c>
      <c r="L846" s="136"/>
      <c r="M846" s="136"/>
      <c r="N846" s="136"/>
      <c r="O846" s="136"/>
      <c r="P846" s="136"/>
      <c r="Q846" s="137">
        <v>2013</v>
      </c>
      <c r="R846" s="137">
        <v>5</v>
      </c>
      <c r="S846" s="141">
        <f t="shared" si="106"/>
        <v>0.2</v>
      </c>
      <c r="T846" s="142">
        <f t="shared" si="101"/>
        <v>2259048</v>
      </c>
      <c r="U846" s="66">
        <f t="shared" si="104"/>
        <v>5</v>
      </c>
      <c r="V846" s="135"/>
      <c r="W846" s="143">
        <f t="shared" si="102"/>
        <v>11295240</v>
      </c>
      <c r="X846" s="144"/>
    </row>
    <row r="847" spans="1:24" s="145" customFormat="1" ht="30" hidden="1" x14ac:dyDescent="0.25">
      <c r="A847" s="137">
        <f t="shared" si="107"/>
        <v>595</v>
      </c>
      <c r="B847" s="135"/>
      <c r="C847" s="136" t="s">
        <v>120</v>
      </c>
      <c r="D847" s="137" t="s">
        <v>914</v>
      </c>
      <c r="E847" s="148" t="s">
        <v>74</v>
      </c>
      <c r="F847" s="137">
        <v>1</v>
      </c>
      <c r="G847" s="138">
        <v>11295240</v>
      </c>
      <c r="H847" s="139">
        <f t="shared" si="108"/>
        <v>0</v>
      </c>
      <c r="I847" s="137">
        <f t="shared" si="105"/>
        <v>1</v>
      </c>
      <c r="J847" s="140">
        <f t="shared" si="105"/>
        <v>11295240</v>
      </c>
      <c r="K847" s="139">
        <f t="shared" si="105"/>
        <v>0</v>
      </c>
      <c r="L847" s="136"/>
      <c r="M847" s="136"/>
      <c r="N847" s="136"/>
      <c r="O847" s="136"/>
      <c r="P847" s="136"/>
      <c r="Q847" s="137">
        <v>2013</v>
      </c>
      <c r="R847" s="137">
        <v>5</v>
      </c>
      <c r="S847" s="141">
        <f t="shared" si="106"/>
        <v>0.2</v>
      </c>
      <c r="T847" s="142">
        <f t="shared" si="101"/>
        <v>2259048</v>
      </c>
      <c r="U847" s="66">
        <f t="shared" si="104"/>
        <v>5</v>
      </c>
      <c r="V847" s="135"/>
      <c r="W847" s="143">
        <f t="shared" si="102"/>
        <v>11295240</v>
      </c>
      <c r="X847" s="144"/>
    </row>
    <row r="848" spans="1:24" s="145" customFormat="1" ht="30" hidden="1" x14ac:dyDescent="0.25">
      <c r="A848" s="137">
        <f t="shared" si="107"/>
        <v>596</v>
      </c>
      <c r="B848" s="135"/>
      <c r="C848" s="136" t="s">
        <v>120</v>
      </c>
      <c r="D848" s="137" t="s">
        <v>915</v>
      </c>
      <c r="E848" s="148" t="s">
        <v>74</v>
      </c>
      <c r="F848" s="137">
        <v>1</v>
      </c>
      <c r="G848" s="138">
        <v>11295240</v>
      </c>
      <c r="H848" s="139">
        <f t="shared" si="108"/>
        <v>0</v>
      </c>
      <c r="I848" s="137">
        <f t="shared" si="105"/>
        <v>1</v>
      </c>
      <c r="J848" s="140">
        <f t="shared" si="105"/>
        <v>11295240</v>
      </c>
      <c r="K848" s="139">
        <f t="shared" si="105"/>
        <v>0</v>
      </c>
      <c r="L848" s="136"/>
      <c r="M848" s="136"/>
      <c r="N848" s="136"/>
      <c r="O848" s="136"/>
      <c r="P848" s="136"/>
      <c r="Q848" s="137">
        <v>2013</v>
      </c>
      <c r="R848" s="137">
        <v>5</v>
      </c>
      <c r="S848" s="141">
        <f t="shared" si="106"/>
        <v>0.2</v>
      </c>
      <c r="T848" s="142">
        <f t="shared" si="101"/>
        <v>2259048</v>
      </c>
      <c r="U848" s="66">
        <f t="shared" si="104"/>
        <v>5</v>
      </c>
      <c r="V848" s="135"/>
      <c r="W848" s="143">
        <f t="shared" si="102"/>
        <v>11295240</v>
      </c>
      <c r="X848" s="144"/>
    </row>
    <row r="849" spans="1:24" s="145" customFormat="1" ht="30" hidden="1" x14ac:dyDescent="0.25">
      <c r="A849" s="137">
        <f t="shared" si="107"/>
        <v>597</v>
      </c>
      <c r="B849" s="135"/>
      <c r="C849" s="136" t="s">
        <v>120</v>
      </c>
      <c r="D849" s="137" t="s">
        <v>916</v>
      </c>
      <c r="E849" s="148" t="s">
        <v>74</v>
      </c>
      <c r="F849" s="137">
        <v>1</v>
      </c>
      <c r="G849" s="138">
        <v>11295240</v>
      </c>
      <c r="H849" s="139">
        <f t="shared" si="108"/>
        <v>0</v>
      </c>
      <c r="I849" s="137">
        <f t="shared" si="105"/>
        <v>1</v>
      </c>
      <c r="J849" s="140">
        <f t="shared" si="105"/>
        <v>11295240</v>
      </c>
      <c r="K849" s="139">
        <f t="shared" si="105"/>
        <v>0</v>
      </c>
      <c r="L849" s="136"/>
      <c r="M849" s="136"/>
      <c r="N849" s="136"/>
      <c r="O849" s="136"/>
      <c r="P849" s="136"/>
      <c r="Q849" s="137">
        <v>2013</v>
      </c>
      <c r="R849" s="137">
        <v>5</v>
      </c>
      <c r="S849" s="141">
        <f t="shared" si="106"/>
        <v>0.2</v>
      </c>
      <c r="T849" s="142">
        <f t="shared" si="101"/>
        <v>2259048</v>
      </c>
      <c r="U849" s="66">
        <f t="shared" si="104"/>
        <v>5</v>
      </c>
      <c r="V849" s="135"/>
      <c r="W849" s="143">
        <f t="shared" si="102"/>
        <v>11295240</v>
      </c>
      <c r="X849" s="144"/>
    </row>
    <row r="850" spans="1:24" s="145" customFormat="1" ht="30" hidden="1" x14ac:dyDescent="0.25">
      <c r="A850" s="137">
        <f t="shared" si="107"/>
        <v>598</v>
      </c>
      <c r="B850" s="135"/>
      <c r="C850" s="136" t="s">
        <v>120</v>
      </c>
      <c r="D850" s="137" t="s">
        <v>917</v>
      </c>
      <c r="E850" s="148" t="s">
        <v>74</v>
      </c>
      <c r="F850" s="137">
        <v>1</v>
      </c>
      <c r="G850" s="138">
        <v>11295240</v>
      </c>
      <c r="H850" s="139">
        <f t="shared" si="108"/>
        <v>0</v>
      </c>
      <c r="I850" s="137">
        <f t="shared" si="105"/>
        <v>1</v>
      </c>
      <c r="J850" s="140">
        <f t="shared" si="105"/>
        <v>11295240</v>
      </c>
      <c r="K850" s="139">
        <f t="shared" si="105"/>
        <v>0</v>
      </c>
      <c r="L850" s="136"/>
      <c r="M850" s="136"/>
      <c r="N850" s="136"/>
      <c r="O850" s="136"/>
      <c r="P850" s="136"/>
      <c r="Q850" s="137">
        <v>2013</v>
      </c>
      <c r="R850" s="137">
        <v>5</v>
      </c>
      <c r="S850" s="141">
        <f t="shared" si="106"/>
        <v>0.2</v>
      </c>
      <c r="T850" s="142">
        <f t="shared" si="101"/>
        <v>2259048</v>
      </c>
      <c r="U850" s="66">
        <f t="shared" si="104"/>
        <v>5</v>
      </c>
      <c r="V850" s="135"/>
      <c r="W850" s="143">
        <f t="shared" si="102"/>
        <v>11295240</v>
      </c>
      <c r="X850" s="144"/>
    </row>
    <row r="851" spans="1:24" s="145" customFormat="1" ht="30" hidden="1" x14ac:dyDescent="0.25">
      <c r="A851" s="137">
        <f t="shared" si="107"/>
        <v>599</v>
      </c>
      <c r="B851" s="135"/>
      <c r="C851" s="136" t="s">
        <v>120</v>
      </c>
      <c r="D851" s="137" t="s">
        <v>918</v>
      </c>
      <c r="E851" s="148" t="s">
        <v>74</v>
      </c>
      <c r="F851" s="137">
        <v>1</v>
      </c>
      <c r="G851" s="138">
        <v>11295240</v>
      </c>
      <c r="H851" s="139">
        <f t="shared" si="108"/>
        <v>0</v>
      </c>
      <c r="I851" s="137">
        <f t="shared" si="105"/>
        <v>1</v>
      </c>
      <c r="J851" s="140">
        <f t="shared" si="105"/>
        <v>11295240</v>
      </c>
      <c r="K851" s="139">
        <f t="shared" si="105"/>
        <v>0</v>
      </c>
      <c r="L851" s="136"/>
      <c r="M851" s="136"/>
      <c r="N851" s="136"/>
      <c r="O851" s="136"/>
      <c r="P851" s="136"/>
      <c r="Q851" s="137">
        <v>2013</v>
      </c>
      <c r="R851" s="137">
        <v>5</v>
      </c>
      <c r="S851" s="141">
        <f t="shared" si="106"/>
        <v>0.2</v>
      </c>
      <c r="T851" s="142">
        <f t="shared" si="101"/>
        <v>2259048</v>
      </c>
      <c r="U851" s="66">
        <f t="shared" si="104"/>
        <v>5</v>
      </c>
      <c r="V851" s="135"/>
      <c r="W851" s="143">
        <f t="shared" si="102"/>
        <v>11295240</v>
      </c>
      <c r="X851" s="144"/>
    </row>
    <row r="852" spans="1:24" s="145" customFormat="1" ht="30" hidden="1" x14ac:dyDescent="0.25">
      <c r="A852" s="137">
        <f t="shared" si="107"/>
        <v>600</v>
      </c>
      <c r="B852" s="135"/>
      <c r="C852" s="136" t="s">
        <v>120</v>
      </c>
      <c r="D852" s="137" t="s">
        <v>919</v>
      </c>
      <c r="E852" s="148" t="s">
        <v>74</v>
      </c>
      <c r="F852" s="137">
        <v>1</v>
      </c>
      <c r="G852" s="138">
        <v>11295240</v>
      </c>
      <c r="H852" s="139">
        <f t="shared" si="108"/>
        <v>0</v>
      </c>
      <c r="I852" s="137">
        <f t="shared" si="105"/>
        <v>1</v>
      </c>
      <c r="J852" s="140">
        <f t="shared" si="105"/>
        <v>11295240</v>
      </c>
      <c r="K852" s="139">
        <f t="shared" si="105"/>
        <v>0</v>
      </c>
      <c r="L852" s="136"/>
      <c r="M852" s="136"/>
      <c r="N852" s="136"/>
      <c r="O852" s="136"/>
      <c r="P852" s="136"/>
      <c r="Q852" s="137">
        <v>2013</v>
      </c>
      <c r="R852" s="137">
        <v>5</v>
      </c>
      <c r="S852" s="141">
        <f t="shared" si="106"/>
        <v>0.2</v>
      </c>
      <c r="T852" s="142">
        <f t="shared" si="101"/>
        <v>2259048</v>
      </c>
      <c r="U852" s="66">
        <f t="shared" si="104"/>
        <v>5</v>
      </c>
      <c r="V852" s="135"/>
      <c r="W852" s="143">
        <f t="shared" si="102"/>
        <v>11295240</v>
      </c>
      <c r="X852" s="144"/>
    </row>
    <row r="853" spans="1:24" s="145" customFormat="1" ht="30" hidden="1" x14ac:dyDescent="0.25">
      <c r="A853" s="137">
        <f t="shared" si="107"/>
        <v>601</v>
      </c>
      <c r="B853" s="135"/>
      <c r="C853" s="136" t="s">
        <v>120</v>
      </c>
      <c r="D853" s="137" t="s">
        <v>920</v>
      </c>
      <c r="E853" s="148" t="s">
        <v>74</v>
      </c>
      <c r="F853" s="137">
        <v>1</v>
      </c>
      <c r="G853" s="138">
        <v>11295240</v>
      </c>
      <c r="H853" s="139">
        <f t="shared" si="108"/>
        <v>0</v>
      </c>
      <c r="I853" s="137">
        <f t="shared" si="105"/>
        <v>1</v>
      </c>
      <c r="J853" s="140">
        <f t="shared" si="105"/>
        <v>11295240</v>
      </c>
      <c r="K853" s="139">
        <f t="shared" si="105"/>
        <v>0</v>
      </c>
      <c r="L853" s="136"/>
      <c r="M853" s="136"/>
      <c r="N853" s="136"/>
      <c r="O853" s="136"/>
      <c r="P853" s="136"/>
      <c r="Q853" s="137">
        <v>2013</v>
      </c>
      <c r="R853" s="137">
        <v>5</v>
      </c>
      <c r="S853" s="141">
        <f t="shared" si="106"/>
        <v>0.2</v>
      </c>
      <c r="T853" s="142">
        <f t="shared" si="101"/>
        <v>2259048</v>
      </c>
      <c r="U853" s="66">
        <f t="shared" si="104"/>
        <v>5</v>
      </c>
      <c r="V853" s="135"/>
      <c r="W853" s="143">
        <f t="shared" si="102"/>
        <v>11295240</v>
      </c>
      <c r="X853" s="144"/>
    </row>
    <row r="854" spans="1:24" s="145" customFormat="1" ht="30" hidden="1" x14ac:dyDescent="0.25">
      <c r="A854" s="137">
        <f t="shared" si="107"/>
        <v>602</v>
      </c>
      <c r="B854" s="135"/>
      <c r="C854" s="136" t="s">
        <v>120</v>
      </c>
      <c r="D854" s="137" t="s">
        <v>921</v>
      </c>
      <c r="E854" s="148" t="s">
        <v>74</v>
      </c>
      <c r="F854" s="137">
        <v>1</v>
      </c>
      <c r="G854" s="138">
        <v>11295240</v>
      </c>
      <c r="H854" s="139">
        <f t="shared" si="108"/>
        <v>0</v>
      </c>
      <c r="I854" s="137">
        <f t="shared" si="105"/>
        <v>1</v>
      </c>
      <c r="J854" s="140">
        <f t="shared" si="105"/>
        <v>11295240</v>
      </c>
      <c r="K854" s="139">
        <f t="shared" si="105"/>
        <v>0</v>
      </c>
      <c r="L854" s="136"/>
      <c r="M854" s="136"/>
      <c r="N854" s="136"/>
      <c r="O854" s="136"/>
      <c r="P854" s="136"/>
      <c r="Q854" s="137">
        <v>2013</v>
      </c>
      <c r="R854" s="137">
        <v>5</v>
      </c>
      <c r="S854" s="141">
        <f t="shared" si="106"/>
        <v>0.2</v>
      </c>
      <c r="T854" s="142">
        <f t="shared" ref="T854:T917" si="109">G854/R854</f>
        <v>2259048</v>
      </c>
      <c r="U854" s="66">
        <f t="shared" si="104"/>
        <v>5</v>
      </c>
      <c r="V854" s="135"/>
      <c r="W854" s="143">
        <f t="shared" ref="W854:W917" si="110">T854*U854</f>
        <v>11295240</v>
      </c>
      <c r="X854" s="144"/>
    </row>
    <row r="855" spans="1:24" s="145" customFormat="1" ht="30" hidden="1" x14ac:dyDescent="0.25">
      <c r="A855" s="137">
        <f t="shared" si="107"/>
        <v>603</v>
      </c>
      <c r="B855" s="135"/>
      <c r="C855" s="136" t="s">
        <v>120</v>
      </c>
      <c r="D855" s="137" t="s">
        <v>922</v>
      </c>
      <c r="E855" s="148" t="s">
        <v>74</v>
      </c>
      <c r="F855" s="137">
        <v>1</v>
      </c>
      <c r="G855" s="138">
        <v>11295240</v>
      </c>
      <c r="H855" s="139">
        <f t="shared" si="108"/>
        <v>0</v>
      </c>
      <c r="I855" s="137">
        <f t="shared" si="105"/>
        <v>1</v>
      </c>
      <c r="J855" s="140">
        <f t="shared" si="105"/>
        <v>11295240</v>
      </c>
      <c r="K855" s="139">
        <f t="shared" si="105"/>
        <v>0</v>
      </c>
      <c r="L855" s="136"/>
      <c r="M855" s="136"/>
      <c r="N855" s="136"/>
      <c r="O855" s="136"/>
      <c r="P855" s="136"/>
      <c r="Q855" s="137">
        <v>2013</v>
      </c>
      <c r="R855" s="137">
        <v>5</v>
      </c>
      <c r="S855" s="141">
        <f t="shared" si="106"/>
        <v>0.2</v>
      </c>
      <c r="T855" s="142">
        <f t="shared" si="109"/>
        <v>2259048</v>
      </c>
      <c r="U855" s="66">
        <f t="shared" si="104"/>
        <v>5</v>
      </c>
      <c r="V855" s="135"/>
      <c r="W855" s="143">
        <f t="shared" si="110"/>
        <v>11295240</v>
      </c>
      <c r="X855" s="144"/>
    </row>
    <row r="856" spans="1:24" s="145" customFormat="1" ht="30" hidden="1" x14ac:dyDescent="0.25">
      <c r="A856" s="137">
        <f t="shared" si="107"/>
        <v>604</v>
      </c>
      <c r="B856" s="135"/>
      <c r="C856" s="136" t="s">
        <v>120</v>
      </c>
      <c r="D856" s="137" t="s">
        <v>923</v>
      </c>
      <c r="E856" s="148" t="s">
        <v>74</v>
      </c>
      <c r="F856" s="137">
        <v>1</v>
      </c>
      <c r="G856" s="138">
        <v>11295240</v>
      </c>
      <c r="H856" s="139">
        <f t="shared" si="108"/>
        <v>0</v>
      </c>
      <c r="I856" s="137">
        <f t="shared" si="105"/>
        <v>1</v>
      </c>
      <c r="J856" s="140">
        <f t="shared" si="105"/>
        <v>11295240</v>
      </c>
      <c r="K856" s="139">
        <f t="shared" si="105"/>
        <v>0</v>
      </c>
      <c r="L856" s="136"/>
      <c r="M856" s="136"/>
      <c r="N856" s="136"/>
      <c r="O856" s="136"/>
      <c r="P856" s="136"/>
      <c r="Q856" s="137">
        <v>2013</v>
      </c>
      <c r="R856" s="137">
        <v>5</v>
      </c>
      <c r="S856" s="141">
        <f t="shared" si="106"/>
        <v>0.2</v>
      </c>
      <c r="T856" s="142">
        <f t="shared" si="109"/>
        <v>2259048</v>
      </c>
      <c r="U856" s="66">
        <f t="shared" si="104"/>
        <v>5</v>
      </c>
      <c r="V856" s="135"/>
      <c r="W856" s="143">
        <f t="shared" si="110"/>
        <v>11295240</v>
      </c>
      <c r="X856" s="144"/>
    </row>
    <row r="857" spans="1:24" s="145" customFormat="1" ht="30" hidden="1" x14ac:dyDescent="0.25">
      <c r="A857" s="137">
        <f t="shared" si="107"/>
        <v>605</v>
      </c>
      <c r="B857" s="135"/>
      <c r="C857" s="136" t="s">
        <v>120</v>
      </c>
      <c r="D857" s="137" t="s">
        <v>924</v>
      </c>
      <c r="E857" s="148" t="s">
        <v>74</v>
      </c>
      <c r="F857" s="137">
        <v>1</v>
      </c>
      <c r="G857" s="138">
        <v>11295240</v>
      </c>
      <c r="H857" s="139">
        <f t="shared" si="108"/>
        <v>0</v>
      </c>
      <c r="I857" s="137">
        <f t="shared" si="105"/>
        <v>1</v>
      </c>
      <c r="J857" s="140">
        <f t="shared" si="105"/>
        <v>11295240</v>
      </c>
      <c r="K857" s="139">
        <f t="shared" si="105"/>
        <v>0</v>
      </c>
      <c r="L857" s="136"/>
      <c r="M857" s="136"/>
      <c r="N857" s="136"/>
      <c r="O857" s="136"/>
      <c r="P857" s="136"/>
      <c r="Q857" s="137">
        <v>2013</v>
      </c>
      <c r="R857" s="137">
        <v>5</v>
      </c>
      <c r="S857" s="141">
        <f t="shared" si="106"/>
        <v>0.2</v>
      </c>
      <c r="T857" s="142">
        <f t="shared" si="109"/>
        <v>2259048</v>
      </c>
      <c r="U857" s="66">
        <f t="shared" si="104"/>
        <v>5</v>
      </c>
      <c r="V857" s="135"/>
      <c r="W857" s="143">
        <f t="shared" si="110"/>
        <v>11295240</v>
      </c>
      <c r="X857" s="144"/>
    </row>
    <row r="858" spans="1:24" s="145" customFormat="1" ht="30" hidden="1" x14ac:dyDescent="0.25">
      <c r="A858" s="137">
        <f t="shared" si="107"/>
        <v>606</v>
      </c>
      <c r="B858" s="135"/>
      <c r="C858" s="136" t="s">
        <v>120</v>
      </c>
      <c r="D858" s="137" t="s">
        <v>925</v>
      </c>
      <c r="E858" s="148" t="s">
        <v>74</v>
      </c>
      <c r="F858" s="137">
        <v>1</v>
      </c>
      <c r="G858" s="138">
        <v>11295240</v>
      </c>
      <c r="H858" s="139">
        <f t="shared" si="108"/>
        <v>0</v>
      </c>
      <c r="I858" s="137">
        <f t="shared" si="105"/>
        <v>1</v>
      </c>
      <c r="J858" s="140">
        <f t="shared" si="105"/>
        <v>11295240</v>
      </c>
      <c r="K858" s="139">
        <f t="shared" si="105"/>
        <v>0</v>
      </c>
      <c r="L858" s="136"/>
      <c r="M858" s="136"/>
      <c r="N858" s="136"/>
      <c r="O858" s="136"/>
      <c r="P858" s="136"/>
      <c r="Q858" s="137">
        <v>2013</v>
      </c>
      <c r="R858" s="137">
        <v>5</v>
      </c>
      <c r="S858" s="141">
        <f t="shared" si="106"/>
        <v>0.2</v>
      </c>
      <c r="T858" s="142">
        <f t="shared" si="109"/>
        <v>2259048</v>
      </c>
      <c r="U858" s="66">
        <f t="shared" si="104"/>
        <v>5</v>
      </c>
      <c r="V858" s="135"/>
      <c r="W858" s="143">
        <f t="shared" si="110"/>
        <v>11295240</v>
      </c>
      <c r="X858" s="144"/>
    </row>
    <row r="859" spans="1:24" s="145" customFormat="1" ht="30" hidden="1" x14ac:dyDescent="0.25">
      <c r="A859" s="137">
        <f t="shared" si="107"/>
        <v>607</v>
      </c>
      <c r="B859" s="135"/>
      <c r="C859" s="136" t="s">
        <v>120</v>
      </c>
      <c r="D859" s="137" t="s">
        <v>926</v>
      </c>
      <c r="E859" s="148" t="s">
        <v>74</v>
      </c>
      <c r="F859" s="137">
        <v>1</v>
      </c>
      <c r="G859" s="138">
        <v>11295240</v>
      </c>
      <c r="H859" s="139">
        <f t="shared" si="108"/>
        <v>0</v>
      </c>
      <c r="I859" s="137">
        <f t="shared" si="105"/>
        <v>1</v>
      </c>
      <c r="J859" s="140">
        <f t="shared" si="105"/>
        <v>11295240</v>
      </c>
      <c r="K859" s="139">
        <f t="shared" si="105"/>
        <v>0</v>
      </c>
      <c r="L859" s="136"/>
      <c r="M859" s="136"/>
      <c r="N859" s="136"/>
      <c r="O859" s="136"/>
      <c r="P859" s="136"/>
      <c r="Q859" s="137">
        <v>2013</v>
      </c>
      <c r="R859" s="137">
        <v>5</v>
      </c>
      <c r="S859" s="141">
        <f t="shared" si="106"/>
        <v>0.2</v>
      </c>
      <c r="T859" s="142">
        <f t="shared" si="109"/>
        <v>2259048</v>
      </c>
      <c r="U859" s="66">
        <f t="shared" si="104"/>
        <v>5</v>
      </c>
      <c r="V859" s="135"/>
      <c r="W859" s="143">
        <f t="shared" si="110"/>
        <v>11295240</v>
      </c>
      <c r="X859" s="144"/>
    </row>
    <row r="860" spans="1:24" s="145" customFormat="1" ht="30" hidden="1" x14ac:dyDescent="0.25">
      <c r="A860" s="137">
        <f t="shared" si="107"/>
        <v>608</v>
      </c>
      <c r="B860" s="135"/>
      <c r="C860" s="136" t="s">
        <v>120</v>
      </c>
      <c r="D860" s="137" t="s">
        <v>927</v>
      </c>
      <c r="E860" s="148" t="s">
        <v>74</v>
      </c>
      <c r="F860" s="137">
        <v>1</v>
      </c>
      <c r="G860" s="138">
        <v>11295240</v>
      </c>
      <c r="H860" s="139">
        <f t="shared" si="108"/>
        <v>0</v>
      </c>
      <c r="I860" s="137">
        <f t="shared" si="105"/>
        <v>1</v>
      </c>
      <c r="J860" s="140">
        <f t="shared" si="105"/>
        <v>11295240</v>
      </c>
      <c r="K860" s="139">
        <f t="shared" si="105"/>
        <v>0</v>
      </c>
      <c r="L860" s="136"/>
      <c r="M860" s="136"/>
      <c r="N860" s="136"/>
      <c r="O860" s="136"/>
      <c r="P860" s="136"/>
      <c r="Q860" s="137">
        <v>2013</v>
      </c>
      <c r="R860" s="137">
        <v>5</v>
      </c>
      <c r="S860" s="141">
        <f t="shared" si="106"/>
        <v>0.2</v>
      </c>
      <c r="T860" s="142">
        <f t="shared" si="109"/>
        <v>2259048</v>
      </c>
      <c r="U860" s="66">
        <f t="shared" si="104"/>
        <v>5</v>
      </c>
      <c r="V860" s="135"/>
      <c r="W860" s="143">
        <f t="shared" si="110"/>
        <v>11295240</v>
      </c>
      <c r="X860" s="144"/>
    </row>
    <row r="861" spans="1:24" s="145" customFormat="1" ht="30" hidden="1" x14ac:dyDescent="0.25">
      <c r="A861" s="137">
        <f t="shared" si="107"/>
        <v>609</v>
      </c>
      <c r="B861" s="135"/>
      <c r="C861" s="136" t="s">
        <v>120</v>
      </c>
      <c r="D861" s="137" t="s">
        <v>928</v>
      </c>
      <c r="E861" s="148" t="s">
        <v>74</v>
      </c>
      <c r="F861" s="137">
        <v>1</v>
      </c>
      <c r="G861" s="138">
        <v>11295240</v>
      </c>
      <c r="H861" s="139">
        <f t="shared" si="108"/>
        <v>0</v>
      </c>
      <c r="I861" s="137">
        <f t="shared" si="105"/>
        <v>1</v>
      </c>
      <c r="J861" s="140">
        <f t="shared" si="105"/>
        <v>11295240</v>
      </c>
      <c r="K861" s="139">
        <f t="shared" si="105"/>
        <v>0</v>
      </c>
      <c r="L861" s="136"/>
      <c r="M861" s="136"/>
      <c r="N861" s="136"/>
      <c r="O861" s="136"/>
      <c r="P861" s="136"/>
      <c r="Q861" s="137">
        <v>2013</v>
      </c>
      <c r="R861" s="137">
        <v>5</v>
      </c>
      <c r="S861" s="141">
        <f t="shared" si="106"/>
        <v>0.2</v>
      </c>
      <c r="T861" s="142">
        <f t="shared" si="109"/>
        <v>2259048</v>
      </c>
      <c r="U861" s="66">
        <f t="shared" si="104"/>
        <v>5</v>
      </c>
      <c r="V861" s="135"/>
      <c r="W861" s="143">
        <f t="shared" si="110"/>
        <v>11295240</v>
      </c>
      <c r="X861" s="144"/>
    </row>
    <row r="862" spans="1:24" s="145" customFormat="1" ht="30" hidden="1" x14ac:dyDescent="0.25">
      <c r="A862" s="137">
        <f t="shared" si="107"/>
        <v>610</v>
      </c>
      <c r="B862" s="135"/>
      <c r="C862" s="136" t="s">
        <v>120</v>
      </c>
      <c r="D862" s="137" t="s">
        <v>929</v>
      </c>
      <c r="E862" s="148" t="s">
        <v>74</v>
      </c>
      <c r="F862" s="137">
        <v>1</v>
      </c>
      <c r="G862" s="138">
        <v>11295240</v>
      </c>
      <c r="H862" s="139">
        <f t="shared" si="108"/>
        <v>0</v>
      </c>
      <c r="I862" s="137">
        <f t="shared" si="105"/>
        <v>1</v>
      </c>
      <c r="J862" s="140">
        <f t="shared" si="105"/>
        <v>11295240</v>
      </c>
      <c r="K862" s="139">
        <f t="shared" si="105"/>
        <v>0</v>
      </c>
      <c r="L862" s="136"/>
      <c r="M862" s="136"/>
      <c r="N862" s="136"/>
      <c r="O862" s="136"/>
      <c r="P862" s="136"/>
      <c r="Q862" s="137">
        <v>2013</v>
      </c>
      <c r="R862" s="137">
        <v>5</v>
      </c>
      <c r="S862" s="141">
        <f t="shared" si="106"/>
        <v>0.2</v>
      </c>
      <c r="T862" s="142">
        <f t="shared" si="109"/>
        <v>2259048</v>
      </c>
      <c r="U862" s="66">
        <f t="shared" si="104"/>
        <v>5</v>
      </c>
      <c r="V862" s="135"/>
      <c r="W862" s="143">
        <f t="shared" si="110"/>
        <v>11295240</v>
      </c>
      <c r="X862" s="144"/>
    </row>
    <row r="863" spans="1:24" s="145" customFormat="1" ht="30" hidden="1" x14ac:dyDescent="0.25">
      <c r="A863" s="137">
        <f t="shared" si="107"/>
        <v>611</v>
      </c>
      <c r="B863" s="135"/>
      <c r="C863" s="136" t="s">
        <v>120</v>
      </c>
      <c r="D863" s="137" t="s">
        <v>930</v>
      </c>
      <c r="E863" s="148" t="s">
        <v>74</v>
      </c>
      <c r="F863" s="137">
        <v>1</v>
      </c>
      <c r="G863" s="138">
        <v>11295240</v>
      </c>
      <c r="H863" s="139">
        <f t="shared" si="108"/>
        <v>0</v>
      </c>
      <c r="I863" s="137">
        <f t="shared" si="105"/>
        <v>1</v>
      </c>
      <c r="J863" s="140">
        <f t="shared" si="105"/>
        <v>11295240</v>
      </c>
      <c r="K863" s="139">
        <f t="shared" si="105"/>
        <v>0</v>
      </c>
      <c r="L863" s="136"/>
      <c r="M863" s="136"/>
      <c r="N863" s="136"/>
      <c r="O863" s="136"/>
      <c r="P863" s="136"/>
      <c r="Q863" s="137">
        <v>2013</v>
      </c>
      <c r="R863" s="137">
        <v>5</v>
      </c>
      <c r="S863" s="141">
        <f t="shared" si="106"/>
        <v>0.2</v>
      </c>
      <c r="T863" s="142">
        <f t="shared" si="109"/>
        <v>2259048</v>
      </c>
      <c r="U863" s="66">
        <f t="shared" si="104"/>
        <v>5</v>
      </c>
      <c r="V863" s="135"/>
      <c r="W863" s="143">
        <f t="shared" si="110"/>
        <v>11295240</v>
      </c>
      <c r="X863" s="144"/>
    </row>
    <row r="864" spans="1:24" s="145" customFormat="1" ht="30" hidden="1" x14ac:dyDescent="0.25">
      <c r="A864" s="137">
        <f t="shared" si="107"/>
        <v>612</v>
      </c>
      <c r="B864" s="135"/>
      <c r="C864" s="136" t="s">
        <v>120</v>
      </c>
      <c r="D864" s="137" t="s">
        <v>931</v>
      </c>
      <c r="E864" s="148" t="s">
        <v>74</v>
      </c>
      <c r="F864" s="137">
        <v>1</v>
      </c>
      <c r="G864" s="138">
        <v>11295240</v>
      </c>
      <c r="H864" s="139">
        <f t="shared" si="108"/>
        <v>0</v>
      </c>
      <c r="I864" s="137">
        <f t="shared" si="105"/>
        <v>1</v>
      </c>
      <c r="J864" s="140">
        <f t="shared" si="105"/>
        <v>11295240</v>
      </c>
      <c r="K864" s="139">
        <f t="shared" si="105"/>
        <v>0</v>
      </c>
      <c r="L864" s="136"/>
      <c r="M864" s="136"/>
      <c r="N864" s="136"/>
      <c r="O864" s="136"/>
      <c r="P864" s="136"/>
      <c r="Q864" s="137">
        <v>2013</v>
      </c>
      <c r="R864" s="137">
        <v>5</v>
      </c>
      <c r="S864" s="141">
        <f t="shared" si="106"/>
        <v>0.2</v>
      </c>
      <c r="T864" s="142">
        <f t="shared" si="109"/>
        <v>2259048</v>
      </c>
      <c r="U864" s="66">
        <f t="shared" ref="U864:U927" si="111">2018-Q864</f>
        <v>5</v>
      </c>
      <c r="V864" s="135"/>
      <c r="W864" s="143">
        <f t="shared" si="110"/>
        <v>11295240</v>
      </c>
      <c r="X864" s="144"/>
    </row>
    <row r="865" spans="1:24" s="145" customFormat="1" ht="30" hidden="1" x14ac:dyDescent="0.25">
      <c r="A865" s="137">
        <f t="shared" si="107"/>
        <v>613</v>
      </c>
      <c r="B865" s="135"/>
      <c r="C865" s="136" t="s">
        <v>120</v>
      </c>
      <c r="D865" s="137" t="s">
        <v>932</v>
      </c>
      <c r="E865" s="148" t="s">
        <v>74</v>
      </c>
      <c r="F865" s="137">
        <v>1</v>
      </c>
      <c r="G865" s="138">
        <v>11295240</v>
      </c>
      <c r="H865" s="139">
        <f t="shared" si="108"/>
        <v>0</v>
      </c>
      <c r="I865" s="137">
        <f t="shared" si="105"/>
        <v>1</v>
      </c>
      <c r="J865" s="140">
        <f t="shared" si="105"/>
        <v>11295240</v>
      </c>
      <c r="K865" s="139">
        <f t="shared" si="105"/>
        <v>0</v>
      </c>
      <c r="L865" s="136"/>
      <c r="M865" s="136"/>
      <c r="N865" s="136"/>
      <c r="O865" s="136"/>
      <c r="P865" s="136"/>
      <c r="Q865" s="137">
        <v>2013</v>
      </c>
      <c r="R865" s="137">
        <v>5</v>
      </c>
      <c r="S865" s="141">
        <f t="shared" si="106"/>
        <v>0.2</v>
      </c>
      <c r="T865" s="142">
        <f t="shared" si="109"/>
        <v>2259048</v>
      </c>
      <c r="U865" s="66">
        <f t="shared" si="111"/>
        <v>5</v>
      </c>
      <c r="V865" s="135"/>
      <c r="W865" s="143">
        <f t="shared" si="110"/>
        <v>11295240</v>
      </c>
      <c r="X865" s="144"/>
    </row>
    <row r="866" spans="1:24" s="145" customFormat="1" ht="30" hidden="1" x14ac:dyDescent="0.25">
      <c r="A866" s="137">
        <f t="shared" si="107"/>
        <v>614</v>
      </c>
      <c r="B866" s="135"/>
      <c r="C866" s="136" t="s">
        <v>120</v>
      </c>
      <c r="D866" s="137" t="s">
        <v>933</v>
      </c>
      <c r="E866" s="148" t="s">
        <v>74</v>
      </c>
      <c r="F866" s="137">
        <v>1</v>
      </c>
      <c r="G866" s="138">
        <v>11295240</v>
      </c>
      <c r="H866" s="139">
        <f t="shared" si="108"/>
        <v>0</v>
      </c>
      <c r="I866" s="137">
        <f t="shared" si="105"/>
        <v>1</v>
      </c>
      <c r="J866" s="140">
        <f t="shared" si="105"/>
        <v>11295240</v>
      </c>
      <c r="K866" s="139">
        <f t="shared" si="105"/>
        <v>0</v>
      </c>
      <c r="L866" s="136"/>
      <c r="M866" s="136"/>
      <c r="N866" s="136"/>
      <c r="O866" s="136"/>
      <c r="P866" s="136"/>
      <c r="Q866" s="137">
        <v>2013</v>
      </c>
      <c r="R866" s="137">
        <v>5</v>
      </c>
      <c r="S866" s="141">
        <f t="shared" si="106"/>
        <v>0.2</v>
      </c>
      <c r="T866" s="142">
        <f t="shared" si="109"/>
        <v>2259048</v>
      </c>
      <c r="U866" s="66">
        <f t="shared" si="111"/>
        <v>5</v>
      </c>
      <c r="V866" s="135"/>
      <c r="W866" s="143">
        <f t="shared" si="110"/>
        <v>11295240</v>
      </c>
      <c r="X866" s="144"/>
    </row>
    <row r="867" spans="1:24" s="145" customFormat="1" ht="30" hidden="1" x14ac:dyDescent="0.25">
      <c r="A867" s="137">
        <f t="shared" si="107"/>
        <v>615</v>
      </c>
      <c r="B867" s="135"/>
      <c r="C867" s="136" t="s">
        <v>120</v>
      </c>
      <c r="D867" s="137" t="s">
        <v>934</v>
      </c>
      <c r="E867" s="148" t="s">
        <v>74</v>
      </c>
      <c r="F867" s="137">
        <v>1</v>
      </c>
      <c r="G867" s="138">
        <v>11295240</v>
      </c>
      <c r="H867" s="139">
        <f t="shared" si="108"/>
        <v>0</v>
      </c>
      <c r="I867" s="137">
        <f t="shared" si="105"/>
        <v>1</v>
      </c>
      <c r="J867" s="140">
        <f t="shared" si="105"/>
        <v>11295240</v>
      </c>
      <c r="K867" s="139">
        <f t="shared" si="105"/>
        <v>0</v>
      </c>
      <c r="L867" s="136"/>
      <c r="M867" s="136"/>
      <c r="N867" s="136"/>
      <c r="O867" s="136"/>
      <c r="P867" s="136"/>
      <c r="Q867" s="137">
        <v>2013</v>
      </c>
      <c r="R867" s="137">
        <v>5</v>
      </c>
      <c r="S867" s="141">
        <f t="shared" si="106"/>
        <v>0.2</v>
      </c>
      <c r="T867" s="142">
        <f t="shared" si="109"/>
        <v>2259048</v>
      </c>
      <c r="U867" s="66">
        <f t="shared" si="111"/>
        <v>5</v>
      </c>
      <c r="V867" s="135"/>
      <c r="W867" s="143">
        <f t="shared" si="110"/>
        <v>11295240</v>
      </c>
      <c r="X867" s="144"/>
    </row>
    <row r="868" spans="1:24" s="145" customFormat="1" ht="30" hidden="1" x14ac:dyDescent="0.25">
      <c r="A868" s="137">
        <f t="shared" si="107"/>
        <v>616</v>
      </c>
      <c r="B868" s="135"/>
      <c r="C868" s="136" t="s">
        <v>120</v>
      </c>
      <c r="D868" s="137" t="s">
        <v>935</v>
      </c>
      <c r="E868" s="148" t="s">
        <v>74</v>
      </c>
      <c r="F868" s="137">
        <v>1</v>
      </c>
      <c r="G868" s="138">
        <v>11295240</v>
      </c>
      <c r="H868" s="139">
        <f t="shared" si="108"/>
        <v>0</v>
      </c>
      <c r="I868" s="137">
        <f t="shared" si="105"/>
        <v>1</v>
      </c>
      <c r="J868" s="140">
        <f t="shared" si="105"/>
        <v>11295240</v>
      </c>
      <c r="K868" s="139">
        <f t="shared" si="105"/>
        <v>0</v>
      </c>
      <c r="L868" s="136"/>
      <c r="M868" s="136"/>
      <c r="N868" s="136"/>
      <c r="O868" s="136"/>
      <c r="P868" s="136"/>
      <c r="Q868" s="137">
        <v>2013</v>
      </c>
      <c r="R868" s="137">
        <v>5</v>
      </c>
      <c r="S868" s="141">
        <f t="shared" si="106"/>
        <v>0.2</v>
      </c>
      <c r="T868" s="142">
        <f t="shared" si="109"/>
        <v>2259048</v>
      </c>
      <c r="U868" s="66">
        <f t="shared" si="111"/>
        <v>5</v>
      </c>
      <c r="V868" s="135"/>
      <c r="W868" s="143">
        <f t="shared" si="110"/>
        <v>11295240</v>
      </c>
      <c r="X868" s="144"/>
    </row>
    <row r="869" spans="1:24" s="145" customFormat="1" ht="30" hidden="1" x14ac:dyDescent="0.25">
      <c r="A869" s="137">
        <f t="shared" si="107"/>
        <v>617</v>
      </c>
      <c r="B869" s="135"/>
      <c r="C869" s="136" t="s">
        <v>120</v>
      </c>
      <c r="D869" s="137" t="s">
        <v>936</v>
      </c>
      <c r="E869" s="148" t="s">
        <v>74</v>
      </c>
      <c r="F869" s="137">
        <v>1</v>
      </c>
      <c r="G869" s="138">
        <v>11295240</v>
      </c>
      <c r="H869" s="139">
        <f t="shared" si="108"/>
        <v>0</v>
      </c>
      <c r="I869" s="137">
        <f t="shared" si="105"/>
        <v>1</v>
      </c>
      <c r="J869" s="140">
        <f t="shared" si="105"/>
        <v>11295240</v>
      </c>
      <c r="K869" s="139">
        <f t="shared" si="105"/>
        <v>0</v>
      </c>
      <c r="L869" s="136"/>
      <c r="M869" s="136"/>
      <c r="N869" s="136"/>
      <c r="O869" s="136"/>
      <c r="P869" s="136"/>
      <c r="Q869" s="137">
        <v>2013</v>
      </c>
      <c r="R869" s="137">
        <v>5</v>
      </c>
      <c r="S869" s="141">
        <f t="shared" si="106"/>
        <v>0.2</v>
      </c>
      <c r="T869" s="142">
        <f t="shared" si="109"/>
        <v>2259048</v>
      </c>
      <c r="U869" s="66">
        <f t="shared" si="111"/>
        <v>5</v>
      </c>
      <c r="V869" s="135"/>
      <c r="W869" s="143">
        <f t="shared" si="110"/>
        <v>11295240</v>
      </c>
      <c r="X869" s="144"/>
    </row>
    <row r="870" spans="1:24" s="145" customFormat="1" ht="30" hidden="1" x14ac:dyDescent="0.25">
      <c r="A870" s="137">
        <f t="shared" si="107"/>
        <v>618</v>
      </c>
      <c r="B870" s="135"/>
      <c r="C870" s="136" t="s">
        <v>120</v>
      </c>
      <c r="D870" s="137" t="s">
        <v>937</v>
      </c>
      <c r="E870" s="148" t="s">
        <v>74</v>
      </c>
      <c r="F870" s="137">
        <v>1</v>
      </c>
      <c r="G870" s="138">
        <v>11295240</v>
      </c>
      <c r="H870" s="139">
        <f t="shared" si="108"/>
        <v>0</v>
      </c>
      <c r="I870" s="137">
        <f t="shared" si="105"/>
        <v>1</v>
      </c>
      <c r="J870" s="140">
        <f t="shared" si="105"/>
        <v>11295240</v>
      </c>
      <c r="K870" s="139">
        <f t="shared" si="105"/>
        <v>0</v>
      </c>
      <c r="L870" s="136"/>
      <c r="M870" s="136"/>
      <c r="N870" s="136"/>
      <c r="O870" s="136"/>
      <c r="P870" s="136"/>
      <c r="Q870" s="137">
        <v>2013</v>
      </c>
      <c r="R870" s="137">
        <v>5</v>
      </c>
      <c r="S870" s="141">
        <f t="shared" si="106"/>
        <v>0.2</v>
      </c>
      <c r="T870" s="142">
        <f t="shared" si="109"/>
        <v>2259048</v>
      </c>
      <c r="U870" s="66">
        <f t="shared" si="111"/>
        <v>5</v>
      </c>
      <c r="V870" s="135"/>
      <c r="W870" s="143">
        <f t="shared" si="110"/>
        <v>11295240</v>
      </c>
      <c r="X870" s="144"/>
    </row>
    <row r="871" spans="1:24" s="145" customFormat="1" ht="30" hidden="1" x14ac:dyDescent="0.25">
      <c r="A871" s="137">
        <f t="shared" si="107"/>
        <v>619</v>
      </c>
      <c r="B871" s="135"/>
      <c r="C871" s="136" t="s">
        <v>120</v>
      </c>
      <c r="D871" s="137" t="s">
        <v>938</v>
      </c>
      <c r="E871" s="148" t="s">
        <v>74</v>
      </c>
      <c r="F871" s="137">
        <v>1</v>
      </c>
      <c r="G871" s="138">
        <v>11295240</v>
      </c>
      <c r="H871" s="139">
        <f t="shared" si="108"/>
        <v>0</v>
      </c>
      <c r="I871" s="137">
        <f t="shared" si="105"/>
        <v>1</v>
      </c>
      <c r="J871" s="140">
        <f t="shared" si="105"/>
        <v>11295240</v>
      </c>
      <c r="K871" s="139">
        <f t="shared" si="105"/>
        <v>0</v>
      </c>
      <c r="L871" s="136"/>
      <c r="M871" s="136"/>
      <c r="N871" s="136"/>
      <c r="O871" s="136"/>
      <c r="P871" s="136"/>
      <c r="Q871" s="137">
        <v>2013</v>
      </c>
      <c r="R871" s="137">
        <v>5</v>
      </c>
      <c r="S871" s="141">
        <f t="shared" si="106"/>
        <v>0.2</v>
      </c>
      <c r="T871" s="142">
        <f t="shared" si="109"/>
        <v>2259048</v>
      </c>
      <c r="U871" s="66">
        <f t="shared" si="111"/>
        <v>5</v>
      </c>
      <c r="V871" s="135"/>
      <c r="W871" s="143">
        <f t="shared" si="110"/>
        <v>11295240</v>
      </c>
      <c r="X871" s="144"/>
    </row>
    <row r="872" spans="1:24" s="78" customFormat="1" hidden="1" x14ac:dyDescent="0.2">
      <c r="A872" s="137">
        <f t="shared" si="107"/>
        <v>620</v>
      </c>
      <c r="B872" s="66"/>
      <c r="C872" s="67" t="s">
        <v>76</v>
      </c>
      <c r="D872" s="66" t="s">
        <v>939</v>
      </c>
      <c r="E872" s="68" t="s">
        <v>58</v>
      </c>
      <c r="F872" s="65">
        <v>1</v>
      </c>
      <c r="G872" s="86">
        <v>8300000</v>
      </c>
      <c r="H872" s="70">
        <v>0</v>
      </c>
      <c r="I872" s="65">
        <f t="shared" si="105"/>
        <v>1</v>
      </c>
      <c r="J872" s="87">
        <f t="shared" si="105"/>
        <v>8300000</v>
      </c>
      <c r="K872" s="70">
        <f t="shared" si="105"/>
        <v>0</v>
      </c>
      <c r="L872" s="68"/>
      <c r="M872" s="68"/>
      <c r="N872" s="68"/>
      <c r="O872" s="72"/>
      <c r="P872" s="73"/>
      <c r="Q872" s="74">
        <v>2008</v>
      </c>
      <c r="R872" s="74">
        <v>5</v>
      </c>
      <c r="S872" s="75">
        <f t="shared" si="106"/>
        <v>0.2</v>
      </c>
      <c r="T872" s="76">
        <f t="shared" si="109"/>
        <v>1660000</v>
      </c>
      <c r="U872" s="66">
        <f t="shared" si="111"/>
        <v>10</v>
      </c>
      <c r="V872" s="66">
        <v>0</v>
      </c>
      <c r="W872" s="77">
        <f t="shared" si="110"/>
        <v>16600000</v>
      </c>
      <c r="X872" s="18">
        <f t="shared" ref="X872:X935" si="112">IF(H872&lt;0,0,H872)</f>
        <v>0</v>
      </c>
    </row>
    <row r="873" spans="1:24" s="78" customFormat="1" hidden="1" x14ac:dyDescent="0.2">
      <c r="A873" s="137">
        <f t="shared" si="107"/>
        <v>621</v>
      </c>
      <c r="B873" s="66"/>
      <c r="C873" s="67" t="s">
        <v>61</v>
      </c>
      <c r="D873" s="66" t="s">
        <v>940</v>
      </c>
      <c r="E873" s="68" t="s">
        <v>58</v>
      </c>
      <c r="F873" s="65">
        <v>1</v>
      </c>
      <c r="G873" s="86">
        <v>9807000</v>
      </c>
      <c r="H873" s="70">
        <v>0</v>
      </c>
      <c r="I873" s="65">
        <f t="shared" si="105"/>
        <v>1</v>
      </c>
      <c r="J873" s="87">
        <f t="shared" si="105"/>
        <v>9807000</v>
      </c>
      <c r="K873" s="70">
        <f t="shared" si="105"/>
        <v>0</v>
      </c>
      <c r="L873" s="68"/>
      <c r="M873" s="68"/>
      <c r="N873" s="68"/>
      <c r="O873" s="72"/>
      <c r="P873" s="73"/>
      <c r="Q873" s="74">
        <v>2008</v>
      </c>
      <c r="R873" s="74">
        <v>5</v>
      </c>
      <c r="S873" s="75">
        <f t="shared" si="106"/>
        <v>0.2</v>
      </c>
      <c r="T873" s="76">
        <f t="shared" si="109"/>
        <v>1961400</v>
      </c>
      <c r="U873" s="66">
        <f t="shared" si="111"/>
        <v>10</v>
      </c>
      <c r="V873" s="66">
        <v>0</v>
      </c>
      <c r="W873" s="77">
        <f t="shared" si="110"/>
        <v>19614000</v>
      </c>
      <c r="X873" s="18">
        <f t="shared" si="112"/>
        <v>0</v>
      </c>
    </row>
    <row r="874" spans="1:24" s="78" customFormat="1" hidden="1" x14ac:dyDescent="0.2">
      <c r="A874" s="137">
        <f t="shared" si="107"/>
        <v>622</v>
      </c>
      <c r="B874" s="66"/>
      <c r="C874" s="67" t="s">
        <v>76</v>
      </c>
      <c r="D874" s="66" t="s">
        <v>941</v>
      </c>
      <c r="E874" s="68" t="s">
        <v>58</v>
      </c>
      <c r="F874" s="65">
        <v>1</v>
      </c>
      <c r="G874" s="86">
        <v>8300000</v>
      </c>
      <c r="H874" s="70">
        <v>0</v>
      </c>
      <c r="I874" s="65">
        <f t="shared" si="105"/>
        <v>1</v>
      </c>
      <c r="J874" s="87">
        <f t="shared" si="105"/>
        <v>8300000</v>
      </c>
      <c r="K874" s="70">
        <f t="shared" si="105"/>
        <v>0</v>
      </c>
      <c r="L874" s="68"/>
      <c r="M874" s="68"/>
      <c r="N874" s="68"/>
      <c r="O874" s="72"/>
      <c r="P874" s="73"/>
      <c r="Q874" s="74">
        <v>2008</v>
      </c>
      <c r="R874" s="74">
        <v>5</v>
      </c>
      <c r="S874" s="75">
        <f t="shared" si="106"/>
        <v>0.2</v>
      </c>
      <c r="T874" s="76">
        <f t="shared" si="109"/>
        <v>1660000</v>
      </c>
      <c r="U874" s="66">
        <f t="shared" si="111"/>
        <v>10</v>
      </c>
      <c r="V874" s="66">
        <v>0</v>
      </c>
      <c r="W874" s="77">
        <f t="shared" si="110"/>
        <v>16600000</v>
      </c>
      <c r="X874" s="18">
        <f t="shared" si="112"/>
        <v>0</v>
      </c>
    </row>
    <row r="875" spans="1:24" s="78" customFormat="1" hidden="1" x14ac:dyDescent="0.2">
      <c r="A875" s="137">
        <f t="shared" si="107"/>
        <v>623</v>
      </c>
      <c r="B875" s="66"/>
      <c r="C875" s="67" t="s">
        <v>76</v>
      </c>
      <c r="D875" s="66" t="s">
        <v>942</v>
      </c>
      <c r="E875" s="68" t="s">
        <v>58</v>
      </c>
      <c r="F875" s="65">
        <v>1</v>
      </c>
      <c r="G875" s="86">
        <v>8300000</v>
      </c>
      <c r="H875" s="70">
        <v>0</v>
      </c>
      <c r="I875" s="65">
        <f t="shared" si="105"/>
        <v>1</v>
      </c>
      <c r="J875" s="87">
        <f t="shared" si="105"/>
        <v>8300000</v>
      </c>
      <c r="K875" s="70">
        <f t="shared" si="105"/>
        <v>0</v>
      </c>
      <c r="L875" s="68"/>
      <c r="M875" s="68"/>
      <c r="N875" s="68"/>
      <c r="O875" s="72"/>
      <c r="P875" s="73"/>
      <c r="Q875" s="74">
        <v>2008</v>
      </c>
      <c r="R875" s="74">
        <v>5</v>
      </c>
      <c r="S875" s="75">
        <f t="shared" si="106"/>
        <v>0.2</v>
      </c>
      <c r="T875" s="76">
        <f t="shared" si="109"/>
        <v>1660000</v>
      </c>
      <c r="U875" s="66">
        <f t="shared" si="111"/>
        <v>10</v>
      </c>
      <c r="V875" s="66">
        <v>0</v>
      </c>
      <c r="W875" s="77">
        <f t="shared" si="110"/>
        <v>16600000</v>
      </c>
      <c r="X875" s="18">
        <f t="shared" si="112"/>
        <v>0</v>
      </c>
    </row>
    <row r="876" spans="1:24" s="78" customFormat="1" hidden="1" x14ac:dyDescent="0.2">
      <c r="A876" s="137">
        <f t="shared" si="107"/>
        <v>624</v>
      </c>
      <c r="B876" s="66"/>
      <c r="C876" s="67" t="s">
        <v>76</v>
      </c>
      <c r="D876" s="66" t="s">
        <v>943</v>
      </c>
      <c r="E876" s="68" t="s">
        <v>58</v>
      </c>
      <c r="F876" s="65">
        <v>1</v>
      </c>
      <c r="G876" s="86">
        <v>8300000</v>
      </c>
      <c r="H876" s="70">
        <v>0</v>
      </c>
      <c r="I876" s="65">
        <f t="shared" si="105"/>
        <v>1</v>
      </c>
      <c r="J876" s="87">
        <f t="shared" si="105"/>
        <v>8300000</v>
      </c>
      <c r="K876" s="70">
        <f t="shared" si="105"/>
        <v>0</v>
      </c>
      <c r="L876" s="68"/>
      <c r="M876" s="68"/>
      <c r="N876" s="68"/>
      <c r="O876" s="72"/>
      <c r="P876" s="73"/>
      <c r="Q876" s="74">
        <v>2008</v>
      </c>
      <c r="R876" s="74">
        <v>5</v>
      </c>
      <c r="S876" s="75">
        <f t="shared" si="106"/>
        <v>0.2</v>
      </c>
      <c r="T876" s="76">
        <f t="shared" si="109"/>
        <v>1660000</v>
      </c>
      <c r="U876" s="66">
        <f t="shared" si="111"/>
        <v>10</v>
      </c>
      <c r="V876" s="66">
        <v>0</v>
      </c>
      <c r="W876" s="77">
        <f t="shared" si="110"/>
        <v>16600000</v>
      </c>
      <c r="X876" s="18">
        <f t="shared" si="112"/>
        <v>0</v>
      </c>
    </row>
    <row r="877" spans="1:24" s="78" customFormat="1" hidden="1" x14ac:dyDescent="0.2">
      <c r="A877" s="137">
        <f t="shared" si="107"/>
        <v>625</v>
      </c>
      <c r="B877" s="66"/>
      <c r="C877" s="67" t="s">
        <v>76</v>
      </c>
      <c r="D877" s="66" t="s">
        <v>944</v>
      </c>
      <c r="E877" s="68" t="s">
        <v>58</v>
      </c>
      <c r="F877" s="65">
        <v>1</v>
      </c>
      <c r="G877" s="86">
        <v>8300000</v>
      </c>
      <c r="H877" s="70">
        <v>0</v>
      </c>
      <c r="I877" s="65">
        <f t="shared" si="105"/>
        <v>1</v>
      </c>
      <c r="J877" s="87">
        <f t="shared" si="105"/>
        <v>8300000</v>
      </c>
      <c r="K877" s="70">
        <f t="shared" si="105"/>
        <v>0</v>
      </c>
      <c r="L877" s="68"/>
      <c r="M877" s="68"/>
      <c r="N877" s="68"/>
      <c r="O877" s="72"/>
      <c r="P877" s="73"/>
      <c r="Q877" s="74">
        <v>2008</v>
      </c>
      <c r="R877" s="74">
        <v>5</v>
      </c>
      <c r="S877" s="75">
        <f t="shared" si="106"/>
        <v>0.2</v>
      </c>
      <c r="T877" s="76">
        <f t="shared" si="109"/>
        <v>1660000</v>
      </c>
      <c r="U877" s="66">
        <f t="shared" si="111"/>
        <v>10</v>
      </c>
      <c r="V877" s="66">
        <v>0</v>
      </c>
      <c r="W877" s="77">
        <f t="shared" si="110"/>
        <v>16600000</v>
      </c>
      <c r="X877" s="18">
        <f t="shared" si="112"/>
        <v>0</v>
      </c>
    </row>
    <row r="878" spans="1:24" s="78" customFormat="1" hidden="1" x14ac:dyDescent="0.2">
      <c r="A878" s="137">
        <f t="shared" si="107"/>
        <v>626</v>
      </c>
      <c r="B878" s="66"/>
      <c r="C878" s="67" t="s">
        <v>76</v>
      </c>
      <c r="D878" s="66" t="s">
        <v>945</v>
      </c>
      <c r="E878" s="68" t="s">
        <v>58</v>
      </c>
      <c r="F878" s="65">
        <v>1</v>
      </c>
      <c r="G878" s="86">
        <v>8300000</v>
      </c>
      <c r="H878" s="70">
        <v>0</v>
      </c>
      <c r="I878" s="65">
        <f t="shared" si="105"/>
        <v>1</v>
      </c>
      <c r="J878" s="87">
        <f t="shared" si="105"/>
        <v>8300000</v>
      </c>
      <c r="K878" s="70">
        <f t="shared" si="105"/>
        <v>0</v>
      </c>
      <c r="L878" s="68"/>
      <c r="M878" s="68"/>
      <c r="N878" s="68"/>
      <c r="O878" s="72"/>
      <c r="P878" s="73"/>
      <c r="Q878" s="74">
        <v>2008</v>
      </c>
      <c r="R878" s="74">
        <v>5</v>
      </c>
      <c r="S878" s="75">
        <f t="shared" si="106"/>
        <v>0.2</v>
      </c>
      <c r="T878" s="76">
        <f t="shared" si="109"/>
        <v>1660000</v>
      </c>
      <c r="U878" s="66">
        <f t="shared" si="111"/>
        <v>10</v>
      </c>
      <c r="V878" s="66">
        <v>0</v>
      </c>
      <c r="W878" s="77">
        <f t="shared" si="110"/>
        <v>16600000</v>
      </c>
      <c r="X878" s="18">
        <f t="shared" si="112"/>
        <v>0</v>
      </c>
    </row>
    <row r="879" spans="1:24" s="78" customFormat="1" hidden="1" x14ac:dyDescent="0.2">
      <c r="A879" s="137">
        <f t="shared" si="107"/>
        <v>627</v>
      </c>
      <c r="B879" s="66"/>
      <c r="C879" s="67" t="s">
        <v>76</v>
      </c>
      <c r="D879" s="66" t="s">
        <v>946</v>
      </c>
      <c r="E879" s="68" t="s">
        <v>58</v>
      </c>
      <c r="F879" s="65">
        <v>1</v>
      </c>
      <c r="G879" s="86">
        <v>8300000</v>
      </c>
      <c r="H879" s="70">
        <v>0</v>
      </c>
      <c r="I879" s="65">
        <f t="shared" si="105"/>
        <v>1</v>
      </c>
      <c r="J879" s="87">
        <f t="shared" si="105"/>
        <v>8300000</v>
      </c>
      <c r="K879" s="70">
        <f t="shared" si="105"/>
        <v>0</v>
      </c>
      <c r="L879" s="68"/>
      <c r="M879" s="68"/>
      <c r="N879" s="68"/>
      <c r="O879" s="72"/>
      <c r="P879" s="73"/>
      <c r="Q879" s="74">
        <v>2008</v>
      </c>
      <c r="R879" s="74">
        <v>5</v>
      </c>
      <c r="S879" s="75">
        <f t="shared" si="106"/>
        <v>0.2</v>
      </c>
      <c r="T879" s="76">
        <f t="shared" si="109"/>
        <v>1660000</v>
      </c>
      <c r="U879" s="66">
        <f t="shared" si="111"/>
        <v>10</v>
      </c>
      <c r="V879" s="66">
        <v>0</v>
      </c>
      <c r="W879" s="77">
        <f t="shared" si="110"/>
        <v>16600000</v>
      </c>
      <c r="X879" s="18">
        <f t="shared" si="112"/>
        <v>0</v>
      </c>
    </row>
    <row r="880" spans="1:24" s="78" customFormat="1" hidden="1" x14ac:dyDescent="0.2">
      <c r="A880" s="137">
        <f t="shared" si="107"/>
        <v>628</v>
      </c>
      <c r="B880" s="66"/>
      <c r="C880" s="67" t="s">
        <v>76</v>
      </c>
      <c r="D880" s="66" t="s">
        <v>947</v>
      </c>
      <c r="E880" s="68" t="s">
        <v>58</v>
      </c>
      <c r="F880" s="65">
        <v>1</v>
      </c>
      <c r="G880" s="86">
        <v>8300000</v>
      </c>
      <c r="H880" s="70">
        <v>0</v>
      </c>
      <c r="I880" s="65">
        <f t="shared" si="105"/>
        <v>1</v>
      </c>
      <c r="J880" s="87">
        <f t="shared" si="105"/>
        <v>8300000</v>
      </c>
      <c r="K880" s="70">
        <f t="shared" si="105"/>
        <v>0</v>
      </c>
      <c r="L880" s="68"/>
      <c r="M880" s="68"/>
      <c r="N880" s="68"/>
      <c r="O880" s="72"/>
      <c r="P880" s="73"/>
      <c r="Q880" s="74">
        <v>2008</v>
      </c>
      <c r="R880" s="74">
        <v>5</v>
      </c>
      <c r="S880" s="75">
        <f t="shared" si="106"/>
        <v>0.2</v>
      </c>
      <c r="T880" s="76">
        <f t="shared" si="109"/>
        <v>1660000</v>
      </c>
      <c r="U880" s="66">
        <f t="shared" si="111"/>
        <v>10</v>
      </c>
      <c r="V880" s="66">
        <v>0</v>
      </c>
      <c r="W880" s="77">
        <f t="shared" si="110"/>
        <v>16600000</v>
      </c>
      <c r="X880" s="18">
        <f t="shared" si="112"/>
        <v>0</v>
      </c>
    </row>
    <row r="881" spans="1:24" s="78" customFormat="1" hidden="1" x14ac:dyDescent="0.2">
      <c r="A881" s="137">
        <f t="shared" si="107"/>
        <v>629</v>
      </c>
      <c r="B881" s="66"/>
      <c r="C881" s="67" t="s">
        <v>61</v>
      </c>
      <c r="D881" s="66" t="s">
        <v>948</v>
      </c>
      <c r="E881" s="68" t="s">
        <v>58</v>
      </c>
      <c r="F881" s="65">
        <v>1</v>
      </c>
      <c r="G881" s="86">
        <v>9807000</v>
      </c>
      <c r="H881" s="70">
        <v>0</v>
      </c>
      <c r="I881" s="65">
        <f t="shared" si="105"/>
        <v>1</v>
      </c>
      <c r="J881" s="87">
        <f t="shared" si="105"/>
        <v>9807000</v>
      </c>
      <c r="K881" s="70">
        <f t="shared" si="105"/>
        <v>0</v>
      </c>
      <c r="L881" s="68"/>
      <c r="M881" s="68"/>
      <c r="N881" s="68"/>
      <c r="O881" s="72"/>
      <c r="P881" s="73"/>
      <c r="Q881" s="74">
        <v>2008</v>
      </c>
      <c r="R881" s="74">
        <v>5</v>
      </c>
      <c r="S881" s="75">
        <f t="shared" si="106"/>
        <v>0.2</v>
      </c>
      <c r="T881" s="76">
        <f t="shared" si="109"/>
        <v>1961400</v>
      </c>
      <c r="U881" s="66">
        <f t="shared" si="111"/>
        <v>10</v>
      </c>
      <c r="V881" s="66">
        <v>0</v>
      </c>
      <c r="W881" s="77">
        <f t="shared" si="110"/>
        <v>19614000</v>
      </c>
      <c r="X881" s="18">
        <f t="shared" si="112"/>
        <v>0</v>
      </c>
    </row>
    <row r="882" spans="1:24" s="78" customFormat="1" hidden="1" x14ac:dyDescent="0.2">
      <c r="A882" s="137">
        <f t="shared" si="107"/>
        <v>630</v>
      </c>
      <c r="B882" s="66"/>
      <c r="C882" s="67" t="s">
        <v>61</v>
      </c>
      <c r="D882" s="66" t="s">
        <v>949</v>
      </c>
      <c r="E882" s="68" t="s">
        <v>58</v>
      </c>
      <c r="F882" s="65">
        <v>1</v>
      </c>
      <c r="G882" s="86">
        <v>9807000</v>
      </c>
      <c r="H882" s="70">
        <v>0</v>
      </c>
      <c r="I882" s="65">
        <f t="shared" si="105"/>
        <v>1</v>
      </c>
      <c r="J882" s="87">
        <f t="shared" si="105"/>
        <v>9807000</v>
      </c>
      <c r="K882" s="70">
        <f t="shared" si="105"/>
        <v>0</v>
      </c>
      <c r="L882" s="68"/>
      <c r="M882" s="68"/>
      <c r="N882" s="68"/>
      <c r="O882" s="72"/>
      <c r="P882" s="73"/>
      <c r="Q882" s="74">
        <v>2008</v>
      </c>
      <c r="R882" s="74">
        <v>5</v>
      </c>
      <c r="S882" s="75">
        <f t="shared" si="106"/>
        <v>0.2</v>
      </c>
      <c r="T882" s="76">
        <f t="shared" si="109"/>
        <v>1961400</v>
      </c>
      <c r="U882" s="66">
        <f t="shared" si="111"/>
        <v>10</v>
      </c>
      <c r="V882" s="66">
        <v>0</v>
      </c>
      <c r="W882" s="77">
        <f t="shared" si="110"/>
        <v>19614000</v>
      </c>
      <c r="X882" s="18">
        <f t="shared" si="112"/>
        <v>0</v>
      </c>
    </row>
    <row r="883" spans="1:24" s="78" customFormat="1" hidden="1" x14ac:dyDescent="0.2">
      <c r="A883" s="137">
        <f t="shared" si="107"/>
        <v>631</v>
      </c>
      <c r="B883" s="66"/>
      <c r="C883" s="67" t="s">
        <v>61</v>
      </c>
      <c r="D883" s="66" t="s">
        <v>950</v>
      </c>
      <c r="E883" s="68" t="s">
        <v>58</v>
      </c>
      <c r="F883" s="65">
        <v>1</v>
      </c>
      <c r="G883" s="86">
        <v>9807000</v>
      </c>
      <c r="H883" s="70">
        <v>0</v>
      </c>
      <c r="I883" s="65">
        <f t="shared" si="105"/>
        <v>1</v>
      </c>
      <c r="J883" s="87">
        <f t="shared" si="105"/>
        <v>9807000</v>
      </c>
      <c r="K883" s="70">
        <f t="shared" si="105"/>
        <v>0</v>
      </c>
      <c r="L883" s="68"/>
      <c r="M883" s="68"/>
      <c r="N883" s="68"/>
      <c r="O883" s="72"/>
      <c r="P883" s="73"/>
      <c r="Q883" s="74">
        <v>2008</v>
      </c>
      <c r="R883" s="74">
        <v>5</v>
      </c>
      <c r="S883" s="75">
        <f t="shared" si="106"/>
        <v>0.2</v>
      </c>
      <c r="T883" s="76">
        <f t="shared" si="109"/>
        <v>1961400</v>
      </c>
      <c r="U883" s="66">
        <f t="shared" si="111"/>
        <v>10</v>
      </c>
      <c r="V883" s="66">
        <v>0</v>
      </c>
      <c r="W883" s="77">
        <f t="shared" si="110"/>
        <v>19614000</v>
      </c>
      <c r="X883" s="18">
        <f t="shared" si="112"/>
        <v>0</v>
      </c>
    </row>
    <row r="884" spans="1:24" s="78" customFormat="1" hidden="1" x14ac:dyDescent="0.2">
      <c r="A884" s="137">
        <f t="shared" si="107"/>
        <v>632</v>
      </c>
      <c r="B884" s="66"/>
      <c r="C884" s="67" t="s">
        <v>61</v>
      </c>
      <c r="D884" s="66" t="s">
        <v>951</v>
      </c>
      <c r="E884" s="68" t="s">
        <v>58</v>
      </c>
      <c r="F884" s="65">
        <v>1</v>
      </c>
      <c r="G884" s="86">
        <v>9807000</v>
      </c>
      <c r="H884" s="70">
        <v>0</v>
      </c>
      <c r="I884" s="65">
        <f t="shared" si="105"/>
        <v>1</v>
      </c>
      <c r="J884" s="87">
        <f t="shared" si="105"/>
        <v>9807000</v>
      </c>
      <c r="K884" s="70">
        <f t="shared" si="105"/>
        <v>0</v>
      </c>
      <c r="L884" s="68"/>
      <c r="M884" s="68"/>
      <c r="N884" s="68"/>
      <c r="O884" s="72"/>
      <c r="P884" s="73"/>
      <c r="Q884" s="74">
        <v>2008</v>
      </c>
      <c r="R884" s="74">
        <v>5</v>
      </c>
      <c r="S884" s="75">
        <f t="shared" si="106"/>
        <v>0.2</v>
      </c>
      <c r="T884" s="76">
        <f t="shared" si="109"/>
        <v>1961400</v>
      </c>
      <c r="U884" s="66">
        <f t="shared" si="111"/>
        <v>10</v>
      </c>
      <c r="V884" s="66">
        <v>0</v>
      </c>
      <c r="W884" s="77">
        <f t="shared" si="110"/>
        <v>19614000</v>
      </c>
      <c r="X884" s="18">
        <f t="shared" si="112"/>
        <v>0</v>
      </c>
    </row>
    <row r="885" spans="1:24" s="78" customFormat="1" hidden="1" x14ac:dyDescent="0.2">
      <c r="A885" s="137">
        <f t="shared" si="107"/>
        <v>633</v>
      </c>
      <c r="B885" s="66"/>
      <c r="C885" s="67" t="s">
        <v>61</v>
      </c>
      <c r="D885" s="66" t="s">
        <v>952</v>
      </c>
      <c r="E885" s="68" t="s">
        <v>58</v>
      </c>
      <c r="F885" s="65">
        <v>1</v>
      </c>
      <c r="G885" s="86">
        <v>9807000</v>
      </c>
      <c r="H885" s="70">
        <v>0</v>
      </c>
      <c r="I885" s="65">
        <f t="shared" si="105"/>
        <v>1</v>
      </c>
      <c r="J885" s="87">
        <f t="shared" si="105"/>
        <v>9807000</v>
      </c>
      <c r="K885" s="70">
        <f t="shared" si="105"/>
        <v>0</v>
      </c>
      <c r="L885" s="68"/>
      <c r="M885" s="68"/>
      <c r="N885" s="68"/>
      <c r="O885" s="72"/>
      <c r="P885" s="73"/>
      <c r="Q885" s="74">
        <v>2008</v>
      </c>
      <c r="R885" s="74">
        <v>5</v>
      </c>
      <c r="S885" s="75">
        <f t="shared" si="106"/>
        <v>0.2</v>
      </c>
      <c r="T885" s="76">
        <f t="shared" si="109"/>
        <v>1961400</v>
      </c>
      <c r="U885" s="66">
        <f t="shared" si="111"/>
        <v>10</v>
      </c>
      <c r="V885" s="66">
        <v>0</v>
      </c>
      <c r="W885" s="77">
        <f t="shared" si="110"/>
        <v>19614000</v>
      </c>
      <c r="X885" s="18">
        <f t="shared" si="112"/>
        <v>0</v>
      </c>
    </row>
    <row r="886" spans="1:24" s="78" customFormat="1" hidden="1" x14ac:dyDescent="0.2">
      <c r="A886" s="137">
        <f t="shared" si="107"/>
        <v>634</v>
      </c>
      <c r="B886" s="66"/>
      <c r="C886" s="67" t="s">
        <v>61</v>
      </c>
      <c r="D886" s="66" t="s">
        <v>953</v>
      </c>
      <c r="E886" s="68" t="s">
        <v>58</v>
      </c>
      <c r="F886" s="65">
        <v>1</v>
      </c>
      <c r="G886" s="86">
        <v>9807000</v>
      </c>
      <c r="H886" s="70">
        <v>0</v>
      </c>
      <c r="I886" s="65">
        <f t="shared" si="105"/>
        <v>1</v>
      </c>
      <c r="J886" s="87">
        <f t="shared" si="105"/>
        <v>9807000</v>
      </c>
      <c r="K886" s="70">
        <f t="shared" si="105"/>
        <v>0</v>
      </c>
      <c r="L886" s="68"/>
      <c r="M886" s="68"/>
      <c r="N886" s="68"/>
      <c r="O886" s="72"/>
      <c r="P886" s="73"/>
      <c r="Q886" s="74">
        <v>2008</v>
      </c>
      <c r="R886" s="74">
        <v>5</v>
      </c>
      <c r="S886" s="75">
        <f t="shared" si="106"/>
        <v>0.2</v>
      </c>
      <c r="T886" s="76">
        <f t="shared" si="109"/>
        <v>1961400</v>
      </c>
      <c r="U886" s="66">
        <f t="shared" si="111"/>
        <v>10</v>
      </c>
      <c r="V886" s="66">
        <v>0</v>
      </c>
      <c r="W886" s="77">
        <f t="shared" si="110"/>
        <v>19614000</v>
      </c>
      <c r="X886" s="18">
        <f t="shared" si="112"/>
        <v>0</v>
      </c>
    </row>
    <row r="887" spans="1:24" s="78" customFormat="1" hidden="1" x14ac:dyDescent="0.2">
      <c r="A887" s="137">
        <f t="shared" si="107"/>
        <v>635</v>
      </c>
      <c r="B887" s="66"/>
      <c r="C887" s="67" t="s">
        <v>61</v>
      </c>
      <c r="D887" s="66" t="s">
        <v>954</v>
      </c>
      <c r="E887" s="68" t="s">
        <v>58</v>
      </c>
      <c r="F887" s="65">
        <v>1</v>
      </c>
      <c r="G887" s="86">
        <v>9807000</v>
      </c>
      <c r="H887" s="70">
        <v>0</v>
      </c>
      <c r="I887" s="65">
        <f t="shared" si="105"/>
        <v>1</v>
      </c>
      <c r="J887" s="87">
        <f t="shared" si="105"/>
        <v>9807000</v>
      </c>
      <c r="K887" s="70">
        <f t="shared" si="105"/>
        <v>0</v>
      </c>
      <c r="L887" s="68"/>
      <c r="M887" s="68"/>
      <c r="N887" s="68"/>
      <c r="O887" s="72"/>
      <c r="P887" s="73"/>
      <c r="Q887" s="74">
        <v>2008</v>
      </c>
      <c r="R887" s="74">
        <v>5</v>
      </c>
      <c r="S887" s="75">
        <f t="shared" si="106"/>
        <v>0.2</v>
      </c>
      <c r="T887" s="76">
        <f t="shared" si="109"/>
        <v>1961400</v>
      </c>
      <c r="U887" s="66">
        <f t="shared" si="111"/>
        <v>10</v>
      </c>
      <c r="V887" s="66">
        <v>0</v>
      </c>
      <c r="W887" s="77">
        <f t="shared" si="110"/>
        <v>19614000</v>
      </c>
      <c r="X887" s="18">
        <f t="shared" si="112"/>
        <v>0</v>
      </c>
    </row>
    <row r="888" spans="1:24" s="78" customFormat="1" hidden="1" x14ac:dyDescent="0.2">
      <c r="A888" s="137">
        <f t="shared" si="107"/>
        <v>636</v>
      </c>
      <c r="B888" s="66"/>
      <c r="C888" s="67" t="s">
        <v>61</v>
      </c>
      <c r="D888" s="66" t="s">
        <v>955</v>
      </c>
      <c r="E888" s="68" t="s">
        <v>58</v>
      </c>
      <c r="F888" s="65">
        <v>1</v>
      </c>
      <c r="G888" s="86">
        <v>9807000</v>
      </c>
      <c r="H888" s="70">
        <v>0</v>
      </c>
      <c r="I888" s="65">
        <f t="shared" si="105"/>
        <v>1</v>
      </c>
      <c r="J888" s="87">
        <f t="shared" si="105"/>
        <v>9807000</v>
      </c>
      <c r="K888" s="70">
        <f t="shared" si="105"/>
        <v>0</v>
      </c>
      <c r="L888" s="68"/>
      <c r="M888" s="68"/>
      <c r="N888" s="68"/>
      <c r="O888" s="72"/>
      <c r="P888" s="73"/>
      <c r="Q888" s="74">
        <v>2008</v>
      </c>
      <c r="R888" s="74">
        <v>5</v>
      </c>
      <c r="S888" s="75">
        <f t="shared" si="106"/>
        <v>0.2</v>
      </c>
      <c r="T888" s="76">
        <f t="shared" si="109"/>
        <v>1961400</v>
      </c>
      <c r="U888" s="66">
        <f t="shared" si="111"/>
        <v>10</v>
      </c>
      <c r="V888" s="66">
        <v>0</v>
      </c>
      <c r="W888" s="77">
        <f t="shared" si="110"/>
        <v>19614000</v>
      </c>
      <c r="X888" s="18">
        <f t="shared" si="112"/>
        <v>0</v>
      </c>
    </row>
    <row r="889" spans="1:24" s="78" customFormat="1" hidden="1" x14ac:dyDescent="0.2">
      <c r="A889" s="137">
        <f t="shared" si="107"/>
        <v>637</v>
      </c>
      <c r="B889" s="66"/>
      <c r="C889" s="67" t="s">
        <v>61</v>
      </c>
      <c r="D889" s="66" t="s">
        <v>956</v>
      </c>
      <c r="E889" s="68" t="s">
        <v>58</v>
      </c>
      <c r="F889" s="65">
        <v>1</v>
      </c>
      <c r="G889" s="86">
        <v>9807000</v>
      </c>
      <c r="H889" s="70">
        <v>0</v>
      </c>
      <c r="I889" s="65">
        <f t="shared" si="105"/>
        <v>1</v>
      </c>
      <c r="J889" s="87">
        <f t="shared" si="105"/>
        <v>9807000</v>
      </c>
      <c r="K889" s="70">
        <f t="shared" si="105"/>
        <v>0</v>
      </c>
      <c r="L889" s="68"/>
      <c r="M889" s="68"/>
      <c r="N889" s="68"/>
      <c r="O889" s="72"/>
      <c r="P889" s="73"/>
      <c r="Q889" s="74">
        <v>2008</v>
      </c>
      <c r="R889" s="74">
        <v>5</v>
      </c>
      <c r="S889" s="75">
        <f t="shared" si="106"/>
        <v>0.2</v>
      </c>
      <c r="T889" s="76">
        <f t="shared" si="109"/>
        <v>1961400</v>
      </c>
      <c r="U889" s="66">
        <f t="shared" si="111"/>
        <v>10</v>
      </c>
      <c r="V889" s="66">
        <v>0</v>
      </c>
      <c r="W889" s="77">
        <f t="shared" si="110"/>
        <v>19614000</v>
      </c>
      <c r="X889" s="18">
        <f t="shared" si="112"/>
        <v>0</v>
      </c>
    </row>
    <row r="890" spans="1:24" s="78" customFormat="1" hidden="1" x14ac:dyDescent="0.2">
      <c r="A890" s="137">
        <f t="shared" si="107"/>
        <v>638</v>
      </c>
      <c r="B890" s="66"/>
      <c r="C890" s="67" t="s">
        <v>61</v>
      </c>
      <c r="D890" s="66" t="s">
        <v>957</v>
      </c>
      <c r="E890" s="68" t="s">
        <v>58</v>
      </c>
      <c r="F890" s="65">
        <v>1</v>
      </c>
      <c r="G890" s="86">
        <v>9807000</v>
      </c>
      <c r="H890" s="70">
        <v>0</v>
      </c>
      <c r="I890" s="65">
        <f t="shared" si="105"/>
        <v>1</v>
      </c>
      <c r="J890" s="87">
        <f t="shared" si="105"/>
        <v>9807000</v>
      </c>
      <c r="K890" s="70">
        <f t="shared" si="105"/>
        <v>0</v>
      </c>
      <c r="L890" s="68"/>
      <c r="M890" s="68"/>
      <c r="N890" s="68"/>
      <c r="O890" s="72"/>
      <c r="P890" s="73"/>
      <c r="Q890" s="74">
        <v>2008</v>
      </c>
      <c r="R890" s="74">
        <v>5</v>
      </c>
      <c r="S890" s="75">
        <f t="shared" si="106"/>
        <v>0.2</v>
      </c>
      <c r="T890" s="76">
        <f t="shared" si="109"/>
        <v>1961400</v>
      </c>
      <c r="U890" s="66">
        <f t="shared" si="111"/>
        <v>10</v>
      </c>
      <c r="V890" s="66">
        <v>0</v>
      </c>
      <c r="W890" s="77">
        <f t="shared" si="110"/>
        <v>19614000</v>
      </c>
      <c r="X890" s="18">
        <f t="shared" si="112"/>
        <v>0</v>
      </c>
    </row>
    <row r="891" spans="1:24" s="78" customFormat="1" hidden="1" x14ac:dyDescent="0.2">
      <c r="A891" s="137">
        <f t="shared" si="107"/>
        <v>639</v>
      </c>
      <c r="B891" s="66"/>
      <c r="C891" s="67" t="s">
        <v>61</v>
      </c>
      <c r="D891" s="66" t="s">
        <v>958</v>
      </c>
      <c r="E891" s="68" t="s">
        <v>58</v>
      </c>
      <c r="F891" s="65">
        <v>1</v>
      </c>
      <c r="G891" s="86">
        <v>9807000</v>
      </c>
      <c r="H891" s="70">
        <v>0</v>
      </c>
      <c r="I891" s="65">
        <f t="shared" si="105"/>
        <v>1</v>
      </c>
      <c r="J891" s="87">
        <f t="shared" si="105"/>
        <v>9807000</v>
      </c>
      <c r="K891" s="70">
        <f t="shared" si="105"/>
        <v>0</v>
      </c>
      <c r="L891" s="68"/>
      <c r="M891" s="68"/>
      <c r="N891" s="68"/>
      <c r="O891" s="72"/>
      <c r="P891" s="73"/>
      <c r="Q891" s="74">
        <v>2008</v>
      </c>
      <c r="R891" s="74">
        <v>5</v>
      </c>
      <c r="S891" s="75">
        <f t="shared" si="106"/>
        <v>0.2</v>
      </c>
      <c r="T891" s="76">
        <f t="shared" si="109"/>
        <v>1961400</v>
      </c>
      <c r="U891" s="66">
        <f t="shared" si="111"/>
        <v>10</v>
      </c>
      <c r="V891" s="66">
        <v>0</v>
      </c>
      <c r="W891" s="77">
        <f t="shared" si="110"/>
        <v>19614000</v>
      </c>
      <c r="X891" s="18">
        <f t="shared" si="112"/>
        <v>0</v>
      </c>
    </row>
    <row r="892" spans="1:24" s="78" customFormat="1" hidden="1" x14ac:dyDescent="0.2">
      <c r="A892" s="137">
        <f t="shared" si="107"/>
        <v>640</v>
      </c>
      <c r="B892" s="66"/>
      <c r="C892" s="67" t="s">
        <v>61</v>
      </c>
      <c r="D892" s="66" t="s">
        <v>959</v>
      </c>
      <c r="E892" s="68" t="s">
        <v>58</v>
      </c>
      <c r="F892" s="65">
        <v>1</v>
      </c>
      <c r="G892" s="86">
        <v>9807000</v>
      </c>
      <c r="H892" s="70">
        <v>0</v>
      </c>
      <c r="I892" s="65">
        <f t="shared" ref="I892:K955" si="113">F892</f>
        <v>1</v>
      </c>
      <c r="J892" s="87">
        <f t="shared" si="113"/>
        <v>9807000</v>
      </c>
      <c r="K892" s="70">
        <f t="shared" si="113"/>
        <v>0</v>
      </c>
      <c r="L892" s="68"/>
      <c r="M892" s="68"/>
      <c r="N892" s="68"/>
      <c r="O892" s="72"/>
      <c r="P892" s="73"/>
      <c r="Q892" s="74">
        <v>2008</v>
      </c>
      <c r="R892" s="74">
        <v>5</v>
      </c>
      <c r="S892" s="75">
        <f t="shared" si="106"/>
        <v>0.2</v>
      </c>
      <c r="T892" s="76">
        <f t="shared" si="109"/>
        <v>1961400</v>
      </c>
      <c r="U892" s="66">
        <f t="shared" si="111"/>
        <v>10</v>
      </c>
      <c r="V892" s="66">
        <v>0</v>
      </c>
      <c r="W892" s="77">
        <f t="shared" si="110"/>
        <v>19614000</v>
      </c>
      <c r="X892" s="18">
        <f t="shared" si="112"/>
        <v>0</v>
      </c>
    </row>
    <row r="893" spans="1:24" s="78" customFormat="1" hidden="1" x14ac:dyDescent="0.2">
      <c r="A893" s="137">
        <f t="shared" si="107"/>
        <v>641</v>
      </c>
      <c r="B893" s="66"/>
      <c r="C893" s="67" t="s">
        <v>61</v>
      </c>
      <c r="D893" s="66" t="s">
        <v>960</v>
      </c>
      <c r="E893" s="68" t="s">
        <v>58</v>
      </c>
      <c r="F893" s="65">
        <v>1</v>
      </c>
      <c r="G893" s="86">
        <v>9807000</v>
      </c>
      <c r="H893" s="70">
        <v>0</v>
      </c>
      <c r="I893" s="65">
        <f t="shared" si="113"/>
        <v>1</v>
      </c>
      <c r="J893" s="87">
        <f t="shared" si="113"/>
        <v>9807000</v>
      </c>
      <c r="K893" s="70">
        <f t="shared" si="113"/>
        <v>0</v>
      </c>
      <c r="L893" s="68"/>
      <c r="M893" s="68"/>
      <c r="N893" s="68"/>
      <c r="O893" s="72"/>
      <c r="P893" s="73"/>
      <c r="Q893" s="74">
        <v>2008</v>
      </c>
      <c r="R893" s="74">
        <v>5</v>
      </c>
      <c r="S893" s="75">
        <f t="shared" ref="S893:S956" si="114">100%/R893</f>
        <v>0.2</v>
      </c>
      <c r="T893" s="76">
        <f t="shared" si="109"/>
        <v>1961400</v>
      </c>
      <c r="U893" s="66">
        <f t="shared" si="111"/>
        <v>10</v>
      </c>
      <c r="V893" s="66">
        <v>0</v>
      </c>
      <c r="W893" s="77">
        <f t="shared" si="110"/>
        <v>19614000</v>
      </c>
      <c r="X893" s="18">
        <f t="shared" si="112"/>
        <v>0</v>
      </c>
    </row>
    <row r="894" spans="1:24" s="78" customFormat="1" hidden="1" x14ac:dyDescent="0.2">
      <c r="A894" s="137">
        <f t="shared" si="107"/>
        <v>642</v>
      </c>
      <c r="B894" s="66"/>
      <c r="C894" s="67" t="s">
        <v>61</v>
      </c>
      <c r="D894" s="66" t="s">
        <v>961</v>
      </c>
      <c r="E894" s="68" t="s">
        <v>58</v>
      </c>
      <c r="F894" s="65">
        <v>1</v>
      </c>
      <c r="G894" s="86">
        <v>9807000</v>
      </c>
      <c r="H894" s="70">
        <v>0</v>
      </c>
      <c r="I894" s="65">
        <f t="shared" si="113"/>
        <v>1</v>
      </c>
      <c r="J894" s="87">
        <f t="shared" si="113"/>
        <v>9807000</v>
      </c>
      <c r="K894" s="70">
        <f t="shared" si="113"/>
        <v>0</v>
      </c>
      <c r="L894" s="68"/>
      <c r="M894" s="68"/>
      <c r="N894" s="68"/>
      <c r="O894" s="72"/>
      <c r="P894" s="73"/>
      <c r="Q894" s="74">
        <v>2008</v>
      </c>
      <c r="R894" s="74">
        <v>5</v>
      </c>
      <c r="S894" s="75">
        <f t="shared" si="114"/>
        <v>0.2</v>
      </c>
      <c r="T894" s="76">
        <f t="shared" si="109"/>
        <v>1961400</v>
      </c>
      <c r="U894" s="66">
        <f t="shared" si="111"/>
        <v>10</v>
      </c>
      <c r="V894" s="66">
        <v>0</v>
      </c>
      <c r="W894" s="77">
        <f t="shared" si="110"/>
        <v>19614000</v>
      </c>
      <c r="X894" s="18">
        <f t="shared" si="112"/>
        <v>0</v>
      </c>
    </row>
    <row r="895" spans="1:24" s="78" customFormat="1" hidden="1" x14ac:dyDescent="0.2">
      <c r="A895" s="137">
        <f t="shared" ref="A895:A958" si="115">+A894+1</f>
        <v>643</v>
      </c>
      <c r="B895" s="66"/>
      <c r="C895" s="67" t="s">
        <v>61</v>
      </c>
      <c r="D895" s="66" t="s">
        <v>962</v>
      </c>
      <c r="E895" s="68" t="s">
        <v>58</v>
      </c>
      <c r="F895" s="65">
        <v>1</v>
      </c>
      <c r="G895" s="86">
        <v>9807000</v>
      </c>
      <c r="H895" s="70">
        <v>0</v>
      </c>
      <c r="I895" s="65">
        <f t="shared" si="113"/>
        <v>1</v>
      </c>
      <c r="J895" s="87">
        <f t="shared" si="113"/>
        <v>9807000</v>
      </c>
      <c r="K895" s="70">
        <f t="shared" si="113"/>
        <v>0</v>
      </c>
      <c r="L895" s="68"/>
      <c r="M895" s="68"/>
      <c r="N895" s="68"/>
      <c r="O895" s="72"/>
      <c r="P895" s="73"/>
      <c r="Q895" s="74">
        <v>2008</v>
      </c>
      <c r="R895" s="74">
        <v>5</v>
      </c>
      <c r="S895" s="75">
        <f t="shared" si="114"/>
        <v>0.2</v>
      </c>
      <c r="T895" s="76">
        <f t="shared" si="109"/>
        <v>1961400</v>
      </c>
      <c r="U895" s="66">
        <f t="shared" si="111"/>
        <v>10</v>
      </c>
      <c r="V895" s="66">
        <v>0</v>
      </c>
      <c r="W895" s="77">
        <f t="shared" si="110"/>
        <v>19614000</v>
      </c>
      <c r="X895" s="18">
        <f t="shared" si="112"/>
        <v>0</v>
      </c>
    </row>
    <row r="896" spans="1:24" s="78" customFormat="1" hidden="1" x14ac:dyDescent="0.2">
      <c r="A896" s="137">
        <f t="shared" si="115"/>
        <v>644</v>
      </c>
      <c r="B896" s="66"/>
      <c r="C896" s="67" t="s">
        <v>61</v>
      </c>
      <c r="D896" s="66" t="s">
        <v>963</v>
      </c>
      <c r="E896" s="68" t="s">
        <v>58</v>
      </c>
      <c r="F896" s="65">
        <v>1</v>
      </c>
      <c r="G896" s="86">
        <v>9807000</v>
      </c>
      <c r="H896" s="70">
        <v>0</v>
      </c>
      <c r="I896" s="65">
        <f t="shared" si="113"/>
        <v>1</v>
      </c>
      <c r="J896" s="87">
        <f t="shared" si="113"/>
        <v>9807000</v>
      </c>
      <c r="K896" s="70">
        <f t="shared" si="113"/>
        <v>0</v>
      </c>
      <c r="L896" s="68"/>
      <c r="M896" s="68"/>
      <c r="N896" s="68"/>
      <c r="O896" s="72"/>
      <c r="P896" s="73"/>
      <c r="Q896" s="74">
        <v>2008</v>
      </c>
      <c r="R896" s="74">
        <v>5</v>
      </c>
      <c r="S896" s="75">
        <f t="shared" si="114"/>
        <v>0.2</v>
      </c>
      <c r="T896" s="76">
        <f t="shared" si="109"/>
        <v>1961400</v>
      </c>
      <c r="U896" s="66">
        <f t="shared" si="111"/>
        <v>10</v>
      </c>
      <c r="V896" s="66">
        <v>0</v>
      </c>
      <c r="W896" s="77">
        <f t="shared" si="110"/>
        <v>19614000</v>
      </c>
      <c r="X896" s="18">
        <f t="shared" si="112"/>
        <v>0</v>
      </c>
    </row>
    <row r="897" spans="1:24" s="78" customFormat="1" hidden="1" x14ac:dyDescent="0.2">
      <c r="A897" s="137">
        <f t="shared" si="115"/>
        <v>645</v>
      </c>
      <c r="B897" s="66"/>
      <c r="C897" s="67" t="s">
        <v>61</v>
      </c>
      <c r="D897" s="66" t="s">
        <v>964</v>
      </c>
      <c r="E897" s="68" t="s">
        <v>58</v>
      </c>
      <c r="F897" s="65">
        <v>1</v>
      </c>
      <c r="G897" s="86">
        <v>9807000</v>
      </c>
      <c r="H897" s="70">
        <v>0</v>
      </c>
      <c r="I897" s="65">
        <f t="shared" si="113"/>
        <v>1</v>
      </c>
      <c r="J897" s="87">
        <f t="shared" si="113"/>
        <v>9807000</v>
      </c>
      <c r="K897" s="70">
        <f t="shared" si="113"/>
        <v>0</v>
      </c>
      <c r="L897" s="68"/>
      <c r="M897" s="68"/>
      <c r="N897" s="68"/>
      <c r="O897" s="72"/>
      <c r="P897" s="73"/>
      <c r="Q897" s="74">
        <v>2008</v>
      </c>
      <c r="R897" s="74">
        <v>5</v>
      </c>
      <c r="S897" s="75">
        <f t="shared" si="114"/>
        <v>0.2</v>
      </c>
      <c r="T897" s="76">
        <f t="shared" si="109"/>
        <v>1961400</v>
      </c>
      <c r="U897" s="66">
        <f t="shared" si="111"/>
        <v>10</v>
      </c>
      <c r="V897" s="66">
        <v>0</v>
      </c>
      <c r="W897" s="77">
        <f t="shared" si="110"/>
        <v>19614000</v>
      </c>
      <c r="X897" s="18">
        <f t="shared" si="112"/>
        <v>0</v>
      </c>
    </row>
    <row r="898" spans="1:24" s="78" customFormat="1" hidden="1" x14ac:dyDescent="0.2">
      <c r="A898" s="137">
        <f t="shared" si="115"/>
        <v>646</v>
      </c>
      <c r="B898" s="66"/>
      <c r="C898" s="67" t="s">
        <v>61</v>
      </c>
      <c r="D898" s="66" t="s">
        <v>965</v>
      </c>
      <c r="E898" s="68" t="s">
        <v>58</v>
      </c>
      <c r="F898" s="65">
        <v>1</v>
      </c>
      <c r="G898" s="86">
        <v>9807000</v>
      </c>
      <c r="H898" s="70">
        <v>0</v>
      </c>
      <c r="I898" s="65">
        <f t="shared" si="113"/>
        <v>1</v>
      </c>
      <c r="J898" s="87">
        <f t="shared" si="113"/>
        <v>9807000</v>
      </c>
      <c r="K898" s="70">
        <f t="shared" si="113"/>
        <v>0</v>
      </c>
      <c r="L898" s="68"/>
      <c r="M898" s="68"/>
      <c r="N898" s="68"/>
      <c r="O898" s="72"/>
      <c r="P898" s="73"/>
      <c r="Q898" s="74">
        <v>2008</v>
      </c>
      <c r="R898" s="74">
        <v>5</v>
      </c>
      <c r="S898" s="75">
        <f t="shared" si="114"/>
        <v>0.2</v>
      </c>
      <c r="T898" s="76">
        <f t="shared" si="109"/>
        <v>1961400</v>
      </c>
      <c r="U898" s="66">
        <f t="shared" si="111"/>
        <v>10</v>
      </c>
      <c r="V898" s="66">
        <v>0</v>
      </c>
      <c r="W898" s="77">
        <f t="shared" si="110"/>
        <v>19614000</v>
      </c>
      <c r="X898" s="18">
        <f t="shared" si="112"/>
        <v>0</v>
      </c>
    </row>
    <row r="899" spans="1:24" s="78" customFormat="1" hidden="1" x14ac:dyDescent="0.2">
      <c r="A899" s="137">
        <f t="shared" si="115"/>
        <v>647</v>
      </c>
      <c r="B899" s="66"/>
      <c r="C899" s="67" t="s">
        <v>61</v>
      </c>
      <c r="D899" s="66" t="s">
        <v>966</v>
      </c>
      <c r="E899" s="68" t="s">
        <v>58</v>
      </c>
      <c r="F899" s="65">
        <v>1</v>
      </c>
      <c r="G899" s="86">
        <v>9807000</v>
      </c>
      <c r="H899" s="70">
        <v>0</v>
      </c>
      <c r="I899" s="65">
        <f t="shared" si="113"/>
        <v>1</v>
      </c>
      <c r="J899" s="87">
        <f t="shared" si="113"/>
        <v>9807000</v>
      </c>
      <c r="K899" s="70">
        <f t="shared" si="113"/>
        <v>0</v>
      </c>
      <c r="L899" s="68"/>
      <c r="M899" s="68"/>
      <c r="N899" s="68"/>
      <c r="O899" s="72"/>
      <c r="P899" s="73"/>
      <c r="Q899" s="74">
        <v>2008</v>
      </c>
      <c r="R899" s="74">
        <v>5</v>
      </c>
      <c r="S899" s="75">
        <f t="shared" si="114"/>
        <v>0.2</v>
      </c>
      <c r="T899" s="76">
        <f t="shared" si="109"/>
        <v>1961400</v>
      </c>
      <c r="U899" s="66">
        <f t="shared" si="111"/>
        <v>10</v>
      </c>
      <c r="V899" s="66">
        <v>0</v>
      </c>
      <c r="W899" s="77">
        <f t="shared" si="110"/>
        <v>19614000</v>
      </c>
      <c r="X899" s="18">
        <f t="shared" si="112"/>
        <v>0</v>
      </c>
    </row>
    <row r="900" spans="1:24" s="78" customFormat="1" hidden="1" x14ac:dyDescent="0.2">
      <c r="A900" s="137">
        <f t="shared" si="115"/>
        <v>648</v>
      </c>
      <c r="B900" s="66"/>
      <c r="C900" s="67" t="s">
        <v>61</v>
      </c>
      <c r="D900" s="66" t="s">
        <v>967</v>
      </c>
      <c r="E900" s="68" t="s">
        <v>58</v>
      </c>
      <c r="F900" s="65">
        <v>1</v>
      </c>
      <c r="G900" s="86">
        <v>9807000</v>
      </c>
      <c r="H900" s="70">
        <v>0</v>
      </c>
      <c r="I900" s="65">
        <f t="shared" si="113"/>
        <v>1</v>
      </c>
      <c r="J900" s="87">
        <f t="shared" si="113"/>
        <v>9807000</v>
      </c>
      <c r="K900" s="70">
        <f t="shared" si="113"/>
        <v>0</v>
      </c>
      <c r="L900" s="68"/>
      <c r="M900" s="68"/>
      <c r="N900" s="68"/>
      <c r="O900" s="72"/>
      <c r="P900" s="73"/>
      <c r="Q900" s="74">
        <v>2008</v>
      </c>
      <c r="R900" s="74">
        <v>5</v>
      </c>
      <c r="S900" s="75">
        <f t="shared" si="114"/>
        <v>0.2</v>
      </c>
      <c r="T900" s="76">
        <f t="shared" si="109"/>
        <v>1961400</v>
      </c>
      <c r="U900" s="66">
        <f t="shared" si="111"/>
        <v>10</v>
      </c>
      <c r="V900" s="66">
        <v>0</v>
      </c>
      <c r="W900" s="77">
        <f t="shared" si="110"/>
        <v>19614000</v>
      </c>
      <c r="X900" s="18">
        <f t="shared" si="112"/>
        <v>0</v>
      </c>
    </row>
    <row r="901" spans="1:24" s="78" customFormat="1" hidden="1" x14ac:dyDescent="0.2">
      <c r="A901" s="137">
        <f t="shared" si="115"/>
        <v>649</v>
      </c>
      <c r="B901" s="66"/>
      <c r="C901" s="67" t="s">
        <v>61</v>
      </c>
      <c r="D901" s="66" t="s">
        <v>968</v>
      </c>
      <c r="E901" s="68" t="s">
        <v>58</v>
      </c>
      <c r="F901" s="65">
        <v>1</v>
      </c>
      <c r="G901" s="86">
        <v>9807000</v>
      </c>
      <c r="H901" s="70">
        <v>0</v>
      </c>
      <c r="I901" s="65">
        <f t="shared" si="113"/>
        <v>1</v>
      </c>
      <c r="J901" s="87">
        <f t="shared" si="113"/>
        <v>9807000</v>
      </c>
      <c r="K901" s="70">
        <f t="shared" si="113"/>
        <v>0</v>
      </c>
      <c r="L901" s="68"/>
      <c r="M901" s="68"/>
      <c r="N901" s="68"/>
      <c r="O901" s="72"/>
      <c r="P901" s="73"/>
      <c r="Q901" s="74">
        <v>2008</v>
      </c>
      <c r="R901" s="74">
        <v>5</v>
      </c>
      <c r="S901" s="75">
        <f t="shared" si="114"/>
        <v>0.2</v>
      </c>
      <c r="T901" s="76">
        <f t="shared" si="109"/>
        <v>1961400</v>
      </c>
      <c r="U901" s="66">
        <f t="shared" si="111"/>
        <v>10</v>
      </c>
      <c r="V901" s="66">
        <v>0</v>
      </c>
      <c r="W901" s="77">
        <f t="shared" si="110"/>
        <v>19614000</v>
      </c>
      <c r="X901" s="18">
        <f t="shared" si="112"/>
        <v>0</v>
      </c>
    </row>
    <row r="902" spans="1:24" s="78" customFormat="1" hidden="1" x14ac:dyDescent="0.2">
      <c r="A902" s="137">
        <f t="shared" si="115"/>
        <v>650</v>
      </c>
      <c r="B902" s="66"/>
      <c r="C902" s="67" t="s">
        <v>61</v>
      </c>
      <c r="D902" s="66" t="s">
        <v>969</v>
      </c>
      <c r="E902" s="68" t="s">
        <v>58</v>
      </c>
      <c r="F902" s="65">
        <v>1</v>
      </c>
      <c r="G902" s="86">
        <v>9807000</v>
      </c>
      <c r="H902" s="70">
        <v>0</v>
      </c>
      <c r="I902" s="65">
        <f t="shared" si="113"/>
        <v>1</v>
      </c>
      <c r="J902" s="87">
        <f t="shared" si="113"/>
        <v>9807000</v>
      </c>
      <c r="K902" s="70">
        <f t="shared" si="113"/>
        <v>0</v>
      </c>
      <c r="L902" s="68"/>
      <c r="M902" s="68"/>
      <c r="N902" s="68"/>
      <c r="O902" s="72"/>
      <c r="P902" s="73"/>
      <c r="Q902" s="74">
        <v>2008</v>
      </c>
      <c r="R902" s="74">
        <v>5</v>
      </c>
      <c r="S902" s="75">
        <f t="shared" si="114"/>
        <v>0.2</v>
      </c>
      <c r="T902" s="76">
        <f t="shared" si="109"/>
        <v>1961400</v>
      </c>
      <c r="U902" s="66">
        <f t="shared" si="111"/>
        <v>10</v>
      </c>
      <c r="V902" s="66">
        <v>0</v>
      </c>
      <c r="W902" s="77">
        <f t="shared" si="110"/>
        <v>19614000</v>
      </c>
      <c r="X902" s="18">
        <f t="shared" si="112"/>
        <v>0</v>
      </c>
    </row>
    <row r="903" spans="1:24" s="78" customFormat="1" hidden="1" x14ac:dyDescent="0.2">
      <c r="A903" s="137">
        <f t="shared" si="115"/>
        <v>651</v>
      </c>
      <c r="B903" s="66"/>
      <c r="C903" s="67" t="s">
        <v>61</v>
      </c>
      <c r="D903" s="66" t="s">
        <v>970</v>
      </c>
      <c r="E903" s="68" t="s">
        <v>58</v>
      </c>
      <c r="F903" s="65">
        <v>1</v>
      </c>
      <c r="G903" s="86">
        <v>9807000</v>
      </c>
      <c r="H903" s="70">
        <v>0</v>
      </c>
      <c r="I903" s="65">
        <f t="shared" si="113"/>
        <v>1</v>
      </c>
      <c r="J903" s="87">
        <f t="shared" si="113"/>
        <v>9807000</v>
      </c>
      <c r="K903" s="70">
        <f t="shared" si="113"/>
        <v>0</v>
      </c>
      <c r="L903" s="68"/>
      <c r="M903" s="68"/>
      <c r="N903" s="68"/>
      <c r="O903" s="72"/>
      <c r="P903" s="73"/>
      <c r="Q903" s="74">
        <v>2008</v>
      </c>
      <c r="R903" s="74">
        <v>5</v>
      </c>
      <c r="S903" s="75">
        <f t="shared" si="114"/>
        <v>0.2</v>
      </c>
      <c r="T903" s="76">
        <f t="shared" si="109"/>
        <v>1961400</v>
      </c>
      <c r="U903" s="66">
        <f t="shared" si="111"/>
        <v>10</v>
      </c>
      <c r="V903" s="66">
        <v>0</v>
      </c>
      <c r="W903" s="77">
        <f t="shared" si="110"/>
        <v>19614000</v>
      </c>
      <c r="X903" s="18">
        <f t="shared" si="112"/>
        <v>0</v>
      </c>
    </row>
    <row r="904" spans="1:24" s="78" customFormat="1" hidden="1" x14ac:dyDescent="0.2">
      <c r="A904" s="137">
        <f t="shared" si="115"/>
        <v>652</v>
      </c>
      <c r="B904" s="66"/>
      <c r="C904" s="67" t="s">
        <v>61</v>
      </c>
      <c r="D904" s="66" t="s">
        <v>971</v>
      </c>
      <c r="E904" s="68" t="s">
        <v>58</v>
      </c>
      <c r="F904" s="65">
        <v>1</v>
      </c>
      <c r="G904" s="86">
        <v>9807000</v>
      </c>
      <c r="H904" s="70">
        <v>0</v>
      </c>
      <c r="I904" s="65">
        <f t="shared" si="113"/>
        <v>1</v>
      </c>
      <c r="J904" s="87">
        <f t="shared" si="113"/>
        <v>9807000</v>
      </c>
      <c r="K904" s="70">
        <f t="shared" si="113"/>
        <v>0</v>
      </c>
      <c r="L904" s="68"/>
      <c r="M904" s="68"/>
      <c r="N904" s="68"/>
      <c r="O904" s="72"/>
      <c r="P904" s="73"/>
      <c r="Q904" s="74">
        <v>2008</v>
      </c>
      <c r="R904" s="74">
        <v>5</v>
      </c>
      <c r="S904" s="75">
        <f t="shared" si="114"/>
        <v>0.2</v>
      </c>
      <c r="T904" s="76">
        <f t="shared" si="109"/>
        <v>1961400</v>
      </c>
      <c r="U904" s="66">
        <f t="shared" si="111"/>
        <v>10</v>
      </c>
      <c r="V904" s="66">
        <v>0</v>
      </c>
      <c r="W904" s="77">
        <f t="shared" si="110"/>
        <v>19614000</v>
      </c>
      <c r="X904" s="18">
        <f t="shared" si="112"/>
        <v>0</v>
      </c>
    </row>
    <row r="905" spans="1:24" s="78" customFormat="1" hidden="1" x14ac:dyDescent="0.2">
      <c r="A905" s="137">
        <f t="shared" si="115"/>
        <v>653</v>
      </c>
      <c r="B905" s="66"/>
      <c r="C905" s="67" t="s">
        <v>61</v>
      </c>
      <c r="D905" s="66" t="s">
        <v>972</v>
      </c>
      <c r="E905" s="68" t="s">
        <v>58</v>
      </c>
      <c r="F905" s="65">
        <v>1</v>
      </c>
      <c r="G905" s="86">
        <v>9807000</v>
      </c>
      <c r="H905" s="70">
        <v>0</v>
      </c>
      <c r="I905" s="65">
        <f t="shared" si="113"/>
        <v>1</v>
      </c>
      <c r="J905" s="87">
        <f t="shared" si="113"/>
        <v>9807000</v>
      </c>
      <c r="K905" s="70">
        <f t="shared" si="113"/>
        <v>0</v>
      </c>
      <c r="L905" s="68"/>
      <c r="M905" s="68"/>
      <c r="N905" s="68"/>
      <c r="O905" s="72"/>
      <c r="P905" s="73"/>
      <c r="Q905" s="74">
        <v>2008</v>
      </c>
      <c r="R905" s="74">
        <v>5</v>
      </c>
      <c r="S905" s="75">
        <f t="shared" si="114"/>
        <v>0.2</v>
      </c>
      <c r="T905" s="76">
        <f t="shared" si="109"/>
        <v>1961400</v>
      </c>
      <c r="U905" s="66">
        <f t="shared" si="111"/>
        <v>10</v>
      </c>
      <c r="V905" s="66">
        <v>0</v>
      </c>
      <c r="W905" s="77">
        <f t="shared" si="110"/>
        <v>19614000</v>
      </c>
      <c r="X905" s="18">
        <f t="shared" si="112"/>
        <v>0</v>
      </c>
    </row>
    <row r="906" spans="1:24" s="78" customFormat="1" hidden="1" x14ac:dyDescent="0.2">
      <c r="A906" s="137">
        <f t="shared" si="115"/>
        <v>654</v>
      </c>
      <c r="B906" s="66"/>
      <c r="C906" s="67" t="s">
        <v>61</v>
      </c>
      <c r="D906" s="66" t="s">
        <v>973</v>
      </c>
      <c r="E906" s="68" t="s">
        <v>58</v>
      </c>
      <c r="F906" s="65">
        <v>1</v>
      </c>
      <c r="G906" s="86">
        <v>9807000</v>
      </c>
      <c r="H906" s="70">
        <v>0</v>
      </c>
      <c r="I906" s="65">
        <f t="shared" si="113"/>
        <v>1</v>
      </c>
      <c r="J906" s="87">
        <f t="shared" si="113"/>
        <v>9807000</v>
      </c>
      <c r="K906" s="70">
        <f t="shared" si="113"/>
        <v>0</v>
      </c>
      <c r="L906" s="68"/>
      <c r="M906" s="68"/>
      <c r="N906" s="68"/>
      <c r="O906" s="72"/>
      <c r="P906" s="73"/>
      <c r="Q906" s="74">
        <v>2008</v>
      </c>
      <c r="R906" s="74">
        <v>5</v>
      </c>
      <c r="S906" s="75">
        <f t="shared" si="114"/>
        <v>0.2</v>
      </c>
      <c r="T906" s="76">
        <f t="shared" si="109"/>
        <v>1961400</v>
      </c>
      <c r="U906" s="66">
        <f t="shared" si="111"/>
        <v>10</v>
      </c>
      <c r="V906" s="66">
        <v>0</v>
      </c>
      <c r="W906" s="77">
        <f t="shared" si="110"/>
        <v>19614000</v>
      </c>
      <c r="X906" s="18">
        <f t="shared" si="112"/>
        <v>0</v>
      </c>
    </row>
    <row r="907" spans="1:24" s="78" customFormat="1" hidden="1" x14ac:dyDescent="0.2">
      <c r="A907" s="137">
        <f t="shared" si="115"/>
        <v>655</v>
      </c>
      <c r="B907" s="66"/>
      <c r="C907" s="67" t="s">
        <v>61</v>
      </c>
      <c r="D907" s="66" t="s">
        <v>974</v>
      </c>
      <c r="E907" s="68" t="s">
        <v>58</v>
      </c>
      <c r="F907" s="65">
        <v>1</v>
      </c>
      <c r="G907" s="86">
        <v>9807000</v>
      </c>
      <c r="H907" s="70">
        <v>0</v>
      </c>
      <c r="I907" s="65">
        <f t="shared" si="113"/>
        <v>1</v>
      </c>
      <c r="J907" s="87">
        <f t="shared" si="113"/>
        <v>9807000</v>
      </c>
      <c r="K907" s="70">
        <f t="shared" si="113"/>
        <v>0</v>
      </c>
      <c r="L907" s="68"/>
      <c r="M907" s="68"/>
      <c r="N907" s="68"/>
      <c r="O907" s="72"/>
      <c r="P907" s="73"/>
      <c r="Q907" s="74">
        <v>2008</v>
      </c>
      <c r="R907" s="74">
        <v>5</v>
      </c>
      <c r="S907" s="75">
        <f t="shared" si="114"/>
        <v>0.2</v>
      </c>
      <c r="T907" s="76">
        <f t="shared" si="109"/>
        <v>1961400</v>
      </c>
      <c r="U907" s="66">
        <f t="shared" si="111"/>
        <v>10</v>
      </c>
      <c r="V907" s="66">
        <v>0</v>
      </c>
      <c r="W907" s="77">
        <f t="shared" si="110"/>
        <v>19614000</v>
      </c>
      <c r="X907" s="18">
        <f t="shared" si="112"/>
        <v>0</v>
      </c>
    </row>
    <row r="908" spans="1:24" s="78" customFormat="1" hidden="1" x14ac:dyDescent="0.2">
      <c r="A908" s="137">
        <f t="shared" si="115"/>
        <v>656</v>
      </c>
      <c r="B908" s="66"/>
      <c r="C908" s="67" t="s">
        <v>61</v>
      </c>
      <c r="D908" s="66" t="s">
        <v>975</v>
      </c>
      <c r="E908" s="68" t="s">
        <v>58</v>
      </c>
      <c r="F908" s="65">
        <v>1</v>
      </c>
      <c r="G908" s="86">
        <v>9807000</v>
      </c>
      <c r="H908" s="70">
        <v>0</v>
      </c>
      <c r="I908" s="65">
        <f t="shared" si="113"/>
        <v>1</v>
      </c>
      <c r="J908" s="87">
        <f t="shared" si="113"/>
        <v>9807000</v>
      </c>
      <c r="K908" s="70">
        <f t="shared" si="113"/>
        <v>0</v>
      </c>
      <c r="L908" s="68"/>
      <c r="M908" s="68"/>
      <c r="N908" s="68"/>
      <c r="O908" s="72"/>
      <c r="P908" s="73"/>
      <c r="Q908" s="74">
        <v>2008</v>
      </c>
      <c r="R908" s="74">
        <v>5</v>
      </c>
      <c r="S908" s="75">
        <f t="shared" si="114"/>
        <v>0.2</v>
      </c>
      <c r="T908" s="76">
        <f t="shared" si="109"/>
        <v>1961400</v>
      </c>
      <c r="U908" s="66">
        <f t="shared" si="111"/>
        <v>10</v>
      </c>
      <c r="V908" s="66">
        <v>0</v>
      </c>
      <c r="W908" s="77">
        <f t="shared" si="110"/>
        <v>19614000</v>
      </c>
      <c r="X908" s="18">
        <f t="shared" si="112"/>
        <v>0</v>
      </c>
    </row>
    <row r="909" spans="1:24" s="78" customFormat="1" hidden="1" x14ac:dyDescent="0.2">
      <c r="A909" s="137">
        <f t="shared" si="115"/>
        <v>657</v>
      </c>
      <c r="B909" s="66"/>
      <c r="C909" s="67" t="s">
        <v>61</v>
      </c>
      <c r="D909" s="66" t="s">
        <v>976</v>
      </c>
      <c r="E909" s="68" t="s">
        <v>58</v>
      </c>
      <c r="F909" s="65">
        <v>1</v>
      </c>
      <c r="G909" s="86">
        <v>9807000</v>
      </c>
      <c r="H909" s="70">
        <v>0</v>
      </c>
      <c r="I909" s="65">
        <f t="shared" si="113"/>
        <v>1</v>
      </c>
      <c r="J909" s="87">
        <f t="shared" si="113"/>
        <v>9807000</v>
      </c>
      <c r="K909" s="70">
        <f t="shared" si="113"/>
        <v>0</v>
      </c>
      <c r="L909" s="68"/>
      <c r="M909" s="68"/>
      <c r="N909" s="68"/>
      <c r="O909" s="72"/>
      <c r="P909" s="73"/>
      <c r="Q909" s="74">
        <v>2008</v>
      </c>
      <c r="R909" s="74">
        <v>5</v>
      </c>
      <c r="S909" s="75">
        <f t="shared" si="114"/>
        <v>0.2</v>
      </c>
      <c r="T909" s="76">
        <f t="shared" si="109"/>
        <v>1961400</v>
      </c>
      <c r="U909" s="66">
        <f t="shared" si="111"/>
        <v>10</v>
      </c>
      <c r="V909" s="66">
        <v>0</v>
      </c>
      <c r="W909" s="77">
        <f t="shared" si="110"/>
        <v>19614000</v>
      </c>
      <c r="X909" s="18">
        <f t="shared" si="112"/>
        <v>0</v>
      </c>
    </row>
    <row r="910" spans="1:24" s="78" customFormat="1" hidden="1" x14ac:dyDescent="0.2">
      <c r="A910" s="137">
        <f t="shared" si="115"/>
        <v>658</v>
      </c>
      <c r="B910" s="66"/>
      <c r="C910" s="67" t="s">
        <v>61</v>
      </c>
      <c r="D910" s="66" t="s">
        <v>977</v>
      </c>
      <c r="E910" s="68" t="s">
        <v>58</v>
      </c>
      <c r="F910" s="65">
        <v>1</v>
      </c>
      <c r="G910" s="86">
        <v>9807000</v>
      </c>
      <c r="H910" s="70">
        <v>0</v>
      </c>
      <c r="I910" s="65">
        <f t="shared" si="113"/>
        <v>1</v>
      </c>
      <c r="J910" s="87">
        <f t="shared" si="113"/>
        <v>9807000</v>
      </c>
      <c r="K910" s="70">
        <f t="shared" si="113"/>
        <v>0</v>
      </c>
      <c r="L910" s="68"/>
      <c r="M910" s="68"/>
      <c r="N910" s="68"/>
      <c r="O910" s="72"/>
      <c r="P910" s="73"/>
      <c r="Q910" s="74">
        <v>2008</v>
      </c>
      <c r="R910" s="74">
        <v>5</v>
      </c>
      <c r="S910" s="75">
        <f t="shared" si="114"/>
        <v>0.2</v>
      </c>
      <c r="T910" s="76">
        <f t="shared" si="109"/>
        <v>1961400</v>
      </c>
      <c r="U910" s="66">
        <f t="shared" si="111"/>
        <v>10</v>
      </c>
      <c r="V910" s="66">
        <v>0</v>
      </c>
      <c r="W910" s="77">
        <f t="shared" si="110"/>
        <v>19614000</v>
      </c>
      <c r="X910" s="18">
        <f t="shared" si="112"/>
        <v>0</v>
      </c>
    </row>
    <row r="911" spans="1:24" s="78" customFormat="1" hidden="1" x14ac:dyDescent="0.2">
      <c r="A911" s="137">
        <f t="shared" si="115"/>
        <v>659</v>
      </c>
      <c r="B911" s="66"/>
      <c r="C911" s="67" t="s">
        <v>61</v>
      </c>
      <c r="D911" s="66" t="s">
        <v>978</v>
      </c>
      <c r="E911" s="68" t="s">
        <v>58</v>
      </c>
      <c r="F911" s="65">
        <v>1</v>
      </c>
      <c r="G911" s="86">
        <v>9807000</v>
      </c>
      <c r="H911" s="70">
        <v>0</v>
      </c>
      <c r="I911" s="65">
        <f t="shared" si="113"/>
        <v>1</v>
      </c>
      <c r="J911" s="87">
        <f t="shared" si="113"/>
        <v>9807000</v>
      </c>
      <c r="K911" s="70">
        <f t="shared" si="113"/>
        <v>0</v>
      </c>
      <c r="L911" s="68"/>
      <c r="M911" s="68"/>
      <c r="N911" s="68"/>
      <c r="O911" s="72"/>
      <c r="P911" s="73"/>
      <c r="Q911" s="74">
        <v>2008</v>
      </c>
      <c r="R911" s="74">
        <v>5</v>
      </c>
      <c r="S911" s="75">
        <f t="shared" si="114"/>
        <v>0.2</v>
      </c>
      <c r="T911" s="76">
        <f t="shared" si="109"/>
        <v>1961400</v>
      </c>
      <c r="U911" s="66">
        <f t="shared" si="111"/>
        <v>10</v>
      </c>
      <c r="V911" s="66">
        <v>0</v>
      </c>
      <c r="W911" s="77">
        <f t="shared" si="110"/>
        <v>19614000</v>
      </c>
      <c r="X911" s="18">
        <f t="shared" si="112"/>
        <v>0</v>
      </c>
    </row>
    <row r="912" spans="1:24" s="78" customFormat="1" hidden="1" x14ac:dyDescent="0.2">
      <c r="A912" s="137">
        <f t="shared" si="115"/>
        <v>660</v>
      </c>
      <c r="B912" s="66"/>
      <c r="C912" s="67" t="s">
        <v>61</v>
      </c>
      <c r="D912" s="66" t="s">
        <v>979</v>
      </c>
      <c r="E912" s="68" t="s">
        <v>58</v>
      </c>
      <c r="F912" s="65">
        <v>1</v>
      </c>
      <c r="G912" s="86">
        <v>9807000</v>
      </c>
      <c r="H912" s="70">
        <v>0</v>
      </c>
      <c r="I912" s="65">
        <f t="shared" si="113"/>
        <v>1</v>
      </c>
      <c r="J912" s="87">
        <f t="shared" si="113"/>
        <v>9807000</v>
      </c>
      <c r="K912" s="70">
        <f t="shared" si="113"/>
        <v>0</v>
      </c>
      <c r="L912" s="68"/>
      <c r="M912" s="68"/>
      <c r="N912" s="68"/>
      <c r="O912" s="72"/>
      <c r="P912" s="73"/>
      <c r="Q912" s="74">
        <v>2008</v>
      </c>
      <c r="R912" s="74">
        <v>5</v>
      </c>
      <c r="S912" s="75">
        <f t="shared" si="114"/>
        <v>0.2</v>
      </c>
      <c r="T912" s="76">
        <f t="shared" si="109"/>
        <v>1961400</v>
      </c>
      <c r="U912" s="66">
        <f t="shared" si="111"/>
        <v>10</v>
      </c>
      <c r="V912" s="66">
        <v>0</v>
      </c>
      <c r="W912" s="77">
        <f t="shared" si="110"/>
        <v>19614000</v>
      </c>
      <c r="X912" s="18">
        <f t="shared" si="112"/>
        <v>0</v>
      </c>
    </row>
    <row r="913" spans="1:24" s="78" customFormat="1" hidden="1" x14ac:dyDescent="0.2">
      <c r="A913" s="137">
        <f t="shared" si="115"/>
        <v>661</v>
      </c>
      <c r="B913" s="66"/>
      <c r="C913" s="67" t="s">
        <v>61</v>
      </c>
      <c r="D913" s="66" t="s">
        <v>980</v>
      </c>
      <c r="E913" s="68" t="s">
        <v>58</v>
      </c>
      <c r="F913" s="65">
        <v>1</v>
      </c>
      <c r="G913" s="86">
        <v>9807000</v>
      </c>
      <c r="H913" s="70">
        <v>0</v>
      </c>
      <c r="I913" s="65">
        <f t="shared" si="113"/>
        <v>1</v>
      </c>
      <c r="J913" s="87">
        <f t="shared" si="113"/>
        <v>9807000</v>
      </c>
      <c r="K913" s="70">
        <f t="shared" si="113"/>
        <v>0</v>
      </c>
      <c r="L913" s="68"/>
      <c r="M913" s="68"/>
      <c r="N913" s="68"/>
      <c r="O913" s="72"/>
      <c r="P913" s="73"/>
      <c r="Q913" s="74">
        <v>2008</v>
      </c>
      <c r="R913" s="74">
        <v>5</v>
      </c>
      <c r="S913" s="75">
        <f t="shared" si="114"/>
        <v>0.2</v>
      </c>
      <c r="T913" s="76">
        <f t="shared" si="109"/>
        <v>1961400</v>
      </c>
      <c r="U913" s="66">
        <f t="shared" si="111"/>
        <v>10</v>
      </c>
      <c r="V913" s="66">
        <v>0</v>
      </c>
      <c r="W913" s="77">
        <f t="shared" si="110"/>
        <v>19614000</v>
      </c>
      <c r="X913" s="18">
        <f t="shared" si="112"/>
        <v>0</v>
      </c>
    </row>
    <row r="914" spans="1:24" s="78" customFormat="1" hidden="1" x14ac:dyDescent="0.2">
      <c r="A914" s="137">
        <f t="shared" si="115"/>
        <v>662</v>
      </c>
      <c r="B914" s="66"/>
      <c r="C914" s="67" t="s">
        <v>61</v>
      </c>
      <c r="D914" s="66" t="s">
        <v>981</v>
      </c>
      <c r="E914" s="68" t="s">
        <v>58</v>
      </c>
      <c r="F914" s="65">
        <v>1</v>
      </c>
      <c r="G914" s="86">
        <v>9807000</v>
      </c>
      <c r="H914" s="70">
        <v>0</v>
      </c>
      <c r="I914" s="65">
        <f t="shared" si="113"/>
        <v>1</v>
      </c>
      <c r="J914" s="87">
        <f t="shared" si="113"/>
        <v>9807000</v>
      </c>
      <c r="K914" s="70">
        <f t="shared" si="113"/>
        <v>0</v>
      </c>
      <c r="L914" s="68"/>
      <c r="M914" s="68"/>
      <c r="N914" s="68"/>
      <c r="O914" s="72"/>
      <c r="P914" s="73"/>
      <c r="Q914" s="74">
        <v>2008</v>
      </c>
      <c r="R914" s="74">
        <v>5</v>
      </c>
      <c r="S914" s="75">
        <f t="shared" si="114"/>
        <v>0.2</v>
      </c>
      <c r="T914" s="76">
        <f t="shared" si="109"/>
        <v>1961400</v>
      </c>
      <c r="U914" s="66">
        <f t="shared" si="111"/>
        <v>10</v>
      </c>
      <c r="V914" s="66">
        <v>0</v>
      </c>
      <c r="W914" s="77">
        <f t="shared" si="110"/>
        <v>19614000</v>
      </c>
      <c r="X914" s="18">
        <f t="shared" si="112"/>
        <v>0</v>
      </c>
    </row>
    <row r="915" spans="1:24" s="78" customFormat="1" hidden="1" x14ac:dyDescent="0.2">
      <c r="A915" s="137">
        <f t="shared" si="115"/>
        <v>663</v>
      </c>
      <c r="B915" s="66"/>
      <c r="C915" s="67" t="s">
        <v>61</v>
      </c>
      <c r="D915" s="66" t="s">
        <v>982</v>
      </c>
      <c r="E915" s="68" t="s">
        <v>58</v>
      </c>
      <c r="F915" s="65">
        <v>1</v>
      </c>
      <c r="G915" s="86">
        <v>9807000</v>
      </c>
      <c r="H915" s="70">
        <v>0</v>
      </c>
      <c r="I915" s="65">
        <f t="shared" si="113"/>
        <v>1</v>
      </c>
      <c r="J915" s="87">
        <f t="shared" si="113"/>
        <v>9807000</v>
      </c>
      <c r="K915" s="70">
        <f t="shared" si="113"/>
        <v>0</v>
      </c>
      <c r="L915" s="68"/>
      <c r="M915" s="68"/>
      <c r="N915" s="68"/>
      <c r="O915" s="72"/>
      <c r="P915" s="73"/>
      <c r="Q915" s="74">
        <v>2008</v>
      </c>
      <c r="R915" s="74">
        <v>5</v>
      </c>
      <c r="S915" s="75">
        <f t="shared" si="114"/>
        <v>0.2</v>
      </c>
      <c r="T915" s="76">
        <f t="shared" si="109"/>
        <v>1961400</v>
      </c>
      <c r="U915" s="66">
        <f t="shared" si="111"/>
        <v>10</v>
      </c>
      <c r="V915" s="66">
        <v>0</v>
      </c>
      <c r="W915" s="77">
        <f t="shared" si="110"/>
        <v>19614000</v>
      </c>
      <c r="X915" s="18">
        <f t="shared" si="112"/>
        <v>0</v>
      </c>
    </row>
    <row r="916" spans="1:24" s="78" customFormat="1" hidden="1" x14ac:dyDescent="0.2">
      <c r="A916" s="137">
        <f t="shared" si="115"/>
        <v>664</v>
      </c>
      <c r="B916" s="66"/>
      <c r="C916" s="67" t="s">
        <v>61</v>
      </c>
      <c r="D916" s="66" t="s">
        <v>983</v>
      </c>
      <c r="E916" s="68" t="s">
        <v>58</v>
      </c>
      <c r="F916" s="65">
        <v>1</v>
      </c>
      <c r="G916" s="86">
        <v>9807000</v>
      </c>
      <c r="H916" s="70">
        <v>0</v>
      </c>
      <c r="I916" s="65">
        <f t="shared" si="113"/>
        <v>1</v>
      </c>
      <c r="J916" s="87">
        <f t="shared" si="113"/>
        <v>9807000</v>
      </c>
      <c r="K916" s="70">
        <f t="shared" si="113"/>
        <v>0</v>
      </c>
      <c r="L916" s="68"/>
      <c r="M916" s="68"/>
      <c r="N916" s="68"/>
      <c r="O916" s="72"/>
      <c r="P916" s="73"/>
      <c r="Q916" s="74">
        <v>2008</v>
      </c>
      <c r="R916" s="74">
        <v>5</v>
      </c>
      <c r="S916" s="75">
        <f t="shared" si="114"/>
        <v>0.2</v>
      </c>
      <c r="T916" s="76">
        <f t="shared" si="109"/>
        <v>1961400</v>
      </c>
      <c r="U916" s="66">
        <f t="shared" si="111"/>
        <v>10</v>
      </c>
      <c r="V916" s="66">
        <v>0</v>
      </c>
      <c r="W916" s="77">
        <f t="shared" si="110"/>
        <v>19614000</v>
      </c>
      <c r="X916" s="18">
        <f t="shared" si="112"/>
        <v>0</v>
      </c>
    </row>
    <row r="917" spans="1:24" s="78" customFormat="1" hidden="1" x14ac:dyDescent="0.2">
      <c r="A917" s="137">
        <f t="shared" si="115"/>
        <v>665</v>
      </c>
      <c r="B917" s="66"/>
      <c r="C917" s="67" t="s">
        <v>61</v>
      </c>
      <c r="D917" s="66" t="s">
        <v>984</v>
      </c>
      <c r="E917" s="68" t="s">
        <v>58</v>
      </c>
      <c r="F917" s="65">
        <v>1</v>
      </c>
      <c r="G917" s="86">
        <v>9807000</v>
      </c>
      <c r="H917" s="70">
        <v>0</v>
      </c>
      <c r="I917" s="65">
        <f t="shared" si="113"/>
        <v>1</v>
      </c>
      <c r="J917" s="87">
        <f t="shared" si="113"/>
        <v>9807000</v>
      </c>
      <c r="K917" s="70">
        <f t="shared" si="113"/>
        <v>0</v>
      </c>
      <c r="L917" s="68"/>
      <c r="M917" s="68"/>
      <c r="N917" s="68"/>
      <c r="O917" s="72"/>
      <c r="P917" s="73"/>
      <c r="Q917" s="74">
        <v>2008</v>
      </c>
      <c r="R917" s="74">
        <v>5</v>
      </c>
      <c r="S917" s="75">
        <f t="shared" si="114"/>
        <v>0.2</v>
      </c>
      <c r="T917" s="76">
        <f t="shared" si="109"/>
        <v>1961400</v>
      </c>
      <c r="U917" s="66">
        <f t="shared" si="111"/>
        <v>10</v>
      </c>
      <c r="V917" s="66">
        <v>0</v>
      </c>
      <c r="W917" s="77">
        <f t="shared" si="110"/>
        <v>19614000</v>
      </c>
      <c r="X917" s="18">
        <f t="shared" si="112"/>
        <v>0</v>
      </c>
    </row>
    <row r="918" spans="1:24" s="78" customFormat="1" hidden="1" x14ac:dyDescent="0.2">
      <c r="A918" s="137">
        <f t="shared" si="115"/>
        <v>666</v>
      </c>
      <c r="B918" s="66"/>
      <c r="C918" s="67" t="s">
        <v>61</v>
      </c>
      <c r="D918" s="66" t="s">
        <v>985</v>
      </c>
      <c r="E918" s="68" t="s">
        <v>58</v>
      </c>
      <c r="F918" s="65">
        <v>1</v>
      </c>
      <c r="G918" s="86">
        <v>9807000</v>
      </c>
      <c r="H918" s="70">
        <v>0</v>
      </c>
      <c r="I918" s="65">
        <f t="shared" si="113"/>
        <v>1</v>
      </c>
      <c r="J918" s="87">
        <f t="shared" si="113"/>
        <v>9807000</v>
      </c>
      <c r="K918" s="70">
        <f t="shared" si="113"/>
        <v>0</v>
      </c>
      <c r="L918" s="68"/>
      <c r="M918" s="68"/>
      <c r="N918" s="68"/>
      <c r="O918" s="72"/>
      <c r="P918" s="73"/>
      <c r="Q918" s="74">
        <v>2008</v>
      </c>
      <c r="R918" s="74">
        <v>5</v>
      </c>
      <c r="S918" s="75">
        <f t="shared" si="114"/>
        <v>0.2</v>
      </c>
      <c r="T918" s="76">
        <f t="shared" ref="T918:T981" si="116">G918/R918</f>
        <v>1961400</v>
      </c>
      <c r="U918" s="66">
        <f t="shared" si="111"/>
        <v>10</v>
      </c>
      <c r="V918" s="66">
        <v>0</v>
      </c>
      <c r="W918" s="77">
        <f t="shared" ref="W918:W981" si="117">T918*U918</f>
        <v>19614000</v>
      </c>
      <c r="X918" s="18">
        <f t="shared" si="112"/>
        <v>0</v>
      </c>
    </row>
    <row r="919" spans="1:24" s="78" customFormat="1" hidden="1" x14ac:dyDescent="0.2">
      <c r="A919" s="137">
        <f t="shared" si="115"/>
        <v>667</v>
      </c>
      <c r="B919" s="66"/>
      <c r="C919" s="67" t="s">
        <v>61</v>
      </c>
      <c r="D919" s="66" t="s">
        <v>986</v>
      </c>
      <c r="E919" s="68" t="s">
        <v>58</v>
      </c>
      <c r="F919" s="65">
        <v>1</v>
      </c>
      <c r="G919" s="86">
        <v>9807000</v>
      </c>
      <c r="H919" s="70">
        <v>0</v>
      </c>
      <c r="I919" s="65">
        <f t="shared" si="113"/>
        <v>1</v>
      </c>
      <c r="J919" s="87">
        <f t="shared" si="113"/>
        <v>9807000</v>
      </c>
      <c r="K919" s="70">
        <f t="shared" si="113"/>
        <v>0</v>
      </c>
      <c r="L919" s="68"/>
      <c r="M919" s="68"/>
      <c r="N919" s="68"/>
      <c r="O919" s="72"/>
      <c r="P919" s="73"/>
      <c r="Q919" s="74">
        <v>2008</v>
      </c>
      <c r="R919" s="74">
        <v>5</v>
      </c>
      <c r="S919" s="75">
        <f t="shared" si="114"/>
        <v>0.2</v>
      </c>
      <c r="T919" s="76">
        <f t="shared" si="116"/>
        <v>1961400</v>
      </c>
      <c r="U919" s="66">
        <f t="shared" si="111"/>
        <v>10</v>
      </c>
      <c r="V919" s="66">
        <v>0</v>
      </c>
      <c r="W919" s="77">
        <f t="shared" si="117"/>
        <v>19614000</v>
      </c>
      <c r="X919" s="18">
        <f t="shared" si="112"/>
        <v>0</v>
      </c>
    </row>
    <row r="920" spans="1:24" s="78" customFormat="1" hidden="1" x14ac:dyDescent="0.2">
      <c r="A920" s="137">
        <f t="shared" si="115"/>
        <v>668</v>
      </c>
      <c r="B920" s="66"/>
      <c r="C920" s="67" t="s">
        <v>61</v>
      </c>
      <c r="D920" s="66" t="s">
        <v>987</v>
      </c>
      <c r="E920" s="68" t="s">
        <v>58</v>
      </c>
      <c r="F920" s="65">
        <v>1</v>
      </c>
      <c r="G920" s="86">
        <v>9807000</v>
      </c>
      <c r="H920" s="70">
        <v>0</v>
      </c>
      <c r="I920" s="65">
        <f t="shared" si="113"/>
        <v>1</v>
      </c>
      <c r="J920" s="87">
        <f t="shared" si="113"/>
        <v>9807000</v>
      </c>
      <c r="K920" s="70">
        <f t="shared" si="113"/>
        <v>0</v>
      </c>
      <c r="L920" s="68"/>
      <c r="M920" s="68"/>
      <c r="N920" s="68"/>
      <c r="O920" s="72"/>
      <c r="P920" s="73"/>
      <c r="Q920" s="74">
        <v>2008</v>
      </c>
      <c r="R920" s="74">
        <v>5</v>
      </c>
      <c r="S920" s="75">
        <f t="shared" si="114"/>
        <v>0.2</v>
      </c>
      <c r="T920" s="76">
        <f t="shared" si="116"/>
        <v>1961400</v>
      </c>
      <c r="U920" s="66">
        <f t="shared" si="111"/>
        <v>10</v>
      </c>
      <c r="V920" s="66">
        <v>0</v>
      </c>
      <c r="W920" s="77">
        <f t="shared" si="117"/>
        <v>19614000</v>
      </c>
      <c r="X920" s="18">
        <f t="shared" si="112"/>
        <v>0</v>
      </c>
    </row>
    <row r="921" spans="1:24" s="78" customFormat="1" hidden="1" x14ac:dyDescent="0.2">
      <c r="A921" s="137">
        <f t="shared" si="115"/>
        <v>669</v>
      </c>
      <c r="B921" s="66"/>
      <c r="C921" s="67" t="s">
        <v>61</v>
      </c>
      <c r="D921" s="66" t="s">
        <v>988</v>
      </c>
      <c r="E921" s="68" t="s">
        <v>58</v>
      </c>
      <c r="F921" s="65">
        <v>1</v>
      </c>
      <c r="G921" s="86">
        <v>9807000</v>
      </c>
      <c r="H921" s="70">
        <v>0</v>
      </c>
      <c r="I921" s="65">
        <f t="shared" si="113"/>
        <v>1</v>
      </c>
      <c r="J921" s="87">
        <f t="shared" si="113"/>
        <v>9807000</v>
      </c>
      <c r="K921" s="70">
        <f t="shared" si="113"/>
        <v>0</v>
      </c>
      <c r="L921" s="68"/>
      <c r="M921" s="68"/>
      <c r="N921" s="68"/>
      <c r="O921" s="72"/>
      <c r="P921" s="73"/>
      <c r="Q921" s="74">
        <v>2008</v>
      </c>
      <c r="R921" s="74">
        <v>5</v>
      </c>
      <c r="S921" s="75">
        <f t="shared" si="114"/>
        <v>0.2</v>
      </c>
      <c r="T921" s="76">
        <f t="shared" si="116"/>
        <v>1961400</v>
      </c>
      <c r="U921" s="66">
        <f t="shared" si="111"/>
        <v>10</v>
      </c>
      <c r="V921" s="66">
        <v>0</v>
      </c>
      <c r="W921" s="77">
        <f t="shared" si="117"/>
        <v>19614000</v>
      </c>
      <c r="X921" s="18">
        <f t="shared" si="112"/>
        <v>0</v>
      </c>
    </row>
    <row r="922" spans="1:24" s="78" customFormat="1" hidden="1" x14ac:dyDescent="0.2">
      <c r="A922" s="137">
        <f t="shared" si="115"/>
        <v>670</v>
      </c>
      <c r="B922" s="66"/>
      <c r="C922" s="67" t="s">
        <v>61</v>
      </c>
      <c r="D922" s="66" t="s">
        <v>989</v>
      </c>
      <c r="E922" s="68" t="s">
        <v>58</v>
      </c>
      <c r="F922" s="65">
        <v>1</v>
      </c>
      <c r="G922" s="86">
        <v>9807000</v>
      </c>
      <c r="H922" s="70">
        <v>0</v>
      </c>
      <c r="I922" s="65">
        <f t="shared" si="113"/>
        <v>1</v>
      </c>
      <c r="J922" s="87">
        <f t="shared" si="113"/>
        <v>9807000</v>
      </c>
      <c r="K922" s="70">
        <f t="shared" si="113"/>
        <v>0</v>
      </c>
      <c r="L922" s="68"/>
      <c r="M922" s="68"/>
      <c r="N922" s="68"/>
      <c r="O922" s="72"/>
      <c r="P922" s="73"/>
      <c r="Q922" s="74">
        <v>2008</v>
      </c>
      <c r="R922" s="74">
        <v>5</v>
      </c>
      <c r="S922" s="75">
        <f t="shared" si="114"/>
        <v>0.2</v>
      </c>
      <c r="T922" s="76">
        <f t="shared" si="116"/>
        <v>1961400</v>
      </c>
      <c r="U922" s="66">
        <f t="shared" si="111"/>
        <v>10</v>
      </c>
      <c r="V922" s="66">
        <v>0</v>
      </c>
      <c r="W922" s="77">
        <f t="shared" si="117"/>
        <v>19614000</v>
      </c>
      <c r="X922" s="18">
        <f t="shared" si="112"/>
        <v>0</v>
      </c>
    </row>
    <row r="923" spans="1:24" s="78" customFormat="1" hidden="1" x14ac:dyDescent="0.2">
      <c r="A923" s="137">
        <f t="shared" si="115"/>
        <v>671</v>
      </c>
      <c r="B923" s="66"/>
      <c r="C923" s="67" t="s">
        <v>61</v>
      </c>
      <c r="D923" s="66" t="s">
        <v>990</v>
      </c>
      <c r="E923" s="68" t="s">
        <v>58</v>
      </c>
      <c r="F923" s="65">
        <v>1</v>
      </c>
      <c r="G923" s="86">
        <v>9807000</v>
      </c>
      <c r="H923" s="70">
        <v>0</v>
      </c>
      <c r="I923" s="65">
        <f t="shared" si="113"/>
        <v>1</v>
      </c>
      <c r="J923" s="87">
        <f t="shared" si="113"/>
        <v>9807000</v>
      </c>
      <c r="K923" s="70">
        <f t="shared" si="113"/>
        <v>0</v>
      </c>
      <c r="L923" s="68"/>
      <c r="M923" s="68"/>
      <c r="N923" s="68"/>
      <c r="O923" s="72"/>
      <c r="P923" s="73"/>
      <c r="Q923" s="74">
        <v>2008</v>
      </c>
      <c r="R923" s="74">
        <v>5</v>
      </c>
      <c r="S923" s="75">
        <f t="shared" si="114"/>
        <v>0.2</v>
      </c>
      <c r="T923" s="76">
        <f t="shared" si="116"/>
        <v>1961400</v>
      </c>
      <c r="U923" s="66">
        <f t="shared" si="111"/>
        <v>10</v>
      </c>
      <c r="V923" s="66">
        <v>0</v>
      </c>
      <c r="W923" s="77">
        <f t="shared" si="117"/>
        <v>19614000</v>
      </c>
      <c r="X923" s="18">
        <f t="shared" si="112"/>
        <v>0</v>
      </c>
    </row>
    <row r="924" spans="1:24" s="78" customFormat="1" hidden="1" x14ac:dyDescent="0.2">
      <c r="A924" s="137">
        <f t="shared" si="115"/>
        <v>672</v>
      </c>
      <c r="B924" s="66"/>
      <c r="C924" s="67" t="s">
        <v>61</v>
      </c>
      <c r="D924" s="66" t="s">
        <v>991</v>
      </c>
      <c r="E924" s="68" t="s">
        <v>58</v>
      </c>
      <c r="F924" s="65">
        <v>1</v>
      </c>
      <c r="G924" s="86">
        <v>9807000</v>
      </c>
      <c r="H924" s="70">
        <v>0</v>
      </c>
      <c r="I924" s="65">
        <f t="shared" si="113"/>
        <v>1</v>
      </c>
      <c r="J924" s="87">
        <f t="shared" si="113"/>
        <v>9807000</v>
      </c>
      <c r="K924" s="70">
        <f t="shared" si="113"/>
        <v>0</v>
      </c>
      <c r="L924" s="68"/>
      <c r="M924" s="68"/>
      <c r="N924" s="68"/>
      <c r="O924" s="72"/>
      <c r="P924" s="73"/>
      <c r="Q924" s="74">
        <v>2008</v>
      </c>
      <c r="R924" s="74">
        <v>5</v>
      </c>
      <c r="S924" s="75">
        <f t="shared" si="114"/>
        <v>0.2</v>
      </c>
      <c r="T924" s="76">
        <f t="shared" si="116"/>
        <v>1961400</v>
      </c>
      <c r="U924" s="66">
        <f t="shared" si="111"/>
        <v>10</v>
      </c>
      <c r="V924" s="66">
        <v>0</v>
      </c>
      <c r="W924" s="77">
        <f t="shared" si="117"/>
        <v>19614000</v>
      </c>
      <c r="X924" s="18">
        <f t="shared" si="112"/>
        <v>0</v>
      </c>
    </row>
    <row r="925" spans="1:24" s="78" customFormat="1" hidden="1" x14ac:dyDescent="0.2">
      <c r="A925" s="137">
        <f t="shared" si="115"/>
        <v>673</v>
      </c>
      <c r="B925" s="66"/>
      <c r="C925" s="67" t="s">
        <v>61</v>
      </c>
      <c r="D925" s="66" t="s">
        <v>992</v>
      </c>
      <c r="E925" s="68" t="s">
        <v>58</v>
      </c>
      <c r="F925" s="65">
        <v>1</v>
      </c>
      <c r="G925" s="86">
        <v>9807000</v>
      </c>
      <c r="H925" s="70">
        <v>0</v>
      </c>
      <c r="I925" s="65">
        <f t="shared" si="113"/>
        <v>1</v>
      </c>
      <c r="J925" s="87">
        <f t="shared" si="113"/>
        <v>9807000</v>
      </c>
      <c r="K925" s="70">
        <f t="shared" si="113"/>
        <v>0</v>
      </c>
      <c r="L925" s="68"/>
      <c r="M925" s="68"/>
      <c r="N925" s="68"/>
      <c r="O925" s="72"/>
      <c r="P925" s="73"/>
      <c r="Q925" s="74">
        <v>2008</v>
      </c>
      <c r="R925" s="74">
        <v>5</v>
      </c>
      <c r="S925" s="75">
        <f t="shared" si="114"/>
        <v>0.2</v>
      </c>
      <c r="T925" s="76">
        <f t="shared" si="116"/>
        <v>1961400</v>
      </c>
      <c r="U925" s="66">
        <f t="shared" si="111"/>
        <v>10</v>
      </c>
      <c r="V925" s="66">
        <v>0</v>
      </c>
      <c r="W925" s="77">
        <f t="shared" si="117"/>
        <v>19614000</v>
      </c>
      <c r="X925" s="18">
        <f t="shared" si="112"/>
        <v>0</v>
      </c>
    </row>
    <row r="926" spans="1:24" s="78" customFormat="1" hidden="1" x14ac:dyDescent="0.2">
      <c r="A926" s="137">
        <f t="shared" si="115"/>
        <v>674</v>
      </c>
      <c r="B926" s="66"/>
      <c r="C926" s="67" t="s">
        <v>61</v>
      </c>
      <c r="D926" s="66" t="s">
        <v>993</v>
      </c>
      <c r="E926" s="68" t="s">
        <v>58</v>
      </c>
      <c r="F926" s="65">
        <v>1</v>
      </c>
      <c r="G926" s="86">
        <v>9807000</v>
      </c>
      <c r="H926" s="70">
        <v>0</v>
      </c>
      <c r="I926" s="65">
        <f t="shared" si="113"/>
        <v>1</v>
      </c>
      <c r="J926" s="87">
        <f t="shared" si="113"/>
        <v>9807000</v>
      </c>
      <c r="K926" s="70">
        <f t="shared" si="113"/>
        <v>0</v>
      </c>
      <c r="L926" s="68"/>
      <c r="M926" s="68"/>
      <c r="N926" s="68"/>
      <c r="O926" s="72"/>
      <c r="P926" s="73"/>
      <c r="Q926" s="74">
        <v>2008</v>
      </c>
      <c r="R926" s="74">
        <v>5</v>
      </c>
      <c r="S926" s="75">
        <f t="shared" si="114"/>
        <v>0.2</v>
      </c>
      <c r="T926" s="76">
        <f t="shared" si="116"/>
        <v>1961400</v>
      </c>
      <c r="U926" s="66">
        <f t="shared" si="111"/>
        <v>10</v>
      </c>
      <c r="V926" s="66">
        <v>0</v>
      </c>
      <c r="W926" s="77">
        <f t="shared" si="117"/>
        <v>19614000</v>
      </c>
      <c r="X926" s="18">
        <f t="shared" si="112"/>
        <v>0</v>
      </c>
    </row>
    <row r="927" spans="1:24" s="78" customFormat="1" hidden="1" x14ac:dyDescent="0.2">
      <c r="A927" s="137">
        <f t="shared" si="115"/>
        <v>675</v>
      </c>
      <c r="B927" s="66"/>
      <c r="C927" s="67" t="s">
        <v>61</v>
      </c>
      <c r="D927" s="66" t="s">
        <v>994</v>
      </c>
      <c r="E927" s="68" t="s">
        <v>58</v>
      </c>
      <c r="F927" s="65">
        <v>1</v>
      </c>
      <c r="G927" s="86">
        <v>9807000</v>
      </c>
      <c r="H927" s="70">
        <v>0</v>
      </c>
      <c r="I927" s="65">
        <f t="shared" si="113"/>
        <v>1</v>
      </c>
      <c r="J927" s="87">
        <f t="shared" si="113"/>
        <v>9807000</v>
      </c>
      <c r="K927" s="70">
        <f t="shared" si="113"/>
        <v>0</v>
      </c>
      <c r="L927" s="68"/>
      <c r="M927" s="68"/>
      <c r="N927" s="68"/>
      <c r="O927" s="72"/>
      <c r="P927" s="73"/>
      <c r="Q927" s="74">
        <v>2008</v>
      </c>
      <c r="R927" s="74">
        <v>5</v>
      </c>
      <c r="S927" s="75">
        <f t="shared" si="114"/>
        <v>0.2</v>
      </c>
      <c r="T927" s="76">
        <f t="shared" si="116"/>
        <v>1961400</v>
      </c>
      <c r="U927" s="66">
        <f t="shared" si="111"/>
        <v>10</v>
      </c>
      <c r="V927" s="66">
        <v>0</v>
      </c>
      <c r="W927" s="77">
        <f t="shared" si="117"/>
        <v>19614000</v>
      </c>
      <c r="X927" s="18">
        <f t="shared" si="112"/>
        <v>0</v>
      </c>
    </row>
    <row r="928" spans="1:24" s="78" customFormat="1" hidden="1" x14ac:dyDescent="0.2">
      <c r="A928" s="137">
        <f t="shared" si="115"/>
        <v>676</v>
      </c>
      <c r="B928" s="66"/>
      <c r="C928" s="67" t="s">
        <v>156</v>
      </c>
      <c r="D928" s="66" t="s">
        <v>995</v>
      </c>
      <c r="E928" s="68" t="s">
        <v>58</v>
      </c>
      <c r="F928" s="65">
        <v>1</v>
      </c>
      <c r="G928" s="86">
        <v>13750000</v>
      </c>
      <c r="H928" s="70">
        <v>0</v>
      </c>
      <c r="I928" s="65">
        <f t="shared" si="113"/>
        <v>1</v>
      </c>
      <c r="J928" s="87">
        <f t="shared" si="113"/>
        <v>13750000</v>
      </c>
      <c r="K928" s="70">
        <f t="shared" si="113"/>
        <v>0</v>
      </c>
      <c r="L928" s="68"/>
      <c r="M928" s="68"/>
      <c r="N928" s="68"/>
      <c r="O928" s="72"/>
      <c r="P928" s="73"/>
      <c r="Q928" s="74">
        <v>2011</v>
      </c>
      <c r="R928" s="74">
        <v>5</v>
      </c>
      <c r="S928" s="75">
        <f t="shared" si="114"/>
        <v>0.2</v>
      </c>
      <c r="T928" s="76">
        <f t="shared" si="116"/>
        <v>2750000</v>
      </c>
      <c r="U928" s="66">
        <f t="shared" ref="U928:U991" si="118">2018-Q928</f>
        <v>7</v>
      </c>
      <c r="V928" s="66">
        <v>0</v>
      </c>
      <c r="W928" s="77">
        <f t="shared" si="117"/>
        <v>19250000</v>
      </c>
      <c r="X928" s="18">
        <f t="shared" si="112"/>
        <v>0</v>
      </c>
    </row>
    <row r="929" spans="1:24" s="78" customFormat="1" hidden="1" x14ac:dyDescent="0.2">
      <c r="A929" s="137">
        <f t="shared" si="115"/>
        <v>677</v>
      </c>
      <c r="B929" s="66"/>
      <c r="C929" s="67" t="s">
        <v>76</v>
      </c>
      <c r="D929" s="66" t="s">
        <v>996</v>
      </c>
      <c r="E929" s="68" t="s">
        <v>58</v>
      </c>
      <c r="F929" s="65">
        <v>1</v>
      </c>
      <c r="G929" s="86">
        <v>8300000</v>
      </c>
      <c r="H929" s="70">
        <v>0</v>
      </c>
      <c r="I929" s="65">
        <f t="shared" si="113"/>
        <v>1</v>
      </c>
      <c r="J929" s="87">
        <f t="shared" si="113"/>
        <v>8300000</v>
      </c>
      <c r="K929" s="70">
        <f t="shared" si="113"/>
        <v>0</v>
      </c>
      <c r="L929" s="68"/>
      <c r="M929" s="68"/>
      <c r="N929" s="68"/>
      <c r="O929" s="72"/>
      <c r="P929" s="73"/>
      <c r="Q929" s="74">
        <v>2008</v>
      </c>
      <c r="R929" s="74">
        <v>5</v>
      </c>
      <c r="S929" s="75">
        <f t="shared" si="114"/>
        <v>0.2</v>
      </c>
      <c r="T929" s="76">
        <f t="shared" si="116"/>
        <v>1660000</v>
      </c>
      <c r="U929" s="66">
        <f t="shared" si="118"/>
        <v>10</v>
      </c>
      <c r="V929" s="66">
        <v>0</v>
      </c>
      <c r="W929" s="77">
        <f t="shared" si="117"/>
        <v>16600000</v>
      </c>
      <c r="X929" s="18">
        <f t="shared" si="112"/>
        <v>0</v>
      </c>
    </row>
    <row r="930" spans="1:24" s="20" customFormat="1" ht="28.5" hidden="1" customHeight="1" x14ac:dyDescent="0.25">
      <c r="A930" s="137">
        <f t="shared" si="115"/>
        <v>678</v>
      </c>
      <c r="B930" s="66"/>
      <c r="C930" s="124" t="s">
        <v>59</v>
      </c>
      <c r="D930" s="80" t="s">
        <v>997</v>
      </c>
      <c r="E930" s="68" t="s">
        <v>58</v>
      </c>
      <c r="F930" s="80">
        <v>49</v>
      </c>
      <c r="G930" s="81">
        <v>653415000</v>
      </c>
      <c r="H930" s="70">
        <v>0</v>
      </c>
      <c r="I930" s="65">
        <f t="shared" si="113"/>
        <v>49</v>
      </c>
      <c r="J930" s="87">
        <f t="shared" si="113"/>
        <v>653415000</v>
      </c>
      <c r="K930" s="70">
        <f t="shared" si="113"/>
        <v>0</v>
      </c>
      <c r="L930" s="83"/>
      <c r="M930" s="83"/>
      <c r="N930" s="83"/>
      <c r="O930" s="83"/>
      <c r="P930" s="84"/>
      <c r="Q930" s="85">
        <v>2012</v>
      </c>
      <c r="R930" s="85">
        <v>5</v>
      </c>
      <c r="S930" s="75">
        <f t="shared" si="114"/>
        <v>0.2</v>
      </c>
      <c r="T930" s="76">
        <f t="shared" si="116"/>
        <v>130683000</v>
      </c>
      <c r="U930" s="66">
        <f t="shared" si="118"/>
        <v>6</v>
      </c>
      <c r="V930" s="66"/>
      <c r="W930" s="77">
        <f t="shared" si="117"/>
        <v>784098000</v>
      </c>
      <c r="X930" s="18">
        <f t="shared" si="112"/>
        <v>0</v>
      </c>
    </row>
    <row r="931" spans="1:24" s="20" customFormat="1" ht="28.5" hidden="1" customHeight="1" x14ac:dyDescent="0.25">
      <c r="A931" s="137">
        <f t="shared" si="115"/>
        <v>679</v>
      </c>
      <c r="B931" s="66"/>
      <c r="C931" s="124" t="s">
        <v>63</v>
      </c>
      <c r="D931" s="80" t="s">
        <v>998</v>
      </c>
      <c r="E931" s="68" t="s">
        <v>86</v>
      </c>
      <c r="F931" s="80">
        <v>47</v>
      </c>
      <c r="G931" s="81">
        <v>626745000</v>
      </c>
      <c r="H931" s="70">
        <v>0</v>
      </c>
      <c r="I931" s="65">
        <f t="shared" si="113"/>
        <v>47</v>
      </c>
      <c r="J931" s="87">
        <f t="shared" si="113"/>
        <v>626745000</v>
      </c>
      <c r="K931" s="70">
        <f t="shared" si="113"/>
        <v>0</v>
      </c>
      <c r="L931" s="120"/>
      <c r="M931" s="120"/>
      <c r="N931" s="120"/>
      <c r="O931" s="120"/>
      <c r="P931" s="121"/>
      <c r="Q931" s="85">
        <v>2012</v>
      </c>
      <c r="R931" s="85">
        <v>5</v>
      </c>
      <c r="S931" s="75">
        <f t="shared" si="114"/>
        <v>0.2</v>
      </c>
      <c r="T931" s="76">
        <f t="shared" si="116"/>
        <v>125349000</v>
      </c>
      <c r="U931" s="66">
        <f t="shared" si="118"/>
        <v>6</v>
      </c>
      <c r="V931" s="66"/>
      <c r="W931" s="77">
        <f t="shared" si="117"/>
        <v>752094000</v>
      </c>
      <c r="X931" s="18">
        <f t="shared" si="112"/>
        <v>0</v>
      </c>
    </row>
    <row r="932" spans="1:24" s="20" customFormat="1" ht="28.5" hidden="1" customHeight="1" x14ac:dyDescent="0.25">
      <c r="A932" s="137">
        <f t="shared" si="115"/>
        <v>680</v>
      </c>
      <c r="B932" s="66"/>
      <c r="C932" s="124" t="s">
        <v>63</v>
      </c>
      <c r="D932" s="80" t="s">
        <v>999</v>
      </c>
      <c r="E932" s="68" t="s">
        <v>86</v>
      </c>
      <c r="F932" s="80">
        <v>24</v>
      </c>
      <c r="G932" s="81">
        <v>320040000</v>
      </c>
      <c r="H932" s="70">
        <v>0</v>
      </c>
      <c r="I932" s="65">
        <f t="shared" si="113"/>
        <v>24</v>
      </c>
      <c r="J932" s="87">
        <f t="shared" si="113"/>
        <v>320040000</v>
      </c>
      <c r="K932" s="70">
        <f t="shared" si="113"/>
        <v>0</v>
      </c>
      <c r="L932" s="120"/>
      <c r="M932" s="120"/>
      <c r="N932" s="120"/>
      <c r="O932" s="120"/>
      <c r="P932" s="121"/>
      <c r="Q932" s="85">
        <v>2012</v>
      </c>
      <c r="R932" s="85">
        <v>5</v>
      </c>
      <c r="S932" s="75">
        <f t="shared" si="114"/>
        <v>0.2</v>
      </c>
      <c r="T932" s="76">
        <f t="shared" si="116"/>
        <v>64008000</v>
      </c>
      <c r="U932" s="66">
        <f t="shared" si="118"/>
        <v>6</v>
      </c>
      <c r="V932" s="66"/>
      <c r="W932" s="77">
        <f t="shared" si="117"/>
        <v>384048000</v>
      </c>
      <c r="X932" s="18">
        <f t="shared" si="112"/>
        <v>0</v>
      </c>
    </row>
    <row r="933" spans="1:24" hidden="1" x14ac:dyDescent="0.25">
      <c r="A933" s="137">
        <f t="shared" si="115"/>
        <v>681</v>
      </c>
      <c r="B933" s="66"/>
      <c r="C933" s="67" t="s">
        <v>76</v>
      </c>
      <c r="D933" s="66" t="s">
        <v>1000</v>
      </c>
      <c r="E933" s="68" t="s">
        <v>86</v>
      </c>
      <c r="F933" s="65">
        <v>1</v>
      </c>
      <c r="G933" s="88">
        <v>8300000</v>
      </c>
      <c r="H933" s="70">
        <v>0</v>
      </c>
      <c r="I933" s="65">
        <f t="shared" si="113"/>
        <v>1</v>
      </c>
      <c r="J933" s="87">
        <f t="shared" si="113"/>
        <v>8300000</v>
      </c>
      <c r="K933" s="70">
        <f t="shared" si="113"/>
        <v>0</v>
      </c>
      <c r="L933" s="72"/>
      <c r="M933" s="72"/>
      <c r="N933" s="72"/>
      <c r="O933" s="72"/>
      <c r="P933" s="90"/>
      <c r="Q933" s="65">
        <v>2008</v>
      </c>
      <c r="R933" s="66">
        <v>5</v>
      </c>
      <c r="S933" s="75">
        <f t="shared" si="114"/>
        <v>0.2</v>
      </c>
      <c r="T933" s="76">
        <f t="shared" si="116"/>
        <v>1660000</v>
      </c>
      <c r="U933" s="66">
        <f t="shared" si="118"/>
        <v>10</v>
      </c>
      <c r="V933" s="66">
        <v>0</v>
      </c>
      <c r="W933" s="77">
        <f t="shared" si="117"/>
        <v>16600000</v>
      </c>
      <c r="X933" s="18">
        <f t="shared" si="112"/>
        <v>0</v>
      </c>
    </row>
    <row r="934" spans="1:24" hidden="1" x14ac:dyDescent="0.25">
      <c r="A934" s="137">
        <f t="shared" si="115"/>
        <v>682</v>
      </c>
      <c r="B934" s="66"/>
      <c r="C934" s="67" t="s">
        <v>76</v>
      </c>
      <c r="D934" s="66" t="s">
        <v>1001</v>
      </c>
      <c r="E934" s="68" t="s">
        <v>86</v>
      </c>
      <c r="F934" s="65">
        <v>1</v>
      </c>
      <c r="G934" s="88">
        <v>8300000</v>
      </c>
      <c r="H934" s="70">
        <v>0</v>
      </c>
      <c r="I934" s="65">
        <f t="shared" si="113"/>
        <v>1</v>
      </c>
      <c r="J934" s="87">
        <f t="shared" si="113"/>
        <v>8300000</v>
      </c>
      <c r="K934" s="70">
        <f t="shared" si="113"/>
        <v>0</v>
      </c>
      <c r="L934" s="72"/>
      <c r="M934" s="72"/>
      <c r="N934" s="72"/>
      <c r="O934" s="72"/>
      <c r="P934" s="90"/>
      <c r="Q934" s="65">
        <v>2008</v>
      </c>
      <c r="R934" s="66">
        <v>5</v>
      </c>
      <c r="S934" s="75">
        <f t="shared" si="114"/>
        <v>0.2</v>
      </c>
      <c r="T934" s="76">
        <f t="shared" si="116"/>
        <v>1660000</v>
      </c>
      <c r="U934" s="66">
        <f t="shared" si="118"/>
        <v>10</v>
      </c>
      <c r="V934" s="66">
        <v>0</v>
      </c>
      <c r="W934" s="77">
        <f t="shared" si="117"/>
        <v>16600000</v>
      </c>
      <c r="X934" s="18">
        <f t="shared" si="112"/>
        <v>0</v>
      </c>
    </row>
    <row r="935" spans="1:24" hidden="1" x14ac:dyDescent="0.25">
      <c r="A935" s="137">
        <f t="shared" si="115"/>
        <v>683</v>
      </c>
      <c r="B935" s="66"/>
      <c r="C935" s="67" t="s">
        <v>76</v>
      </c>
      <c r="D935" s="66" t="s">
        <v>1002</v>
      </c>
      <c r="E935" s="68" t="s">
        <v>86</v>
      </c>
      <c r="F935" s="65">
        <v>1</v>
      </c>
      <c r="G935" s="88">
        <v>8300000</v>
      </c>
      <c r="H935" s="70">
        <v>0</v>
      </c>
      <c r="I935" s="65">
        <f t="shared" si="113"/>
        <v>1</v>
      </c>
      <c r="J935" s="87">
        <f t="shared" si="113"/>
        <v>8300000</v>
      </c>
      <c r="K935" s="70">
        <f t="shared" si="113"/>
        <v>0</v>
      </c>
      <c r="L935" s="72"/>
      <c r="M935" s="72"/>
      <c r="N935" s="72"/>
      <c r="O935" s="72"/>
      <c r="P935" s="90"/>
      <c r="Q935" s="65">
        <v>2008</v>
      </c>
      <c r="R935" s="66">
        <v>5</v>
      </c>
      <c r="S935" s="75">
        <f t="shared" si="114"/>
        <v>0.2</v>
      </c>
      <c r="T935" s="76">
        <f t="shared" si="116"/>
        <v>1660000</v>
      </c>
      <c r="U935" s="66">
        <f t="shared" si="118"/>
        <v>10</v>
      </c>
      <c r="V935" s="66">
        <v>0</v>
      </c>
      <c r="W935" s="77">
        <f t="shared" si="117"/>
        <v>16600000</v>
      </c>
      <c r="X935" s="18">
        <f t="shared" si="112"/>
        <v>0</v>
      </c>
    </row>
    <row r="936" spans="1:24" hidden="1" x14ac:dyDescent="0.25">
      <c r="A936" s="137">
        <f t="shared" si="115"/>
        <v>684</v>
      </c>
      <c r="B936" s="66"/>
      <c r="C936" s="67" t="s">
        <v>76</v>
      </c>
      <c r="D936" s="66" t="s">
        <v>1003</v>
      </c>
      <c r="E936" s="68" t="s">
        <v>86</v>
      </c>
      <c r="F936" s="65">
        <v>1</v>
      </c>
      <c r="G936" s="88">
        <v>8300000</v>
      </c>
      <c r="H936" s="70">
        <v>0</v>
      </c>
      <c r="I936" s="65">
        <f t="shared" si="113"/>
        <v>1</v>
      </c>
      <c r="J936" s="87">
        <f t="shared" si="113"/>
        <v>8300000</v>
      </c>
      <c r="K936" s="70">
        <f t="shared" si="113"/>
        <v>0</v>
      </c>
      <c r="L936" s="72"/>
      <c r="M936" s="72"/>
      <c r="N936" s="72"/>
      <c r="O936" s="72"/>
      <c r="P936" s="90"/>
      <c r="Q936" s="65">
        <v>2008</v>
      </c>
      <c r="R936" s="66">
        <v>5</v>
      </c>
      <c r="S936" s="75">
        <f t="shared" si="114"/>
        <v>0.2</v>
      </c>
      <c r="T936" s="76">
        <f t="shared" si="116"/>
        <v>1660000</v>
      </c>
      <c r="U936" s="66">
        <f t="shared" si="118"/>
        <v>10</v>
      </c>
      <c r="V936" s="66">
        <v>0</v>
      </c>
      <c r="W936" s="77">
        <f t="shared" si="117"/>
        <v>16600000</v>
      </c>
      <c r="X936" s="18">
        <f t="shared" ref="X936:X999" si="119">IF(H936&lt;0,0,H936)</f>
        <v>0</v>
      </c>
    </row>
    <row r="937" spans="1:24" hidden="1" x14ac:dyDescent="0.25">
      <c r="A937" s="137">
        <f t="shared" si="115"/>
        <v>685</v>
      </c>
      <c r="B937" s="66"/>
      <c r="C937" s="67" t="s">
        <v>76</v>
      </c>
      <c r="D937" s="66" t="s">
        <v>1004</v>
      </c>
      <c r="E937" s="68" t="s">
        <v>86</v>
      </c>
      <c r="F937" s="65">
        <v>1</v>
      </c>
      <c r="G937" s="88">
        <v>8300000</v>
      </c>
      <c r="H937" s="70">
        <v>0</v>
      </c>
      <c r="I937" s="65">
        <f t="shared" si="113"/>
        <v>1</v>
      </c>
      <c r="J937" s="87">
        <f t="shared" si="113"/>
        <v>8300000</v>
      </c>
      <c r="K937" s="70">
        <f t="shared" si="113"/>
        <v>0</v>
      </c>
      <c r="L937" s="72"/>
      <c r="M937" s="72"/>
      <c r="N937" s="72"/>
      <c r="O937" s="72"/>
      <c r="P937" s="90"/>
      <c r="Q937" s="65">
        <v>2008</v>
      </c>
      <c r="R937" s="66">
        <v>5</v>
      </c>
      <c r="S937" s="75">
        <f t="shared" si="114"/>
        <v>0.2</v>
      </c>
      <c r="T937" s="76">
        <f t="shared" si="116"/>
        <v>1660000</v>
      </c>
      <c r="U937" s="66">
        <f t="shared" si="118"/>
        <v>10</v>
      </c>
      <c r="V937" s="66">
        <v>0</v>
      </c>
      <c r="W937" s="77">
        <f t="shared" si="117"/>
        <v>16600000</v>
      </c>
      <c r="X937" s="18">
        <f t="shared" si="119"/>
        <v>0</v>
      </c>
    </row>
    <row r="938" spans="1:24" hidden="1" x14ac:dyDescent="0.25">
      <c r="A938" s="137">
        <f t="shared" si="115"/>
        <v>686</v>
      </c>
      <c r="B938" s="66"/>
      <c r="C938" s="67" t="s">
        <v>76</v>
      </c>
      <c r="D938" s="66" t="s">
        <v>1005</v>
      </c>
      <c r="E938" s="68" t="s">
        <v>86</v>
      </c>
      <c r="F938" s="65">
        <v>1</v>
      </c>
      <c r="G938" s="88">
        <v>8300000</v>
      </c>
      <c r="H938" s="70">
        <v>0</v>
      </c>
      <c r="I938" s="65">
        <f t="shared" si="113"/>
        <v>1</v>
      </c>
      <c r="J938" s="87">
        <f t="shared" si="113"/>
        <v>8300000</v>
      </c>
      <c r="K938" s="70">
        <f t="shared" si="113"/>
        <v>0</v>
      </c>
      <c r="L938" s="72"/>
      <c r="M938" s="72"/>
      <c r="N938" s="72"/>
      <c r="O938" s="72"/>
      <c r="P938" s="90"/>
      <c r="Q938" s="65">
        <v>2008</v>
      </c>
      <c r="R938" s="66">
        <v>5</v>
      </c>
      <c r="S938" s="75">
        <f t="shared" si="114"/>
        <v>0.2</v>
      </c>
      <c r="T938" s="76">
        <f t="shared" si="116"/>
        <v>1660000</v>
      </c>
      <c r="U938" s="66">
        <f t="shared" si="118"/>
        <v>10</v>
      </c>
      <c r="V938" s="66">
        <v>0</v>
      </c>
      <c r="W938" s="77">
        <f t="shared" si="117"/>
        <v>16600000</v>
      </c>
      <c r="X938" s="18">
        <f t="shared" si="119"/>
        <v>0</v>
      </c>
    </row>
    <row r="939" spans="1:24" hidden="1" x14ac:dyDescent="0.25">
      <c r="A939" s="137">
        <f t="shared" si="115"/>
        <v>687</v>
      </c>
      <c r="B939" s="66"/>
      <c r="C939" s="67" t="s">
        <v>76</v>
      </c>
      <c r="D939" s="66" t="s">
        <v>1006</v>
      </c>
      <c r="E939" s="68" t="s">
        <v>86</v>
      </c>
      <c r="F939" s="65">
        <v>1</v>
      </c>
      <c r="G939" s="88">
        <v>8300000</v>
      </c>
      <c r="H939" s="70">
        <v>0</v>
      </c>
      <c r="I939" s="65">
        <f t="shared" si="113"/>
        <v>1</v>
      </c>
      <c r="J939" s="87">
        <f t="shared" si="113"/>
        <v>8300000</v>
      </c>
      <c r="K939" s="70">
        <f t="shared" si="113"/>
        <v>0</v>
      </c>
      <c r="L939" s="72"/>
      <c r="M939" s="72"/>
      <c r="N939" s="72"/>
      <c r="O939" s="72"/>
      <c r="P939" s="90"/>
      <c r="Q939" s="65">
        <v>2008</v>
      </c>
      <c r="R939" s="66">
        <v>5</v>
      </c>
      <c r="S939" s="75">
        <f t="shared" si="114"/>
        <v>0.2</v>
      </c>
      <c r="T939" s="76">
        <f t="shared" si="116"/>
        <v>1660000</v>
      </c>
      <c r="U939" s="66">
        <f t="shared" si="118"/>
        <v>10</v>
      </c>
      <c r="V939" s="66">
        <v>0</v>
      </c>
      <c r="W939" s="77">
        <f t="shared" si="117"/>
        <v>16600000</v>
      </c>
      <c r="X939" s="18">
        <f t="shared" si="119"/>
        <v>0</v>
      </c>
    </row>
    <row r="940" spans="1:24" hidden="1" x14ac:dyDescent="0.25">
      <c r="A940" s="137">
        <f t="shared" si="115"/>
        <v>688</v>
      </c>
      <c r="B940" s="66"/>
      <c r="C940" s="67" t="s">
        <v>76</v>
      </c>
      <c r="D940" s="66" t="s">
        <v>1007</v>
      </c>
      <c r="E940" s="68" t="s">
        <v>86</v>
      </c>
      <c r="F940" s="65">
        <v>1</v>
      </c>
      <c r="G940" s="88">
        <v>8300000</v>
      </c>
      <c r="H940" s="70">
        <v>0</v>
      </c>
      <c r="I940" s="65">
        <f t="shared" si="113"/>
        <v>1</v>
      </c>
      <c r="J940" s="87">
        <f t="shared" si="113"/>
        <v>8300000</v>
      </c>
      <c r="K940" s="70">
        <f t="shared" si="113"/>
        <v>0</v>
      </c>
      <c r="L940" s="72"/>
      <c r="M940" s="72"/>
      <c r="N940" s="72"/>
      <c r="O940" s="72"/>
      <c r="P940" s="90"/>
      <c r="Q940" s="65">
        <v>2008</v>
      </c>
      <c r="R940" s="66">
        <v>5</v>
      </c>
      <c r="S940" s="75">
        <f t="shared" si="114"/>
        <v>0.2</v>
      </c>
      <c r="T940" s="76">
        <f t="shared" si="116"/>
        <v>1660000</v>
      </c>
      <c r="U940" s="66">
        <f t="shared" si="118"/>
        <v>10</v>
      </c>
      <c r="V940" s="66">
        <v>0</v>
      </c>
      <c r="W940" s="77">
        <f t="shared" si="117"/>
        <v>16600000</v>
      </c>
      <c r="X940" s="18">
        <f t="shared" si="119"/>
        <v>0</v>
      </c>
    </row>
    <row r="941" spans="1:24" hidden="1" x14ac:dyDescent="0.25">
      <c r="A941" s="137">
        <f t="shared" si="115"/>
        <v>689</v>
      </c>
      <c r="B941" s="66"/>
      <c r="C941" s="67" t="s">
        <v>76</v>
      </c>
      <c r="D941" s="66" t="s">
        <v>1008</v>
      </c>
      <c r="E941" s="68" t="s">
        <v>86</v>
      </c>
      <c r="F941" s="65">
        <v>1</v>
      </c>
      <c r="G941" s="88">
        <v>8300000</v>
      </c>
      <c r="H941" s="70">
        <v>0</v>
      </c>
      <c r="I941" s="65">
        <f t="shared" si="113"/>
        <v>1</v>
      </c>
      <c r="J941" s="87">
        <f t="shared" si="113"/>
        <v>8300000</v>
      </c>
      <c r="K941" s="70">
        <f t="shared" si="113"/>
        <v>0</v>
      </c>
      <c r="L941" s="72"/>
      <c r="M941" s="72"/>
      <c r="N941" s="72"/>
      <c r="O941" s="72"/>
      <c r="P941" s="90"/>
      <c r="Q941" s="65">
        <v>2008</v>
      </c>
      <c r="R941" s="66">
        <v>5</v>
      </c>
      <c r="S941" s="75">
        <f t="shared" si="114"/>
        <v>0.2</v>
      </c>
      <c r="T941" s="76">
        <f t="shared" si="116"/>
        <v>1660000</v>
      </c>
      <c r="U941" s="66">
        <f t="shared" si="118"/>
        <v>10</v>
      </c>
      <c r="V941" s="66">
        <v>0</v>
      </c>
      <c r="W941" s="77">
        <f t="shared" si="117"/>
        <v>16600000</v>
      </c>
      <c r="X941" s="18">
        <f t="shared" si="119"/>
        <v>0</v>
      </c>
    </row>
    <row r="942" spans="1:24" hidden="1" x14ac:dyDescent="0.25">
      <c r="A942" s="137">
        <f t="shared" si="115"/>
        <v>690</v>
      </c>
      <c r="B942" s="66"/>
      <c r="C942" s="67" t="s">
        <v>76</v>
      </c>
      <c r="D942" s="66" t="s">
        <v>1009</v>
      </c>
      <c r="E942" s="68" t="s">
        <v>86</v>
      </c>
      <c r="F942" s="65">
        <v>1</v>
      </c>
      <c r="G942" s="88">
        <v>8300000</v>
      </c>
      <c r="H942" s="70">
        <v>0</v>
      </c>
      <c r="I942" s="65">
        <f t="shared" si="113"/>
        <v>1</v>
      </c>
      <c r="J942" s="87">
        <f t="shared" si="113"/>
        <v>8300000</v>
      </c>
      <c r="K942" s="70">
        <f t="shared" si="113"/>
        <v>0</v>
      </c>
      <c r="L942" s="72"/>
      <c r="M942" s="72"/>
      <c r="N942" s="72"/>
      <c r="O942" s="72"/>
      <c r="P942" s="90"/>
      <c r="Q942" s="65">
        <v>2008</v>
      </c>
      <c r="R942" s="66">
        <v>5</v>
      </c>
      <c r="S942" s="75">
        <f t="shared" si="114"/>
        <v>0.2</v>
      </c>
      <c r="T942" s="76">
        <f t="shared" si="116"/>
        <v>1660000</v>
      </c>
      <c r="U942" s="66">
        <f t="shared" si="118"/>
        <v>10</v>
      </c>
      <c r="V942" s="66">
        <v>0</v>
      </c>
      <c r="W942" s="77">
        <f t="shared" si="117"/>
        <v>16600000</v>
      </c>
      <c r="X942" s="18">
        <f t="shared" si="119"/>
        <v>0</v>
      </c>
    </row>
    <row r="943" spans="1:24" hidden="1" x14ac:dyDescent="0.25">
      <c r="A943" s="137">
        <f t="shared" si="115"/>
        <v>691</v>
      </c>
      <c r="B943" s="66"/>
      <c r="C943" s="67" t="s">
        <v>76</v>
      </c>
      <c r="D943" s="66" t="s">
        <v>1010</v>
      </c>
      <c r="E943" s="68" t="s">
        <v>86</v>
      </c>
      <c r="F943" s="65">
        <v>1</v>
      </c>
      <c r="G943" s="88">
        <v>8300000</v>
      </c>
      <c r="H943" s="70">
        <v>0</v>
      </c>
      <c r="I943" s="65">
        <f t="shared" si="113"/>
        <v>1</v>
      </c>
      <c r="J943" s="87">
        <f t="shared" si="113"/>
        <v>8300000</v>
      </c>
      <c r="K943" s="70">
        <f t="shared" si="113"/>
        <v>0</v>
      </c>
      <c r="L943" s="72"/>
      <c r="M943" s="72"/>
      <c r="N943" s="72"/>
      <c r="O943" s="72"/>
      <c r="P943" s="90"/>
      <c r="Q943" s="65">
        <v>2008</v>
      </c>
      <c r="R943" s="66">
        <v>5</v>
      </c>
      <c r="S943" s="75">
        <f t="shared" si="114"/>
        <v>0.2</v>
      </c>
      <c r="T943" s="76">
        <f t="shared" si="116"/>
        <v>1660000</v>
      </c>
      <c r="U943" s="66">
        <f t="shared" si="118"/>
        <v>10</v>
      </c>
      <c r="V943" s="66">
        <v>0</v>
      </c>
      <c r="W943" s="77">
        <f t="shared" si="117"/>
        <v>16600000</v>
      </c>
      <c r="X943" s="18">
        <f t="shared" si="119"/>
        <v>0</v>
      </c>
    </row>
    <row r="944" spans="1:24" hidden="1" x14ac:dyDescent="0.25">
      <c r="A944" s="137">
        <f t="shared" si="115"/>
        <v>692</v>
      </c>
      <c r="B944" s="66"/>
      <c r="C944" s="67" t="s">
        <v>76</v>
      </c>
      <c r="D944" s="66" t="s">
        <v>1011</v>
      </c>
      <c r="E944" s="68" t="s">
        <v>86</v>
      </c>
      <c r="F944" s="65">
        <v>1</v>
      </c>
      <c r="G944" s="88">
        <v>8300000</v>
      </c>
      <c r="H944" s="70">
        <v>0</v>
      </c>
      <c r="I944" s="65">
        <f t="shared" si="113"/>
        <v>1</v>
      </c>
      <c r="J944" s="87">
        <f t="shared" si="113"/>
        <v>8300000</v>
      </c>
      <c r="K944" s="70">
        <f t="shared" si="113"/>
        <v>0</v>
      </c>
      <c r="L944" s="72"/>
      <c r="M944" s="72"/>
      <c r="N944" s="72"/>
      <c r="O944" s="72"/>
      <c r="P944" s="90"/>
      <c r="Q944" s="65">
        <v>2008</v>
      </c>
      <c r="R944" s="66">
        <v>5</v>
      </c>
      <c r="S944" s="75">
        <f t="shared" si="114"/>
        <v>0.2</v>
      </c>
      <c r="T944" s="76">
        <f t="shared" si="116"/>
        <v>1660000</v>
      </c>
      <c r="U944" s="66">
        <f t="shared" si="118"/>
        <v>10</v>
      </c>
      <c r="V944" s="66">
        <v>0</v>
      </c>
      <c r="W944" s="77">
        <f t="shared" si="117"/>
        <v>16600000</v>
      </c>
      <c r="X944" s="18">
        <f t="shared" si="119"/>
        <v>0</v>
      </c>
    </row>
    <row r="945" spans="1:24" hidden="1" x14ac:dyDescent="0.25">
      <c r="A945" s="137">
        <f t="shared" si="115"/>
        <v>693</v>
      </c>
      <c r="B945" s="66"/>
      <c r="C945" s="67" t="s">
        <v>76</v>
      </c>
      <c r="D945" s="66" t="s">
        <v>1012</v>
      </c>
      <c r="E945" s="68" t="s">
        <v>86</v>
      </c>
      <c r="F945" s="65">
        <v>1</v>
      </c>
      <c r="G945" s="88">
        <v>8300000</v>
      </c>
      <c r="H945" s="70">
        <v>0</v>
      </c>
      <c r="I945" s="65">
        <f t="shared" si="113"/>
        <v>1</v>
      </c>
      <c r="J945" s="87">
        <f t="shared" si="113"/>
        <v>8300000</v>
      </c>
      <c r="K945" s="70">
        <f t="shared" si="113"/>
        <v>0</v>
      </c>
      <c r="L945" s="72"/>
      <c r="M945" s="72"/>
      <c r="N945" s="72"/>
      <c r="O945" s="72"/>
      <c r="P945" s="90"/>
      <c r="Q945" s="65">
        <v>2008</v>
      </c>
      <c r="R945" s="66">
        <v>5</v>
      </c>
      <c r="S945" s="75">
        <f t="shared" si="114"/>
        <v>0.2</v>
      </c>
      <c r="T945" s="76">
        <f t="shared" si="116"/>
        <v>1660000</v>
      </c>
      <c r="U945" s="66">
        <f t="shared" si="118"/>
        <v>10</v>
      </c>
      <c r="V945" s="66">
        <v>0</v>
      </c>
      <c r="W945" s="77">
        <f t="shared" si="117"/>
        <v>16600000</v>
      </c>
      <c r="X945" s="18">
        <f t="shared" si="119"/>
        <v>0</v>
      </c>
    </row>
    <row r="946" spans="1:24" hidden="1" x14ac:dyDescent="0.25">
      <c r="A946" s="137">
        <f t="shared" si="115"/>
        <v>694</v>
      </c>
      <c r="B946" s="66"/>
      <c r="C946" s="67" t="s">
        <v>76</v>
      </c>
      <c r="D946" s="66" t="s">
        <v>1013</v>
      </c>
      <c r="E946" s="68" t="s">
        <v>86</v>
      </c>
      <c r="F946" s="65">
        <v>1</v>
      </c>
      <c r="G946" s="88">
        <v>8300000</v>
      </c>
      <c r="H946" s="70">
        <v>0</v>
      </c>
      <c r="I946" s="65">
        <f t="shared" si="113"/>
        <v>1</v>
      </c>
      <c r="J946" s="87">
        <f t="shared" si="113"/>
        <v>8300000</v>
      </c>
      <c r="K946" s="70">
        <f t="shared" si="113"/>
        <v>0</v>
      </c>
      <c r="L946" s="72"/>
      <c r="M946" s="72"/>
      <c r="N946" s="72"/>
      <c r="O946" s="72"/>
      <c r="P946" s="90"/>
      <c r="Q946" s="65">
        <v>2008</v>
      </c>
      <c r="R946" s="66">
        <v>5</v>
      </c>
      <c r="S946" s="75">
        <f t="shared" si="114"/>
        <v>0.2</v>
      </c>
      <c r="T946" s="76">
        <f t="shared" si="116"/>
        <v>1660000</v>
      </c>
      <c r="U946" s="66">
        <f t="shared" si="118"/>
        <v>10</v>
      </c>
      <c r="V946" s="66">
        <v>0</v>
      </c>
      <c r="W946" s="77">
        <f t="shared" si="117"/>
        <v>16600000</v>
      </c>
      <c r="X946" s="18">
        <f t="shared" si="119"/>
        <v>0</v>
      </c>
    </row>
    <row r="947" spans="1:24" hidden="1" x14ac:dyDescent="0.25">
      <c r="A947" s="137">
        <f t="shared" si="115"/>
        <v>695</v>
      </c>
      <c r="B947" s="66"/>
      <c r="C947" s="67" t="s">
        <v>76</v>
      </c>
      <c r="D947" s="66" t="s">
        <v>1014</v>
      </c>
      <c r="E947" s="68" t="s">
        <v>86</v>
      </c>
      <c r="F947" s="65">
        <v>1</v>
      </c>
      <c r="G947" s="88">
        <v>8300000</v>
      </c>
      <c r="H947" s="70">
        <v>0</v>
      </c>
      <c r="I947" s="65">
        <f t="shared" si="113"/>
        <v>1</v>
      </c>
      <c r="J947" s="87">
        <f t="shared" si="113"/>
        <v>8300000</v>
      </c>
      <c r="K947" s="70">
        <f t="shared" si="113"/>
        <v>0</v>
      </c>
      <c r="L947" s="72"/>
      <c r="M947" s="72"/>
      <c r="N947" s="72"/>
      <c r="O947" s="66"/>
      <c r="P947" s="90"/>
      <c r="Q947" s="65">
        <v>2008</v>
      </c>
      <c r="R947" s="66">
        <v>5</v>
      </c>
      <c r="S947" s="75">
        <f t="shared" si="114"/>
        <v>0.2</v>
      </c>
      <c r="T947" s="76">
        <f t="shared" si="116"/>
        <v>1660000</v>
      </c>
      <c r="U947" s="66">
        <f t="shared" si="118"/>
        <v>10</v>
      </c>
      <c r="V947" s="66">
        <v>0</v>
      </c>
      <c r="W947" s="77">
        <f t="shared" si="117"/>
        <v>16600000</v>
      </c>
      <c r="X947" s="18">
        <f t="shared" si="119"/>
        <v>0</v>
      </c>
    </row>
    <row r="948" spans="1:24" hidden="1" x14ac:dyDescent="0.25">
      <c r="A948" s="137">
        <f t="shared" si="115"/>
        <v>696</v>
      </c>
      <c r="B948" s="66"/>
      <c r="C948" s="67" t="s">
        <v>76</v>
      </c>
      <c r="D948" s="66" t="s">
        <v>1015</v>
      </c>
      <c r="E948" s="68" t="s">
        <v>86</v>
      </c>
      <c r="F948" s="65">
        <v>1</v>
      </c>
      <c r="G948" s="88">
        <v>8300000</v>
      </c>
      <c r="H948" s="70">
        <v>0</v>
      </c>
      <c r="I948" s="65">
        <f t="shared" si="113"/>
        <v>1</v>
      </c>
      <c r="J948" s="87">
        <f t="shared" si="113"/>
        <v>8300000</v>
      </c>
      <c r="K948" s="70">
        <f t="shared" si="113"/>
        <v>0</v>
      </c>
      <c r="L948" s="72"/>
      <c r="M948" s="72"/>
      <c r="N948" s="72"/>
      <c r="O948" s="66"/>
      <c r="P948" s="90"/>
      <c r="Q948" s="65">
        <v>2008</v>
      </c>
      <c r="R948" s="66">
        <v>5</v>
      </c>
      <c r="S948" s="75">
        <f t="shared" si="114"/>
        <v>0.2</v>
      </c>
      <c r="T948" s="76">
        <f t="shared" si="116"/>
        <v>1660000</v>
      </c>
      <c r="U948" s="66">
        <f t="shared" si="118"/>
        <v>10</v>
      </c>
      <c r="V948" s="66">
        <v>0</v>
      </c>
      <c r="W948" s="77">
        <f t="shared" si="117"/>
        <v>16600000</v>
      </c>
      <c r="X948" s="18">
        <f t="shared" si="119"/>
        <v>0</v>
      </c>
    </row>
    <row r="949" spans="1:24" hidden="1" x14ac:dyDescent="0.25">
      <c r="A949" s="137">
        <f t="shared" si="115"/>
        <v>697</v>
      </c>
      <c r="B949" s="66"/>
      <c r="C949" s="67" t="s">
        <v>76</v>
      </c>
      <c r="D949" s="66" t="s">
        <v>1016</v>
      </c>
      <c r="E949" s="68" t="s">
        <v>86</v>
      </c>
      <c r="F949" s="65">
        <v>1</v>
      </c>
      <c r="G949" s="88">
        <v>8300000</v>
      </c>
      <c r="H949" s="70">
        <v>0</v>
      </c>
      <c r="I949" s="65">
        <f t="shared" si="113"/>
        <v>1</v>
      </c>
      <c r="J949" s="87">
        <f t="shared" si="113"/>
        <v>8300000</v>
      </c>
      <c r="K949" s="70">
        <f t="shared" si="113"/>
        <v>0</v>
      </c>
      <c r="L949" s="72"/>
      <c r="M949" s="72"/>
      <c r="N949" s="72"/>
      <c r="O949" s="66"/>
      <c r="P949" s="90"/>
      <c r="Q949" s="65">
        <v>2008</v>
      </c>
      <c r="R949" s="66">
        <v>5</v>
      </c>
      <c r="S949" s="75">
        <f t="shared" si="114"/>
        <v>0.2</v>
      </c>
      <c r="T949" s="76">
        <f t="shared" si="116"/>
        <v>1660000</v>
      </c>
      <c r="U949" s="66">
        <f t="shared" si="118"/>
        <v>10</v>
      </c>
      <c r="V949" s="66">
        <v>0</v>
      </c>
      <c r="W949" s="77">
        <f t="shared" si="117"/>
        <v>16600000</v>
      </c>
      <c r="X949" s="18">
        <f t="shared" si="119"/>
        <v>0</v>
      </c>
    </row>
    <row r="950" spans="1:24" hidden="1" x14ac:dyDescent="0.25">
      <c r="A950" s="137">
        <f t="shared" si="115"/>
        <v>698</v>
      </c>
      <c r="B950" s="66"/>
      <c r="C950" s="67" t="s">
        <v>76</v>
      </c>
      <c r="D950" s="66" t="s">
        <v>1017</v>
      </c>
      <c r="E950" s="68" t="s">
        <v>86</v>
      </c>
      <c r="F950" s="65">
        <v>1</v>
      </c>
      <c r="G950" s="88">
        <v>8300000</v>
      </c>
      <c r="H950" s="70">
        <v>0</v>
      </c>
      <c r="I950" s="65">
        <f t="shared" si="113"/>
        <v>1</v>
      </c>
      <c r="J950" s="87">
        <f t="shared" si="113"/>
        <v>8300000</v>
      </c>
      <c r="K950" s="70">
        <f t="shared" si="113"/>
        <v>0</v>
      </c>
      <c r="L950" s="72"/>
      <c r="M950" s="72"/>
      <c r="N950" s="72"/>
      <c r="O950" s="66"/>
      <c r="P950" s="90"/>
      <c r="Q950" s="65">
        <v>2008</v>
      </c>
      <c r="R950" s="66">
        <v>5</v>
      </c>
      <c r="S950" s="75">
        <f t="shared" si="114"/>
        <v>0.2</v>
      </c>
      <c r="T950" s="76">
        <f t="shared" si="116"/>
        <v>1660000</v>
      </c>
      <c r="U950" s="66">
        <f t="shared" si="118"/>
        <v>10</v>
      </c>
      <c r="V950" s="66">
        <v>0</v>
      </c>
      <c r="W950" s="77">
        <f t="shared" si="117"/>
        <v>16600000</v>
      </c>
      <c r="X950" s="18">
        <f t="shared" si="119"/>
        <v>0</v>
      </c>
    </row>
    <row r="951" spans="1:24" hidden="1" x14ac:dyDescent="0.25">
      <c r="A951" s="137">
        <f t="shared" si="115"/>
        <v>699</v>
      </c>
      <c r="B951" s="66"/>
      <c r="C951" s="67" t="s">
        <v>76</v>
      </c>
      <c r="D951" s="66" t="s">
        <v>1018</v>
      </c>
      <c r="E951" s="68" t="s">
        <v>86</v>
      </c>
      <c r="F951" s="65">
        <v>1</v>
      </c>
      <c r="G951" s="88">
        <v>8300000</v>
      </c>
      <c r="H951" s="70">
        <v>0</v>
      </c>
      <c r="I951" s="65">
        <f t="shared" si="113"/>
        <v>1</v>
      </c>
      <c r="J951" s="87">
        <f t="shared" si="113"/>
        <v>8300000</v>
      </c>
      <c r="K951" s="70">
        <f t="shared" si="113"/>
        <v>0</v>
      </c>
      <c r="L951" s="72"/>
      <c r="M951" s="72"/>
      <c r="N951" s="72"/>
      <c r="O951" s="66"/>
      <c r="P951" s="90"/>
      <c r="Q951" s="65">
        <v>2008</v>
      </c>
      <c r="R951" s="66">
        <v>5</v>
      </c>
      <c r="S951" s="75">
        <f t="shared" si="114"/>
        <v>0.2</v>
      </c>
      <c r="T951" s="76">
        <f t="shared" si="116"/>
        <v>1660000</v>
      </c>
      <c r="U951" s="66">
        <f t="shared" si="118"/>
        <v>10</v>
      </c>
      <c r="V951" s="66">
        <v>0</v>
      </c>
      <c r="W951" s="77">
        <f t="shared" si="117"/>
        <v>16600000</v>
      </c>
      <c r="X951" s="18">
        <f t="shared" si="119"/>
        <v>0</v>
      </c>
    </row>
    <row r="952" spans="1:24" hidden="1" x14ac:dyDescent="0.25">
      <c r="A952" s="137">
        <f t="shared" si="115"/>
        <v>700</v>
      </c>
      <c r="B952" s="66"/>
      <c r="C952" s="67" t="s">
        <v>76</v>
      </c>
      <c r="D952" s="66" t="s">
        <v>1019</v>
      </c>
      <c r="E952" s="68" t="s">
        <v>86</v>
      </c>
      <c r="F952" s="65">
        <v>1</v>
      </c>
      <c r="G952" s="88">
        <v>8300000</v>
      </c>
      <c r="H952" s="70">
        <v>0</v>
      </c>
      <c r="I952" s="65">
        <f t="shared" si="113"/>
        <v>1</v>
      </c>
      <c r="J952" s="87">
        <f t="shared" si="113"/>
        <v>8300000</v>
      </c>
      <c r="K952" s="70">
        <f t="shared" si="113"/>
        <v>0</v>
      </c>
      <c r="L952" s="72"/>
      <c r="M952" s="72"/>
      <c r="N952" s="72"/>
      <c r="O952" s="66"/>
      <c r="P952" s="90"/>
      <c r="Q952" s="65">
        <v>2008</v>
      </c>
      <c r="R952" s="66">
        <v>5</v>
      </c>
      <c r="S952" s="75">
        <f t="shared" si="114"/>
        <v>0.2</v>
      </c>
      <c r="T952" s="76">
        <f t="shared" si="116"/>
        <v>1660000</v>
      </c>
      <c r="U952" s="66">
        <f t="shared" si="118"/>
        <v>10</v>
      </c>
      <c r="V952" s="66">
        <v>0</v>
      </c>
      <c r="W952" s="77">
        <f t="shared" si="117"/>
        <v>16600000</v>
      </c>
      <c r="X952" s="18">
        <f t="shared" si="119"/>
        <v>0</v>
      </c>
    </row>
    <row r="953" spans="1:24" hidden="1" x14ac:dyDescent="0.25">
      <c r="A953" s="137">
        <f t="shared" si="115"/>
        <v>701</v>
      </c>
      <c r="B953" s="66"/>
      <c r="C953" s="67" t="s">
        <v>76</v>
      </c>
      <c r="D953" s="66" t="s">
        <v>1020</v>
      </c>
      <c r="E953" s="68" t="s">
        <v>86</v>
      </c>
      <c r="F953" s="65">
        <v>1</v>
      </c>
      <c r="G953" s="88">
        <v>8300000</v>
      </c>
      <c r="H953" s="70">
        <v>0</v>
      </c>
      <c r="I953" s="65">
        <f t="shared" si="113"/>
        <v>1</v>
      </c>
      <c r="J953" s="87">
        <f t="shared" si="113"/>
        <v>8300000</v>
      </c>
      <c r="K953" s="70">
        <f t="shared" si="113"/>
        <v>0</v>
      </c>
      <c r="L953" s="72"/>
      <c r="M953" s="72"/>
      <c r="N953" s="72"/>
      <c r="O953" s="66"/>
      <c r="P953" s="90"/>
      <c r="Q953" s="65">
        <v>2008</v>
      </c>
      <c r="R953" s="66">
        <v>5</v>
      </c>
      <c r="S953" s="75">
        <f t="shared" si="114"/>
        <v>0.2</v>
      </c>
      <c r="T953" s="76">
        <f t="shared" si="116"/>
        <v>1660000</v>
      </c>
      <c r="U953" s="66">
        <f t="shared" si="118"/>
        <v>10</v>
      </c>
      <c r="V953" s="66">
        <v>0</v>
      </c>
      <c r="W953" s="77">
        <f t="shared" si="117"/>
        <v>16600000</v>
      </c>
      <c r="X953" s="18">
        <f t="shared" si="119"/>
        <v>0</v>
      </c>
    </row>
    <row r="954" spans="1:24" hidden="1" x14ac:dyDescent="0.25">
      <c r="A954" s="137">
        <f t="shared" si="115"/>
        <v>702</v>
      </c>
      <c r="B954" s="66"/>
      <c r="C954" s="67" t="s">
        <v>76</v>
      </c>
      <c r="D954" s="66" t="s">
        <v>1021</v>
      </c>
      <c r="E954" s="68" t="s">
        <v>86</v>
      </c>
      <c r="F954" s="65">
        <v>1</v>
      </c>
      <c r="G954" s="88">
        <v>8300000</v>
      </c>
      <c r="H954" s="70">
        <v>0</v>
      </c>
      <c r="I954" s="65">
        <f t="shared" si="113"/>
        <v>1</v>
      </c>
      <c r="J954" s="87">
        <f t="shared" si="113"/>
        <v>8300000</v>
      </c>
      <c r="K954" s="70">
        <f t="shared" si="113"/>
        <v>0</v>
      </c>
      <c r="L954" s="72"/>
      <c r="M954" s="72"/>
      <c r="N954" s="72"/>
      <c r="O954" s="66"/>
      <c r="P954" s="90"/>
      <c r="Q954" s="65">
        <v>2008</v>
      </c>
      <c r="R954" s="66">
        <v>5</v>
      </c>
      <c r="S954" s="75">
        <f t="shared" si="114"/>
        <v>0.2</v>
      </c>
      <c r="T954" s="76">
        <f t="shared" si="116"/>
        <v>1660000</v>
      </c>
      <c r="U954" s="66">
        <f t="shared" si="118"/>
        <v>10</v>
      </c>
      <c r="V954" s="66">
        <v>0</v>
      </c>
      <c r="W954" s="77">
        <f t="shared" si="117"/>
        <v>16600000</v>
      </c>
      <c r="X954" s="18">
        <f t="shared" si="119"/>
        <v>0</v>
      </c>
    </row>
    <row r="955" spans="1:24" hidden="1" x14ac:dyDescent="0.25">
      <c r="A955" s="137">
        <f t="shared" si="115"/>
        <v>703</v>
      </c>
      <c r="B955" s="66"/>
      <c r="C955" s="67" t="s">
        <v>76</v>
      </c>
      <c r="D955" s="66" t="s">
        <v>1022</v>
      </c>
      <c r="E955" s="68" t="s">
        <v>86</v>
      </c>
      <c r="F955" s="65">
        <v>1</v>
      </c>
      <c r="G955" s="88">
        <v>8300000</v>
      </c>
      <c r="H955" s="70">
        <v>0</v>
      </c>
      <c r="I955" s="65">
        <f t="shared" si="113"/>
        <v>1</v>
      </c>
      <c r="J955" s="87">
        <f t="shared" si="113"/>
        <v>8300000</v>
      </c>
      <c r="K955" s="70">
        <f t="shared" si="113"/>
        <v>0</v>
      </c>
      <c r="L955" s="72"/>
      <c r="M955" s="72"/>
      <c r="N955" s="72"/>
      <c r="O955" s="66"/>
      <c r="P955" s="90"/>
      <c r="Q955" s="65">
        <v>2008</v>
      </c>
      <c r="R955" s="66">
        <v>5</v>
      </c>
      <c r="S955" s="75">
        <f t="shared" si="114"/>
        <v>0.2</v>
      </c>
      <c r="T955" s="76">
        <f t="shared" si="116"/>
        <v>1660000</v>
      </c>
      <c r="U955" s="66">
        <f t="shared" si="118"/>
        <v>10</v>
      </c>
      <c r="V955" s="66">
        <v>0</v>
      </c>
      <c r="W955" s="77">
        <f t="shared" si="117"/>
        <v>16600000</v>
      </c>
      <c r="X955" s="18">
        <f t="shared" si="119"/>
        <v>0</v>
      </c>
    </row>
    <row r="956" spans="1:24" hidden="1" x14ac:dyDescent="0.25">
      <c r="A956" s="137">
        <f t="shared" si="115"/>
        <v>704</v>
      </c>
      <c r="B956" s="66"/>
      <c r="C956" s="67" t="s">
        <v>76</v>
      </c>
      <c r="D956" s="66" t="s">
        <v>1023</v>
      </c>
      <c r="E956" s="68" t="s">
        <v>86</v>
      </c>
      <c r="F956" s="65">
        <v>1</v>
      </c>
      <c r="G956" s="88">
        <v>8300000</v>
      </c>
      <c r="H956" s="70">
        <v>0</v>
      </c>
      <c r="I956" s="65">
        <f t="shared" ref="I956:K1019" si="120">F956</f>
        <v>1</v>
      </c>
      <c r="J956" s="87">
        <f t="shared" si="120"/>
        <v>8300000</v>
      </c>
      <c r="K956" s="70">
        <f t="shared" si="120"/>
        <v>0</v>
      </c>
      <c r="L956" s="72"/>
      <c r="M956" s="72"/>
      <c r="N956" s="72"/>
      <c r="O956" s="66"/>
      <c r="P956" s="90"/>
      <c r="Q956" s="65">
        <v>2008</v>
      </c>
      <c r="R956" s="66">
        <v>5</v>
      </c>
      <c r="S956" s="75">
        <f t="shared" si="114"/>
        <v>0.2</v>
      </c>
      <c r="T956" s="76">
        <f t="shared" si="116"/>
        <v>1660000</v>
      </c>
      <c r="U956" s="66">
        <f t="shared" si="118"/>
        <v>10</v>
      </c>
      <c r="V956" s="66">
        <v>0</v>
      </c>
      <c r="W956" s="77">
        <f t="shared" si="117"/>
        <v>16600000</v>
      </c>
      <c r="X956" s="18">
        <f t="shared" si="119"/>
        <v>0</v>
      </c>
    </row>
    <row r="957" spans="1:24" hidden="1" x14ac:dyDescent="0.25">
      <c r="A957" s="137">
        <f t="shared" si="115"/>
        <v>705</v>
      </c>
      <c r="B957" s="66"/>
      <c r="C957" s="67" t="s">
        <v>76</v>
      </c>
      <c r="D957" s="66" t="s">
        <v>1024</v>
      </c>
      <c r="E957" s="68" t="s">
        <v>86</v>
      </c>
      <c r="F957" s="65">
        <v>1</v>
      </c>
      <c r="G957" s="88">
        <v>8300000</v>
      </c>
      <c r="H957" s="70">
        <v>0</v>
      </c>
      <c r="I957" s="65">
        <f t="shared" si="120"/>
        <v>1</v>
      </c>
      <c r="J957" s="87">
        <f t="shared" si="120"/>
        <v>8300000</v>
      </c>
      <c r="K957" s="70">
        <f t="shared" si="120"/>
        <v>0</v>
      </c>
      <c r="L957" s="72"/>
      <c r="M957" s="72"/>
      <c r="N957" s="72"/>
      <c r="O957" s="66"/>
      <c r="P957" s="90"/>
      <c r="Q957" s="65">
        <v>2008</v>
      </c>
      <c r="R957" s="66">
        <v>5</v>
      </c>
      <c r="S957" s="75">
        <f t="shared" ref="S957:S1020" si="121">100%/R957</f>
        <v>0.2</v>
      </c>
      <c r="T957" s="76">
        <f t="shared" si="116"/>
        <v>1660000</v>
      </c>
      <c r="U957" s="66">
        <f t="shared" si="118"/>
        <v>10</v>
      </c>
      <c r="V957" s="66">
        <v>0</v>
      </c>
      <c r="W957" s="77">
        <f t="shared" si="117"/>
        <v>16600000</v>
      </c>
      <c r="X957" s="18">
        <f t="shared" si="119"/>
        <v>0</v>
      </c>
    </row>
    <row r="958" spans="1:24" hidden="1" x14ac:dyDescent="0.25">
      <c r="A958" s="137">
        <f t="shared" si="115"/>
        <v>706</v>
      </c>
      <c r="B958" s="66"/>
      <c r="C958" s="67" t="s">
        <v>76</v>
      </c>
      <c r="D958" s="66" t="s">
        <v>1025</v>
      </c>
      <c r="E958" s="68" t="s">
        <v>86</v>
      </c>
      <c r="F958" s="65">
        <v>1</v>
      </c>
      <c r="G958" s="88">
        <v>8300000</v>
      </c>
      <c r="H958" s="70">
        <v>0</v>
      </c>
      <c r="I958" s="65">
        <f t="shared" si="120"/>
        <v>1</v>
      </c>
      <c r="J958" s="87">
        <f t="shared" si="120"/>
        <v>8300000</v>
      </c>
      <c r="K958" s="70">
        <f t="shared" si="120"/>
        <v>0</v>
      </c>
      <c r="L958" s="72"/>
      <c r="M958" s="72"/>
      <c r="N958" s="72"/>
      <c r="O958" s="66"/>
      <c r="P958" s="90"/>
      <c r="Q958" s="65">
        <v>2008</v>
      </c>
      <c r="R958" s="66">
        <v>5</v>
      </c>
      <c r="S958" s="75">
        <f t="shared" si="121"/>
        <v>0.2</v>
      </c>
      <c r="T958" s="76">
        <f t="shared" si="116"/>
        <v>1660000</v>
      </c>
      <c r="U958" s="66">
        <f t="shared" si="118"/>
        <v>10</v>
      </c>
      <c r="V958" s="66">
        <v>0</v>
      </c>
      <c r="W958" s="77">
        <f t="shared" si="117"/>
        <v>16600000</v>
      </c>
      <c r="X958" s="18">
        <f t="shared" si="119"/>
        <v>0</v>
      </c>
    </row>
    <row r="959" spans="1:24" hidden="1" x14ac:dyDescent="0.25">
      <c r="A959" s="137">
        <f t="shared" ref="A959:A1022" si="122">+A958+1</f>
        <v>707</v>
      </c>
      <c r="B959" s="66"/>
      <c r="C959" s="67" t="s">
        <v>76</v>
      </c>
      <c r="D959" s="66" t="s">
        <v>1026</v>
      </c>
      <c r="E959" s="68" t="s">
        <v>86</v>
      </c>
      <c r="F959" s="65">
        <v>1</v>
      </c>
      <c r="G959" s="88">
        <v>8300000</v>
      </c>
      <c r="H959" s="70">
        <v>0</v>
      </c>
      <c r="I959" s="65">
        <f t="shared" si="120"/>
        <v>1</v>
      </c>
      <c r="J959" s="87">
        <f t="shared" si="120"/>
        <v>8300000</v>
      </c>
      <c r="K959" s="70">
        <f t="shared" si="120"/>
        <v>0</v>
      </c>
      <c r="L959" s="72"/>
      <c r="M959" s="72"/>
      <c r="N959" s="72"/>
      <c r="O959" s="66"/>
      <c r="P959" s="90"/>
      <c r="Q959" s="65">
        <v>2008</v>
      </c>
      <c r="R959" s="66">
        <v>5</v>
      </c>
      <c r="S959" s="75">
        <f t="shared" si="121"/>
        <v>0.2</v>
      </c>
      <c r="T959" s="76">
        <f t="shared" si="116"/>
        <v>1660000</v>
      </c>
      <c r="U959" s="66">
        <f t="shared" si="118"/>
        <v>10</v>
      </c>
      <c r="V959" s="66">
        <v>0</v>
      </c>
      <c r="W959" s="77">
        <f t="shared" si="117"/>
        <v>16600000</v>
      </c>
      <c r="X959" s="18">
        <f t="shared" si="119"/>
        <v>0</v>
      </c>
    </row>
    <row r="960" spans="1:24" hidden="1" x14ac:dyDescent="0.25">
      <c r="A960" s="137">
        <f t="shared" si="122"/>
        <v>708</v>
      </c>
      <c r="B960" s="66"/>
      <c r="C960" s="67" t="s">
        <v>76</v>
      </c>
      <c r="D960" s="66" t="s">
        <v>1027</v>
      </c>
      <c r="E960" s="68" t="s">
        <v>86</v>
      </c>
      <c r="F960" s="65">
        <v>1</v>
      </c>
      <c r="G960" s="88">
        <v>8300000</v>
      </c>
      <c r="H960" s="70">
        <v>0</v>
      </c>
      <c r="I960" s="65">
        <f t="shared" si="120"/>
        <v>1</v>
      </c>
      <c r="J960" s="87">
        <f t="shared" si="120"/>
        <v>8300000</v>
      </c>
      <c r="K960" s="70">
        <f t="shared" si="120"/>
        <v>0</v>
      </c>
      <c r="L960" s="72"/>
      <c r="M960" s="72"/>
      <c r="N960" s="72"/>
      <c r="O960" s="66"/>
      <c r="P960" s="90"/>
      <c r="Q960" s="65">
        <v>2008</v>
      </c>
      <c r="R960" s="66">
        <v>5</v>
      </c>
      <c r="S960" s="75">
        <f t="shared" si="121"/>
        <v>0.2</v>
      </c>
      <c r="T960" s="76">
        <f t="shared" si="116"/>
        <v>1660000</v>
      </c>
      <c r="U960" s="66">
        <f t="shared" si="118"/>
        <v>10</v>
      </c>
      <c r="V960" s="66">
        <v>0</v>
      </c>
      <c r="W960" s="77">
        <f t="shared" si="117"/>
        <v>16600000</v>
      </c>
      <c r="X960" s="18">
        <f t="shared" si="119"/>
        <v>0</v>
      </c>
    </row>
    <row r="961" spans="1:24" hidden="1" x14ac:dyDescent="0.25">
      <c r="A961" s="137">
        <f t="shared" si="122"/>
        <v>709</v>
      </c>
      <c r="B961" s="66"/>
      <c r="C961" s="67" t="s">
        <v>76</v>
      </c>
      <c r="D961" s="66" t="s">
        <v>1028</v>
      </c>
      <c r="E961" s="68" t="s">
        <v>86</v>
      </c>
      <c r="F961" s="65">
        <v>1</v>
      </c>
      <c r="G961" s="88">
        <v>8300000</v>
      </c>
      <c r="H961" s="70">
        <v>0</v>
      </c>
      <c r="I961" s="65">
        <f t="shared" si="120"/>
        <v>1</v>
      </c>
      <c r="J961" s="87">
        <f t="shared" si="120"/>
        <v>8300000</v>
      </c>
      <c r="K961" s="70">
        <f t="shared" si="120"/>
        <v>0</v>
      </c>
      <c r="L961" s="72"/>
      <c r="M961" s="72"/>
      <c r="N961" s="72"/>
      <c r="O961" s="66"/>
      <c r="P961" s="90"/>
      <c r="Q961" s="65">
        <v>2008</v>
      </c>
      <c r="R961" s="66">
        <v>5</v>
      </c>
      <c r="S961" s="75">
        <f t="shared" si="121"/>
        <v>0.2</v>
      </c>
      <c r="T961" s="76">
        <f t="shared" si="116"/>
        <v>1660000</v>
      </c>
      <c r="U961" s="66">
        <f t="shared" si="118"/>
        <v>10</v>
      </c>
      <c r="V961" s="66">
        <v>0</v>
      </c>
      <c r="W961" s="77">
        <f t="shared" si="117"/>
        <v>16600000</v>
      </c>
      <c r="X961" s="18">
        <f t="shared" si="119"/>
        <v>0</v>
      </c>
    </row>
    <row r="962" spans="1:24" hidden="1" x14ac:dyDescent="0.25">
      <c r="A962" s="137">
        <f t="shared" si="122"/>
        <v>710</v>
      </c>
      <c r="B962" s="66"/>
      <c r="C962" s="67" t="s">
        <v>76</v>
      </c>
      <c r="D962" s="66" t="s">
        <v>1029</v>
      </c>
      <c r="E962" s="68" t="s">
        <v>86</v>
      </c>
      <c r="F962" s="65">
        <v>1</v>
      </c>
      <c r="G962" s="88">
        <v>8300000</v>
      </c>
      <c r="H962" s="70">
        <v>0</v>
      </c>
      <c r="I962" s="65">
        <f t="shared" si="120"/>
        <v>1</v>
      </c>
      <c r="J962" s="87">
        <f t="shared" si="120"/>
        <v>8300000</v>
      </c>
      <c r="K962" s="70">
        <f t="shared" si="120"/>
        <v>0</v>
      </c>
      <c r="L962" s="72"/>
      <c r="M962" s="72"/>
      <c r="N962" s="72"/>
      <c r="O962" s="66"/>
      <c r="P962" s="90"/>
      <c r="Q962" s="65">
        <v>2008</v>
      </c>
      <c r="R962" s="66">
        <v>5</v>
      </c>
      <c r="S962" s="75">
        <f t="shared" si="121"/>
        <v>0.2</v>
      </c>
      <c r="T962" s="76">
        <f t="shared" si="116"/>
        <v>1660000</v>
      </c>
      <c r="U962" s="66">
        <f t="shared" si="118"/>
        <v>10</v>
      </c>
      <c r="V962" s="66">
        <v>0</v>
      </c>
      <c r="W962" s="77">
        <f t="shared" si="117"/>
        <v>16600000</v>
      </c>
      <c r="X962" s="18">
        <f t="shared" si="119"/>
        <v>0</v>
      </c>
    </row>
    <row r="963" spans="1:24" ht="30" hidden="1" x14ac:dyDescent="0.25">
      <c r="A963" s="137">
        <f t="shared" si="122"/>
        <v>711</v>
      </c>
      <c r="B963" s="66"/>
      <c r="C963" s="67" t="s">
        <v>1030</v>
      </c>
      <c r="D963" s="66">
        <v>5001075</v>
      </c>
      <c r="E963" s="68" t="s">
        <v>86</v>
      </c>
      <c r="F963" s="65">
        <v>1</v>
      </c>
      <c r="G963" s="88">
        <v>68350800</v>
      </c>
      <c r="H963" s="70">
        <v>0</v>
      </c>
      <c r="I963" s="65">
        <f t="shared" si="120"/>
        <v>1</v>
      </c>
      <c r="J963" s="87">
        <f t="shared" si="120"/>
        <v>68350800</v>
      </c>
      <c r="K963" s="70">
        <f t="shared" si="120"/>
        <v>0</v>
      </c>
      <c r="L963" s="72"/>
      <c r="M963" s="72"/>
      <c r="N963" s="72"/>
      <c r="O963" s="66"/>
      <c r="P963" s="90"/>
      <c r="Q963" s="65">
        <v>2003</v>
      </c>
      <c r="R963" s="66">
        <v>5</v>
      </c>
      <c r="S963" s="75">
        <f t="shared" si="121"/>
        <v>0.2</v>
      </c>
      <c r="T963" s="76">
        <f t="shared" si="116"/>
        <v>13670160</v>
      </c>
      <c r="U963" s="66">
        <f t="shared" si="118"/>
        <v>15</v>
      </c>
      <c r="V963" s="66">
        <v>0</v>
      </c>
      <c r="W963" s="77">
        <f t="shared" si="117"/>
        <v>205052400</v>
      </c>
      <c r="X963" s="18">
        <f t="shared" si="119"/>
        <v>0</v>
      </c>
    </row>
    <row r="964" spans="1:24" hidden="1" x14ac:dyDescent="0.25">
      <c r="A964" s="137">
        <f t="shared" si="122"/>
        <v>712</v>
      </c>
      <c r="B964" s="66"/>
      <c r="C964" s="67" t="s">
        <v>118</v>
      </c>
      <c r="D964" s="66" t="s">
        <v>1031</v>
      </c>
      <c r="E964" s="68" t="s">
        <v>86</v>
      </c>
      <c r="F964" s="65">
        <v>1</v>
      </c>
      <c r="G964" s="88">
        <v>9800000</v>
      </c>
      <c r="H964" s="70">
        <v>0</v>
      </c>
      <c r="I964" s="65">
        <f t="shared" si="120"/>
        <v>1</v>
      </c>
      <c r="J964" s="87">
        <f t="shared" si="120"/>
        <v>9800000</v>
      </c>
      <c r="K964" s="70">
        <f t="shared" si="120"/>
        <v>0</v>
      </c>
      <c r="L964" s="72"/>
      <c r="M964" s="72"/>
      <c r="N964" s="72"/>
      <c r="O964" s="66"/>
      <c r="P964" s="90"/>
      <c r="Q964" s="65">
        <v>2007</v>
      </c>
      <c r="R964" s="66">
        <v>5</v>
      </c>
      <c r="S964" s="75">
        <f t="shared" si="121"/>
        <v>0.2</v>
      </c>
      <c r="T964" s="76">
        <f t="shared" si="116"/>
        <v>1960000</v>
      </c>
      <c r="U964" s="66">
        <f t="shared" si="118"/>
        <v>11</v>
      </c>
      <c r="V964" s="66">
        <v>0</v>
      </c>
      <c r="W964" s="77">
        <f t="shared" si="117"/>
        <v>21560000</v>
      </c>
      <c r="X964" s="18">
        <f t="shared" si="119"/>
        <v>0</v>
      </c>
    </row>
    <row r="965" spans="1:24" hidden="1" x14ac:dyDescent="0.25">
      <c r="A965" s="137">
        <f t="shared" si="122"/>
        <v>713</v>
      </c>
      <c r="B965" s="66"/>
      <c r="C965" s="67" t="s">
        <v>118</v>
      </c>
      <c r="D965" s="66" t="s">
        <v>1032</v>
      </c>
      <c r="E965" s="68" t="s">
        <v>86</v>
      </c>
      <c r="F965" s="65">
        <v>1</v>
      </c>
      <c r="G965" s="88">
        <v>9800000</v>
      </c>
      <c r="H965" s="70">
        <v>0</v>
      </c>
      <c r="I965" s="65">
        <f t="shared" si="120"/>
        <v>1</v>
      </c>
      <c r="J965" s="87">
        <f t="shared" si="120"/>
        <v>9800000</v>
      </c>
      <c r="K965" s="70">
        <f t="shared" si="120"/>
        <v>0</v>
      </c>
      <c r="L965" s="72"/>
      <c r="M965" s="72"/>
      <c r="N965" s="72"/>
      <c r="O965" s="66"/>
      <c r="P965" s="90"/>
      <c r="Q965" s="65">
        <v>2007</v>
      </c>
      <c r="R965" s="66">
        <v>5</v>
      </c>
      <c r="S965" s="75">
        <f t="shared" si="121"/>
        <v>0.2</v>
      </c>
      <c r="T965" s="76">
        <f t="shared" si="116"/>
        <v>1960000</v>
      </c>
      <c r="U965" s="66">
        <f t="shared" si="118"/>
        <v>11</v>
      </c>
      <c r="V965" s="66">
        <v>0</v>
      </c>
      <c r="W965" s="77">
        <f t="shared" si="117"/>
        <v>21560000</v>
      </c>
      <c r="X965" s="18">
        <f t="shared" si="119"/>
        <v>0</v>
      </c>
    </row>
    <row r="966" spans="1:24" hidden="1" x14ac:dyDescent="0.25">
      <c r="A966" s="137">
        <f t="shared" si="122"/>
        <v>714</v>
      </c>
      <c r="B966" s="66"/>
      <c r="C966" s="67" t="s">
        <v>156</v>
      </c>
      <c r="D966" s="66" t="s">
        <v>1033</v>
      </c>
      <c r="E966" s="68" t="s">
        <v>86</v>
      </c>
      <c r="F966" s="65">
        <v>1</v>
      </c>
      <c r="G966" s="69">
        <v>13750000</v>
      </c>
      <c r="H966" s="70">
        <v>0</v>
      </c>
      <c r="I966" s="65">
        <f t="shared" si="120"/>
        <v>1</v>
      </c>
      <c r="J966" s="87">
        <f t="shared" si="120"/>
        <v>13750000</v>
      </c>
      <c r="K966" s="70">
        <f t="shared" si="120"/>
        <v>0</v>
      </c>
      <c r="L966" s="72"/>
      <c r="M966" s="72"/>
      <c r="N966" s="72"/>
      <c r="O966" s="72"/>
      <c r="P966" s="90"/>
      <c r="Q966" s="65">
        <v>2011</v>
      </c>
      <c r="R966" s="66">
        <v>5</v>
      </c>
      <c r="S966" s="75">
        <f t="shared" si="121"/>
        <v>0.2</v>
      </c>
      <c r="T966" s="76">
        <f t="shared" si="116"/>
        <v>2750000</v>
      </c>
      <c r="U966" s="66">
        <f t="shared" si="118"/>
        <v>7</v>
      </c>
      <c r="V966" s="66"/>
      <c r="W966" s="77">
        <f t="shared" si="117"/>
        <v>19250000</v>
      </c>
      <c r="X966" s="18">
        <f t="shared" si="119"/>
        <v>0</v>
      </c>
    </row>
    <row r="967" spans="1:24" hidden="1" x14ac:dyDescent="0.25">
      <c r="A967" s="137">
        <f t="shared" si="122"/>
        <v>715</v>
      </c>
      <c r="B967" s="66"/>
      <c r="C967" s="67" t="s">
        <v>156</v>
      </c>
      <c r="D967" s="66" t="s">
        <v>1034</v>
      </c>
      <c r="E967" s="68" t="s">
        <v>86</v>
      </c>
      <c r="F967" s="65">
        <v>1</v>
      </c>
      <c r="G967" s="69">
        <v>13750000</v>
      </c>
      <c r="H967" s="70">
        <v>0</v>
      </c>
      <c r="I967" s="65">
        <f t="shared" si="120"/>
        <v>1</v>
      </c>
      <c r="J967" s="87">
        <f t="shared" si="120"/>
        <v>13750000</v>
      </c>
      <c r="K967" s="70">
        <f t="shared" si="120"/>
        <v>0</v>
      </c>
      <c r="L967" s="72"/>
      <c r="M967" s="72"/>
      <c r="N967" s="72"/>
      <c r="O967" s="72"/>
      <c r="P967" s="90"/>
      <c r="Q967" s="65">
        <v>2011</v>
      </c>
      <c r="R967" s="66">
        <v>5</v>
      </c>
      <c r="S967" s="75">
        <f t="shared" si="121"/>
        <v>0.2</v>
      </c>
      <c r="T967" s="76">
        <f t="shared" si="116"/>
        <v>2750000</v>
      </c>
      <c r="U967" s="66">
        <f t="shared" si="118"/>
        <v>7</v>
      </c>
      <c r="V967" s="66"/>
      <c r="W967" s="77">
        <f t="shared" si="117"/>
        <v>19250000</v>
      </c>
      <c r="X967" s="18">
        <f t="shared" si="119"/>
        <v>0</v>
      </c>
    </row>
    <row r="968" spans="1:24" hidden="1" x14ac:dyDescent="0.25">
      <c r="A968" s="137">
        <f t="shared" si="122"/>
        <v>716</v>
      </c>
      <c r="B968" s="66"/>
      <c r="C968" s="67" t="s">
        <v>156</v>
      </c>
      <c r="D968" s="66" t="s">
        <v>1035</v>
      </c>
      <c r="E968" s="68" t="s">
        <v>86</v>
      </c>
      <c r="F968" s="65">
        <v>1</v>
      </c>
      <c r="G968" s="69">
        <v>13750000</v>
      </c>
      <c r="H968" s="70">
        <v>0</v>
      </c>
      <c r="I968" s="65">
        <f t="shared" si="120"/>
        <v>1</v>
      </c>
      <c r="J968" s="87">
        <f t="shared" si="120"/>
        <v>13750000</v>
      </c>
      <c r="K968" s="70">
        <f t="shared" si="120"/>
        <v>0</v>
      </c>
      <c r="L968" s="72"/>
      <c r="M968" s="72"/>
      <c r="N968" s="72"/>
      <c r="O968" s="72"/>
      <c r="P968" s="90"/>
      <c r="Q968" s="65">
        <v>2011</v>
      </c>
      <c r="R968" s="66">
        <v>5</v>
      </c>
      <c r="S968" s="75">
        <f t="shared" si="121"/>
        <v>0.2</v>
      </c>
      <c r="T968" s="76">
        <f t="shared" si="116"/>
        <v>2750000</v>
      </c>
      <c r="U968" s="66">
        <f t="shared" si="118"/>
        <v>7</v>
      </c>
      <c r="V968" s="66"/>
      <c r="W968" s="77">
        <f t="shared" si="117"/>
        <v>19250000</v>
      </c>
      <c r="X968" s="18">
        <f t="shared" si="119"/>
        <v>0</v>
      </c>
    </row>
    <row r="969" spans="1:24" hidden="1" x14ac:dyDescent="0.25">
      <c r="A969" s="137">
        <f t="shared" si="122"/>
        <v>717</v>
      </c>
      <c r="B969" s="66"/>
      <c r="C969" s="67" t="s">
        <v>156</v>
      </c>
      <c r="D969" s="66" t="s">
        <v>1036</v>
      </c>
      <c r="E969" s="68" t="s">
        <v>86</v>
      </c>
      <c r="F969" s="65">
        <v>1</v>
      </c>
      <c r="G969" s="69">
        <v>13750000</v>
      </c>
      <c r="H969" s="70">
        <v>0</v>
      </c>
      <c r="I969" s="65">
        <f t="shared" si="120"/>
        <v>1</v>
      </c>
      <c r="J969" s="87">
        <f t="shared" si="120"/>
        <v>13750000</v>
      </c>
      <c r="K969" s="70">
        <f t="shared" si="120"/>
        <v>0</v>
      </c>
      <c r="L969" s="72"/>
      <c r="M969" s="72"/>
      <c r="N969" s="72"/>
      <c r="O969" s="72"/>
      <c r="P969" s="90"/>
      <c r="Q969" s="65">
        <v>2011</v>
      </c>
      <c r="R969" s="66">
        <v>5</v>
      </c>
      <c r="S969" s="75">
        <f t="shared" si="121"/>
        <v>0.2</v>
      </c>
      <c r="T969" s="76">
        <f t="shared" si="116"/>
        <v>2750000</v>
      </c>
      <c r="U969" s="66">
        <f t="shared" si="118"/>
        <v>7</v>
      </c>
      <c r="V969" s="66"/>
      <c r="W969" s="77">
        <f t="shared" si="117"/>
        <v>19250000</v>
      </c>
      <c r="X969" s="18">
        <f t="shared" si="119"/>
        <v>0</v>
      </c>
    </row>
    <row r="970" spans="1:24" hidden="1" x14ac:dyDescent="0.25">
      <c r="A970" s="137">
        <f t="shared" si="122"/>
        <v>718</v>
      </c>
      <c r="B970" s="66"/>
      <c r="C970" s="67" t="s">
        <v>156</v>
      </c>
      <c r="D970" s="66" t="s">
        <v>1037</v>
      </c>
      <c r="E970" s="68" t="s">
        <v>86</v>
      </c>
      <c r="F970" s="65">
        <v>1</v>
      </c>
      <c r="G970" s="69">
        <v>13750000</v>
      </c>
      <c r="H970" s="70">
        <v>0</v>
      </c>
      <c r="I970" s="65">
        <f t="shared" si="120"/>
        <v>1</v>
      </c>
      <c r="J970" s="87">
        <f t="shared" si="120"/>
        <v>13750000</v>
      </c>
      <c r="K970" s="70">
        <f t="shared" si="120"/>
        <v>0</v>
      </c>
      <c r="L970" s="72"/>
      <c r="M970" s="72"/>
      <c r="N970" s="72"/>
      <c r="O970" s="72"/>
      <c r="P970" s="90"/>
      <c r="Q970" s="65">
        <v>2011</v>
      </c>
      <c r="R970" s="66">
        <v>5</v>
      </c>
      <c r="S970" s="75">
        <f t="shared" si="121"/>
        <v>0.2</v>
      </c>
      <c r="T970" s="76">
        <f t="shared" si="116"/>
        <v>2750000</v>
      </c>
      <c r="U970" s="66">
        <f t="shared" si="118"/>
        <v>7</v>
      </c>
      <c r="V970" s="66"/>
      <c r="W970" s="77">
        <f t="shared" si="117"/>
        <v>19250000</v>
      </c>
      <c r="X970" s="18">
        <f t="shared" si="119"/>
        <v>0</v>
      </c>
    </row>
    <row r="971" spans="1:24" ht="30" hidden="1" x14ac:dyDescent="0.25">
      <c r="A971" s="137">
        <f t="shared" si="122"/>
        <v>719</v>
      </c>
      <c r="B971" s="66"/>
      <c r="C971" s="67" t="s">
        <v>275</v>
      </c>
      <c r="D971" s="66" t="s">
        <v>1038</v>
      </c>
      <c r="E971" s="68" t="s">
        <v>86</v>
      </c>
      <c r="F971" s="65">
        <v>1</v>
      </c>
      <c r="G971" s="69">
        <v>11697000</v>
      </c>
      <c r="H971" s="70">
        <v>0</v>
      </c>
      <c r="I971" s="65">
        <f t="shared" si="120"/>
        <v>1</v>
      </c>
      <c r="J971" s="87">
        <f t="shared" si="120"/>
        <v>11697000</v>
      </c>
      <c r="K971" s="70">
        <f t="shared" si="120"/>
        <v>0</v>
      </c>
      <c r="L971" s="72"/>
      <c r="M971" s="72"/>
      <c r="N971" s="72"/>
      <c r="O971" s="72"/>
      <c r="P971" s="90"/>
      <c r="Q971" s="65">
        <v>2009</v>
      </c>
      <c r="R971" s="66">
        <v>5</v>
      </c>
      <c r="S971" s="75">
        <f t="shared" si="121"/>
        <v>0.2</v>
      </c>
      <c r="T971" s="76">
        <f t="shared" si="116"/>
        <v>2339400</v>
      </c>
      <c r="U971" s="66">
        <f t="shared" si="118"/>
        <v>9</v>
      </c>
      <c r="V971" s="66">
        <v>0</v>
      </c>
      <c r="W971" s="77">
        <f t="shared" si="117"/>
        <v>21054600</v>
      </c>
      <c r="X971" s="18">
        <f t="shared" si="119"/>
        <v>0</v>
      </c>
    </row>
    <row r="972" spans="1:24" ht="30" hidden="1" x14ac:dyDescent="0.25">
      <c r="A972" s="137">
        <f t="shared" si="122"/>
        <v>720</v>
      </c>
      <c r="B972" s="66"/>
      <c r="C972" s="67" t="s">
        <v>275</v>
      </c>
      <c r="D972" s="66" t="s">
        <v>1039</v>
      </c>
      <c r="E972" s="68" t="s">
        <v>86</v>
      </c>
      <c r="F972" s="65">
        <v>1</v>
      </c>
      <c r="G972" s="69">
        <v>11697000</v>
      </c>
      <c r="H972" s="70">
        <v>0</v>
      </c>
      <c r="I972" s="65">
        <f t="shared" si="120"/>
        <v>1</v>
      </c>
      <c r="J972" s="87">
        <f t="shared" si="120"/>
        <v>11697000</v>
      </c>
      <c r="K972" s="70">
        <f t="shared" si="120"/>
        <v>0</v>
      </c>
      <c r="L972" s="72"/>
      <c r="M972" s="72"/>
      <c r="N972" s="72"/>
      <c r="O972" s="72"/>
      <c r="P972" s="90"/>
      <c r="Q972" s="65">
        <v>2009</v>
      </c>
      <c r="R972" s="66">
        <v>5</v>
      </c>
      <c r="S972" s="75">
        <f t="shared" si="121"/>
        <v>0.2</v>
      </c>
      <c r="T972" s="76">
        <f t="shared" si="116"/>
        <v>2339400</v>
      </c>
      <c r="U972" s="66">
        <f t="shared" si="118"/>
        <v>9</v>
      </c>
      <c r="V972" s="66">
        <v>0</v>
      </c>
      <c r="W972" s="77">
        <f t="shared" si="117"/>
        <v>21054600</v>
      </c>
      <c r="X972" s="18">
        <f t="shared" si="119"/>
        <v>0</v>
      </c>
    </row>
    <row r="973" spans="1:24" hidden="1" x14ac:dyDescent="0.25">
      <c r="A973" s="137">
        <f t="shared" si="122"/>
        <v>721</v>
      </c>
      <c r="B973" s="66"/>
      <c r="C973" s="67" t="s">
        <v>1040</v>
      </c>
      <c r="D973" s="66" t="s">
        <v>1041</v>
      </c>
      <c r="E973" s="68" t="s">
        <v>86</v>
      </c>
      <c r="F973" s="65">
        <v>1</v>
      </c>
      <c r="G973" s="88">
        <f>10500000*F973</f>
        <v>10500000</v>
      </c>
      <c r="H973" s="70">
        <v>0</v>
      </c>
      <c r="I973" s="65">
        <f t="shared" si="120"/>
        <v>1</v>
      </c>
      <c r="J973" s="87">
        <f t="shared" si="120"/>
        <v>10500000</v>
      </c>
      <c r="K973" s="70">
        <f t="shared" si="120"/>
        <v>0</v>
      </c>
      <c r="L973" s="72"/>
      <c r="M973" s="72"/>
      <c r="N973" s="72"/>
      <c r="O973" s="66"/>
      <c r="P973" s="90"/>
      <c r="Q973" s="65">
        <v>2007</v>
      </c>
      <c r="R973" s="66">
        <v>5</v>
      </c>
      <c r="S973" s="75">
        <f t="shared" si="121"/>
        <v>0.2</v>
      </c>
      <c r="T973" s="76">
        <f t="shared" si="116"/>
        <v>2100000</v>
      </c>
      <c r="U973" s="66">
        <f t="shared" si="118"/>
        <v>11</v>
      </c>
      <c r="V973" s="66">
        <v>0</v>
      </c>
      <c r="W973" s="77">
        <f t="shared" si="117"/>
        <v>23100000</v>
      </c>
      <c r="X973" s="18">
        <f t="shared" si="119"/>
        <v>0</v>
      </c>
    </row>
    <row r="974" spans="1:24" ht="30" hidden="1" x14ac:dyDescent="0.25">
      <c r="A974" s="137">
        <f t="shared" si="122"/>
        <v>722</v>
      </c>
      <c r="B974" s="66"/>
      <c r="C974" s="67" t="s">
        <v>275</v>
      </c>
      <c r="D974" s="66" t="s">
        <v>1042</v>
      </c>
      <c r="E974" s="68" t="s">
        <v>86</v>
      </c>
      <c r="F974" s="65">
        <v>1</v>
      </c>
      <c r="G974" s="88">
        <f>11697000*F974</f>
        <v>11697000</v>
      </c>
      <c r="H974" s="70">
        <v>0</v>
      </c>
      <c r="I974" s="65">
        <f t="shared" si="120"/>
        <v>1</v>
      </c>
      <c r="J974" s="87">
        <f t="shared" si="120"/>
        <v>11697000</v>
      </c>
      <c r="K974" s="70">
        <f t="shared" si="120"/>
        <v>0</v>
      </c>
      <c r="L974" s="72"/>
      <c r="M974" s="72"/>
      <c r="N974" s="72"/>
      <c r="O974" s="66"/>
      <c r="P974" s="90"/>
      <c r="Q974" s="65">
        <v>2009</v>
      </c>
      <c r="R974" s="66">
        <v>5</v>
      </c>
      <c r="S974" s="75">
        <f t="shared" si="121"/>
        <v>0.2</v>
      </c>
      <c r="T974" s="76">
        <f t="shared" si="116"/>
        <v>2339400</v>
      </c>
      <c r="U974" s="66">
        <f t="shared" si="118"/>
        <v>9</v>
      </c>
      <c r="V974" s="66">
        <v>0</v>
      </c>
      <c r="W974" s="77">
        <f t="shared" si="117"/>
        <v>21054600</v>
      </c>
      <c r="X974" s="18">
        <f t="shared" si="119"/>
        <v>0</v>
      </c>
    </row>
    <row r="975" spans="1:24" ht="30" hidden="1" x14ac:dyDescent="0.25">
      <c r="A975" s="137">
        <f t="shared" si="122"/>
        <v>723</v>
      </c>
      <c r="B975" s="66"/>
      <c r="C975" s="67" t="s">
        <v>275</v>
      </c>
      <c r="D975" s="66" t="s">
        <v>1043</v>
      </c>
      <c r="E975" s="68" t="s">
        <v>86</v>
      </c>
      <c r="F975" s="65">
        <v>1</v>
      </c>
      <c r="G975" s="88">
        <f>11697000*F975</f>
        <v>11697000</v>
      </c>
      <c r="H975" s="70">
        <v>0</v>
      </c>
      <c r="I975" s="65">
        <f t="shared" si="120"/>
        <v>1</v>
      </c>
      <c r="J975" s="87">
        <f t="shared" si="120"/>
        <v>11697000</v>
      </c>
      <c r="K975" s="70">
        <f t="shared" si="120"/>
        <v>0</v>
      </c>
      <c r="L975" s="72"/>
      <c r="M975" s="72"/>
      <c r="N975" s="72"/>
      <c r="O975" s="66"/>
      <c r="P975" s="90"/>
      <c r="Q975" s="65">
        <v>2009</v>
      </c>
      <c r="R975" s="66">
        <v>5</v>
      </c>
      <c r="S975" s="75">
        <f t="shared" si="121"/>
        <v>0.2</v>
      </c>
      <c r="T975" s="76">
        <f t="shared" si="116"/>
        <v>2339400</v>
      </c>
      <c r="U975" s="66">
        <f t="shared" si="118"/>
        <v>9</v>
      </c>
      <c r="V975" s="66">
        <v>0</v>
      </c>
      <c r="W975" s="77">
        <f t="shared" si="117"/>
        <v>21054600</v>
      </c>
      <c r="X975" s="18">
        <f t="shared" si="119"/>
        <v>0</v>
      </c>
    </row>
    <row r="976" spans="1:24" hidden="1" x14ac:dyDescent="0.25">
      <c r="A976" s="137">
        <f t="shared" si="122"/>
        <v>724</v>
      </c>
      <c r="B976" s="66"/>
      <c r="C976" s="67" t="s">
        <v>76</v>
      </c>
      <c r="D976" s="66" t="s">
        <v>1044</v>
      </c>
      <c r="E976" s="68" t="s">
        <v>86</v>
      </c>
      <c r="F976" s="65">
        <v>1</v>
      </c>
      <c r="G976" s="69">
        <v>8300000</v>
      </c>
      <c r="H976" s="70">
        <v>0</v>
      </c>
      <c r="I976" s="65">
        <f t="shared" si="120"/>
        <v>1</v>
      </c>
      <c r="J976" s="87">
        <f t="shared" si="120"/>
        <v>8300000</v>
      </c>
      <c r="K976" s="70">
        <f t="shared" si="120"/>
        <v>0</v>
      </c>
      <c r="L976" s="72"/>
      <c r="M976" s="72"/>
      <c r="N976" s="72"/>
      <c r="O976" s="72"/>
      <c r="P976" s="73"/>
      <c r="Q976" s="65">
        <v>2008</v>
      </c>
      <c r="R976" s="66">
        <v>5</v>
      </c>
      <c r="S976" s="75">
        <f t="shared" si="121"/>
        <v>0.2</v>
      </c>
      <c r="T976" s="76">
        <f t="shared" si="116"/>
        <v>1660000</v>
      </c>
      <c r="U976" s="66">
        <f t="shared" si="118"/>
        <v>10</v>
      </c>
      <c r="V976" s="66">
        <v>0</v>
      </c>
      <c r="W976" s="77">
        <f t="shared" si="117"/>
        <v>16600000</v>
      </c>
      <c r="X976" s="18">
        <f t="shared" si="119"/>
        <v>0</v>
      </c>
    </row>
    <row r="977" spans="1:24" hidden="1" x14ac:dyDescent="0.25">
      <c r="A977" s="137">
        <f t="shared" si="122"/>
        <v>725</v>
      </c>
      <c r="B977" s="66"/>
      <c r="C977" s="67" t="s">
        <v>76</v>
      </c>
      <c r="D977" s="66" t="s">
        <v>1045</v>
      </c>
      <c r="E977" s="68" t="s">
        <v>86</v>
      </c>
      <c r="F977" s="65">
        <v>1</v>
      </c>
      <c r="G977" s="69">
        <v>8300000</v>
      </c>
      <c r="H977" s="70">
        <v>0</v>
      </c>
      <c r="I977" s="65">
        <f t="shared" si="120"/>
        <v>1</v>
      </c>
      <c r="J977" s="87">
        <f t="shared" si="120"/>
        <v>8300000</v>
      </c>
      <c r="K977" s="70">
        <f t="shared" si="120"/>
        <v>0</v>
      </c>
      <c r="L977" s="72"/>
      <c r="M977" s="72"/>
      <c r="N977" s="72"/>
      <c r="O977" s="72"/>
      <c r="P977" s="73"/>
      <c r="Q977" s="65">
        <v>2008</v>
      </c>
      <c r="R977" s="66">
        <v>5</v>
      </c>
      <c r="S977" s="75">
        <f t="shared" si="121"/>
        <v>0.2</v>
      </c>
      <c r="T977" s="76">
        <f t="shared" si="116"/>
        <v>1660000</v>
      </c>
      <c r="U977" s="66">
        <f t="shared" si="118"/>
        <v>10</v>
      </c>
      <c r="V977" s="66">
        <v>0</v>
      </c>
      <c r="W977" s="77">
        <f t="shared" si="117"/>
        <v>16600000</v>
      </c>
      <c r="X977" s="18">
        <f t="shared" si="119"/>
        <v>0</v>
      </c>
    </row>
    <row r="978" spans="1:24" hidden="1" x14ac:dyDescent="0.25">
      <c r="A978" s="137">
        <f t="shared" si="122"/>
        <v>726</v>
      </c>
      <c r="B978" s="66"/>
      <c r="C978" s="67" t="s">
        <v>76</v>
      </c>
      <c r="D978" s="66" t="s">
        <v>1046</v>
      </c>
      <c r="E978" s="68" t="s">
        <v>86</v>
      </c>
      <c r="F978" s="65">
        <v>1</v>
      </c>
      <c r="G978" s="69">
        <v>8300000</v>
      </c>
      <c r="H978" s="70">
        <v>0</v>
      </c>
      <c r="I978" s="65">
        <f t="shared" si="120"/>
        <v>1</v>
      </c>
      <c r="J978" s="87">
        <f t="shared" si="120"/>
        <v>8300000</v>
      </c>
      <c r="K978" s="70">
        <f t="shared" si="120"/>
        <v>0</v>
      </c>
      <c r="L978" s="72"/>
      <c r="M978" s="72"/>
      <c r="N978" s="72"/>
      <c r="O978" s="72"/>
      <c r="P978" s="73"/>
      <c r="Q978" s="65">
        <v>2008</v>
      </c>
      <c r="R978" s="66">
        <v>5</v>
      </c>
      <c r="S978" s="75">
        <f t="shared" si="121"/>
        <v>0.2</v>
      </c>
      <c r="T978" s="76">
        <f t="shared" si="116"/>
        <v>1660000</v>
      </c>
      <c r="U978" s="66">
        <f t="shared" si="118"/>
        <v>10</v>
      </c>
      <c r="V978" s="66">
        <v>0</v>
      </c>
      <c r="W978" s="77">
        <f t="shared" si="117"/>
        <v>16600000</v>
      </c>
      <c r="X978" s="18">
        <f t="shared" si="119"/>
        <v>0</v>
      </c>
    </row>
    <row r="979" spans="1:24" hidden="1" x14ac:dyDescent="0.25">
      <c r="A979" s="137">
        <f t="shared" si="122"/>
        <v>727</v>
      </c>
      <c r="B979" s="66"/>
      <c r="C979" s="67" t="s">
        <v>76</v>
      </c>
      <c r="D979" s="66" t="s">
        <v>1047</v>
      </c>
      <c r="E979" s="68" t="s">
        <v>86</v>
      </c>
      <c r="F979" s="65">
        <v>1</v>
      </c>
      <c r="G979" s="69">
        <v>8300000</v>
      </c>
      <c r="H979" s="70">
        <v>0</v>
      </c>
      <c r="I979" s="65">
        <f t="shared" si="120"/>
        <v>1</v>
      </c>
      <c r="J979" s="87">
        <f t="shared" si="120"/>
        <v>8300000</v>
      </c>
      <c r="K979" s="70">
        <f t="shared" si="120"/>
        <v>0</v>
      </c>
      <c r="L979" s="72"/>
      <c r="M979" s="72"/>
      <c r="N979" s="72"/>
      <c r="O979" s="72"/>
      <c r="P979" s="73"/>
      <c r="Q979" s="65">
        <v>2008</v>
      </c>
      <c r="R979" s="66">
        <v>5</v>
      </c>
      <c r="S979" s="75">
        <f t="shared" si="121"/>
        <v>0.2</v>
      </c>
      <c r="T979" s="76">
        <f t="shared" si="116"/>
        <v>1660000</v>
      </c>
      <c r="U979" s="66">
        <f t="shared" si="118"/>
        <v>10</v>
      </c>
      <c r="V979" s="66">
        <v>0</v>
      </c>
      <c r="W979" s="77">
        <f t="shared" si="117"/>
        <v>16600000</v>
      </c>
      <c r="X979" s="18">
        <f t="shared" si="119"/>
        <v>0</v>
      </c>
    </row>
    <row r="980" spans="1:24" hidden="1" x14ac:dyDescent="0.25">
      <c r="A980" s="137">
        <f t="shared" si="122"/>
        <v>728</v>
      </c>
      <c r="B980" s="66"/>
      <c r="C980" s="67" t="s">
        <v>76</v>
      </c>
      <c r="D980" s="66" t="s">
        <v>1048</v>
      </c>
      <c r="E980" s="68" t="s">
        <v>86</v>
      </c>
      <c r="F980" s="65">
        <v>1</v>
      </c>
      <c r="G980" s="69">
        <v>8300000</v>
      </c>
      <c r="H980" s="70">
        <v>0</v>
      </c>
      <c r="I980" s="65">
        <f t="shared" si="120"/>
        <v>1</v>
      </c>
      <c r="J980" s="87">
        <f t="shared" si="120"/>
        <v>8300000</v>
      </c>
      <c r="K980" s="70">
        <f t="shared" si="120"/>
        <v>0</v>
      </c>
      <c r="L980" s="72"/>
      <c r="M980" s="72"/>
      <c r="N980" s="72"/>
      <c r="O980" s="72"/>
      <c r="P980" s="73"/>
      <c r="Q980" s="65">
        <v>2008</v>
      </c>
      <c r="R980" s="66">
        <v>5</v>
      </c>
      <c r="S980" s="75">
        <f t="shared" si="121"/>
        <v>0.2</v>
      </c>
      <c r="T980" s="76">
        <f t="shared" si="116"/>
        <v>1660000</v>
      </c>
      <c r="U980" s="66">
        <f t="shared" si="118"/>
        <v>10</v>
      </c>
      <c r="V980" s="66">
        <v>0</v>
      </c>
      <c r="W980" s="77">
        <f t="shared" si="117"/>
        <v>16600000</v>
      </c>
      <c r="X980" s="18">
        <f t="shared" si="119"/>
        <v>0</v>
      </c>
    </row>
    <row r="981" spans="1:24" hidden="1" x14ac:dyDescent="0.25">
      <c r="A981" s="137">
        <f t="shared" si="122"/>
        <v>729</v>
      </c>
      <c r="B981" s="66"/>
      <c r="C981" s="67" t="s">
        <v>76</v>
      </c>
      <c r="D981" s="66" t="s">
        <v>1049</v>
      </c>
      <c r="E981" s="68" t="s">
        <v>86</v>
      </c>
      <c r="F981" s="65">
        <v>1</v>
      </c>
      <c r="G981" s="69">
        <v>8300000</v>
      </c>
      <c r="H981" s="70">
        <v>0</v>
      </c>
      <c r="I981" s="65">
        <f t="shared" si="120"/>
        <v>1</v>
      </c>
      <c r="J981" s="87">
        <f t="shared" si="120"/>
        <v>8300000</v>
      </c>
      <c r="K981" s="70">
        <f t="shared" si="120"/>
        <v>0</v>
      </c>
      <c r="L981" s="72"/>
      <c r="M981" s="72"/>
      <c r="N981" s="72"/>
      <c r="O981" s="72"/>
      <c r="P981" s="73"/>
      <c r="Q981" s="65">
        <v>2008</v>
      </c>
      <c r="R981" s="66">
        <v>5</v>
      </c>
      <c r="S981" s="75">
        <f t="shared" si="121"/>
        <v>0.2</v>
      </c>
      <c r="T981" s="76">
        <f t="shared" si="116"/>
        <v>1660000</v>
      </c>
      <c r="U981" s="66">
        <f t="shared" si="118"/>
        <v>10</v>
      </c>
      <c r="V981" s="66">
        <v>0</v>
      </c>
      <c r="W981" s="77">
        <f t="shared" si="117"/>
        <v>16600000</v>
      </c>
      <c r="X981" s="18">
        <f t="shared" si="119"/>
        <v>0</v>
      </c>
    </row>
    <row r="982" spans="1:24" hidden="1" x14ac:dyDescent="0.25">
      <c r="A982" s="137">
        <f t="shared" si="122"/>
        <v>730</v>
      </c>
      <c r="B982" s="66"/>
      <c r="C982" s="67" t="s">
        <v>76</v>
      </c>
      <c r="D982" s="66" t="s">
        <v>1050</v>
      </c>
      <c r="E982" s="68" t="s">
        <v>86</v>
      </c>
      <c r="F982" s="65">
        <v>1</v>
      </c>
      <c r="G982" s="69">
        <v>8300000</v>
      </c>
      <c r="H982" s="70">
        <v>0</v>
      </c>
      <c r="I982" s="65">
        <f t="shared" si="120"/>
        <v>1</v>
      </c>
      <c r="J982" s="87">
        <f t="shared" si="120"/>
        <v>8300000</v>
      </c>
      <c r="K982" s="70">
        <f t="shared" si="120"/>
        <v>0</v>
      </c>
      <c r="L982" s="72"/>
      <c r="M982" s="72"/>
      <c r="N982" s="72"/>
      <c r="O982" s="72"/>
      <c r="P982" s="73"/>
      <c r="Q982" s="65">
        <v>2008</v>
      </c>
      <c r="R982" s="66">
        <v>5</v>
      </c>
      <c r="S982" s="75">
        <f t="shared" si="121"/>
        <v>0.2</v>
      </c>
      <c r="T982" s="76">
        <f t="shared" ref="T982:T1046" si="123">G982/R982</f>
        <v>1660000</v>
      </c>
      <c r="U982" s="66">
        <f t="shared" si="118"/>
        <v>10</v>
      </c>
      <c r="V982" s="66">
        <v>0</v>
      </c>
      <c r="W982" s="77">
        <f t="shared" ref="W982:W1045" si="124">T982*U982</f>
        <v>16600000</v>
      </c>
      <c r="X982" s="18">
        <f t="shared" si="119"/>
        <v>0</v>
      </c>
    </row>
    <row r="983" spans="1:24" hidden="1" x14ac:dyDescent="0.25">
      <c r="A983" s="137">
        <f t="shared" si="122"/>
        <v>731</v>
      </c>
      <c r="B983" s="66"/>
      <c r="C983" s="67" t="s">
        <v>76</v>
      </c>
      <c r="D983" s="66" t="s">
        <v>1051</v>
      </c>
      <c r="E983" s="68" t="s">
        <v>86</v>
      </c>
      <c r="F983" s="65">
        <v>1</v>
      </c>
      <c r="G983" s="69">
        <v>8300000</v>
      </c>
      <c r="H983" s="70">
        <v>0</v>
      </c>
      <c r="I983" s="65">
        <f t="shared" si="120"/>
        <v>1</v>
      </c>
      <c r="J983" s="87">
        <f t="shared" si="120"/>
        <v>8300000</v>
      </c>
      <c r="K983" s="70">
        <f t="shared" si="120"/>
        <v>0</v>
      </c>
      <c r="L983" s="72"/>
      <c r="M983" s="72"/>
      <c r="N983" s="72"/>
      <c r="O983" s="72"/>
      <c r="P983" s="73"/>
      <c r="Q983" s="65">
        <v>2008</v>
      </c>
      <c r="R983" s="66">
        <v>5</v>
      </c>
      <c r="S983" s="75">
        <f t="shared" si="121"/>
        <v>0.2</v>
      </c>
      <c r="T983" s="76">
        <f t="shared" si="123"/>
        <v>1660000</v>
      </c>
      <c r="U983" s="66">
        <f t="shared" si="118"/>
        <v>10</v>
      </c>
      <c r="V983" s="66">
        <v>0</v>
      </c>
      <c r="W983" s="77">
        <f t="shared" si="124"/>
        <v>16600000</v>
      </c>
      <c r="X983" s="18">
        <f t="shared" si="119"/>
        <v>0</v>
      </c>
    </row>
    <row r="984" spans="1:24" hidden="1" x14ac:dyDescent="0.25">
      <c r="A984" s="137">
        <f t="shared" si="122"/>
        <v>732</v>
      </c>
      <c r="B984" s="66"/>
      <c r="C984" s="67" t="s">
        <v>76</v>
      </c>
      <c r="D984" s="66" t="s">
        <v>1052</v>
      </c>
      <c r="E984" s="68" t="s">
        <v>86</v>
      </c>
      <c r="F984" s="65">
        <v>1</v>
      </c>
      <c r="G984" s="69">
        <v>8300000</v>
      </c>
      <c r="H984" s="70">
        <v>0</v>
      </c>
      <c r="I984" s="65">
        <f t="shared" si="120"/>
        <v>1</v>
      </c>
      <c r="J984" s="87">
        <f t="shared" si="120"/>
        <v>8300000</v>
      </c>
      <c r="K984" s="70">
        <f t="shared" si="120"/>
        <v>0</v>
      </c>
      <c r="L984" s="72"/>
      <c r="M984" s="72"/>
      <c r="N984" s="72"/>
      <c r="O984" s="72"/>
      <c r="P984" s="73"/>
      <c r="Q984" s="65">
        <v>2008</v>
      </c>
      <c r="R984" s="66">
        <v>5</v>
      </c>
      <c r="S984" s="75">
        <f t="shared" si="121"/>
        <v>0.2</v>
      </c>
      <c r="T984" s="76">
        <f t="shared" si="123"/>
        <v>1660000</v>
      </c>
      <c r="U984" s="66">
        <f t="shared" si="118"/>
        <v>10</v>
      </c>
      <c r="V984" s="66">
        <v>0</v>
      </c>
      <c r="W984" s="77">
        <f t="shared" si="124"/>
        <v>16600000</v>
      </c>
      <c r="X984" s="18">
        <f t="shared" si="119"/>
        <v>0</v>
      </c>
    </row>
    <row r="985" spans="1:24" ht="30" hidden="1" x14ac:dyDescent="0.25">
      <c r="A985" s="137">
        <f t="shared" si="122"/>
        <v>733</v>
      </c>
      <c r="B985" s="66"/>
      <c r="C985" s="67" t="s">
        <v>275</v>
      </c>
      <c r="D985" s="66" t="s">
        <v>1053</v>
      </c>
      <c r="E985" s="68" t="s">
        <v>86</v>
      </c>
      <c r="F985" s="65">
        <v>1</v>
      </c>
      <c r="G985" s="69">
        <v>11697000</v>
      </c>
      <c r="H985" s="70">
        <v>0</v>
      </c>
      <c r="I985" s="65">
        <f t="shared" si="120"/>
        <v>1</v>
      </c>
      <c r="J985" s="87">
        <f t="shared" si="120"/>
        <v>11697000</v>
      </c>
      <c r="K985" s="70">
        <f t="shared" si="120"/>
        <v>0</v>
      </c>
      <c r="L985" s="72"/>
      <c r="M985" s="72"/>
      <c r="N985" s="72"/>
      <c r="O985" s="72"/>
      <c r="P985" s="73"/>
      <c r="Q985" s="65">
        <v>2009</v>
      </c>
      <c r="R985" s="66">
        <v>5</v>
      </c>
      <c r="S985" s="75">
        <f t="shared" si="121"/>
        <v>0.2</v>
      </c>
      <c r="T985" s="76">
        <f t="shared" si="123"/>
        <v>2339400</v>
      </c>
      <c r="U985" s="66">
        <f t="shared" si="118"/>
        <v>9</v>
      </c>
      <c r="V985" s="66">
        <v>0</v>
      </c>
      <c r="W985" s="77">
        <f t="shared" si="124"/>
        <v>21054600</v>
      </c>
      <c r="X985" s="18">
        <f t="shared" si="119"/>
        <v>0</v>
      </c>
    </row>
    <row r="986" spans="1:24" ht="30" hidden="1" x14ac:dyDescent="0.25">
      <c r="A986" s="137">
        <f t="shared" si="122"/>
        <v>734</v>
      </c>
      <c r="B986" s="66"/>
      <c r="C986" s="67" t="s">
        <v>275</v>
      </c>
      <c r="D986" s="66" t="s">
        <v>1054</v>
      </c>
      <c r="E986" s="68" t="s">
        <v>86</v>
      </c>
      <c r="F986" s="65">
        <v>1</v>
      </c>
      <c r="G986" s="88">
        <f>11697000*F986</f>
        <v>11697000</v>
      </c>
      <c r="H986" s="70">
        <v>0</v>
      </c>
      <c r="I986" s="65">
        <f t="shared" si="120"/>
        <v>1</v>
      </c>
      <c r="J986" s="87">
        <f t="shared" si="120"/>
        <v>11697000</v>
      </c>
      <c r="K986" s="70">
        <f t="shared" si="120"/>
        <v>0</v>
      </c>
      <c r="L986" s="72"/>
      <c r="M986" s="72"/>
      <c r="N986" s="72"/>
      <c r="O986" s="66"/>
      <c r="P986" s="90"/>
      <c r="Q986" s="65">
        <v>2009</v>
      </c>
      <c r="R986" s="66">
        <v>5</v>
      </c>
      <c r="S986" s="75">
        <f t="shared" si="121"/>
        <v>0.2</v>
      </c>
      <c r="T986" s="76">
        <f t="shared" si="123"/>
        <v>2339400</v>
      </c>
      <c r="U986" s="66">
        <f t="shared" si="118"/>
        <v>9</v>
      </c>
      <c r="V986" s="66">
        <v>0</v>
      </c>
      <c r="W986" s="77">
        <f t="shared" si="124"/>
        <v>21054600</v>
      </c>
      <c r="X986" s="18">
        <f t="shared" si="119"/>
        <v>0</v>
      </c>
    </row>
    <row r="987" spans="1:24" hidden="1" x14ac:dyDescent="0.25">
      <c r="A987" s="137">
        <f t="shared" si="122"/>
        <v>735</v>
      </c>
      <c r="B987" s="66"/>
      <c r="C987" s="67" t="s">
        <v>1040</v>
      </c>
      <c r="D987" s="66" t="s">
        <v>1055</v>
      </c>
      <c r="E987" s="68" t="s">
        <v>86</v>
      </c>
      <c r="F987" s="65">
        <v>1</v>
      </c>
      <c r="G987" s="88">
        <v>10500000</v>
      </c>
      <c r="H987" s="70">
        <v>0</v>
      </c>
      <c r="I987" s="65">
        <f t="shared" si="120"/>
        <v>1</v>
      </c>
      <c r="J987" s="87">
        <f t="shared" si="120"/>
        <v>10500000</v>
      </c>
      <c r="K987" s="70">
        <f t="shared" si="120"/>
        <v>0</v>
      </c>
      <c r="L987" s="72"/>
      <c r="M987" s="72"/>
      <c r="N987" s="72"/>
      <c r="O987" s="66"/>
      <c r="P987" s="90"/>
      <c r="Q987" s="65">
        <v>2007</v>
      </c>
      <c r="R987" s="66">
        <v>5</v>
      </c>
      <c r="S987" s="75">
        <f t="shared" si="121"/>
        <v>0.2</v>
      </c>
      <c r="T987" s="76">
        <f t="shared" si="123"/>
        <v>2100000</v>
      </c>
      <c r="U987" s="66">
        <f t="shared" si="118"/>
        <v>11</v>
      </c>
      <c r="V987" s="66">
        <v>0</v>
      </c>
      <c r="W987" s="77">
        <f t="shared" si="124"/>
        <v>23100000</v>
      </c>
      <c r="X987" s="18">
        <f t="shared" si="119"/>
        <v>0</v>
      </c>
    </row>
    <row r="988" spans="1:24" hidden="1" x14ac:dyDescent="0.25">
      <c r="A988" s="137">
        <f t="shared" si="122"/>
        <v>736</v>
      </c>
      <c r="B988" s="66"/>
      <c r="C988" s="67" t="s">
        <v>1040</v>
      </c>
      <c r="D988" s="66" t="s">
        <v>1056</v>
      </c>
      <c r="E988" s="68" t="s">
        <v>86</v>
      </c>
      <c r="F988" s="65">
        <v>1</v>
      </c>
      <c r="G988" s="88">
        <v>10500000</v>
      </c>
      <c r="H988" s="70">
        <v>0</v>
      </c>
      <c r="I988" s="65">
        <f t="shared" si="120"/>
        <v>1</v>
      </c>
      <c r="J988" s="87">
        <f t="shared" si="120"/>
        <v>10500000</v>
      </c>
      <c r="K988" s="70">
        <f t="shared" si="120"/>
        <v>0</v>
      </c>
      <c r="L988" s="72"/>
      <c r="M988" s="72"/>
      <c r="N988" s="72"/>
      <c r="O988" s="66"/>
      <c r="P988" s="90"/>
      <c r="Q988" s="65">
        <v>2007</v>
      </c>
      <c r="R988" s="66">
        <v>5</v>
      </c>
      <c r="S988" s="75">
        <f t="shared" si="121"/>
        <v>0.2</v>
      </c>
      <c r="T988" s="76">
        <f t="shared" si="123"/>
        <v>2100000</v>
      </c>
      <c r="U988" s="66">
        <f t="shared" si="118"/>
        <v>11</v>
      </c>
      <c r="V988" s="66">
        <v>0</v>
      </c>
      <c r="W988" s="77">
        <f t="shared" si="124"/>
        <v>23100000</v>
      </c>
      <c r="X988" s="18">
        <f t="shared" si="119"/>
        <v>0</v>
      </c>
    </row>
    <row r="989" spans="1:24" hidden="1" x14ac:dyDescent="0.25">
      <c r="A989" s="137">
        <f t="shared" si="122"/>
        <v>737</v>
      </c>
      <c r="B989" s="66"/>
      <c r="C989" s="67" t="s">
        <v>1040</v>
      </c>
      <c r="D989" s="66" t="s">
        <v>1057</v>
      </c>
      <c r="E989" s="68" t="s">
        <v>86</v>
      </c>
      <c r="F989" s="65">
        <v>1</v>
      </c>
      <c r="G989" s="88">
        <v>10500000</v>
      </c>
      <c r="H989" s="70">
        <v>0</v>
      </c>
      <c r="I989" s="65">
        <f t="shared" si="120"/>
        <v>1</v>
      </c>
      <c r="J989" s="87">
        <f t="shared" si="120"/>
        <v>10500000</v>
      </c>
      <c r="K989" s="70">
        <f t="shared" si="120"/>
        <v>0</v>
      </c>
      <c r="L989" s="72"/>
      <c r="M989" s="72"/>
      <c r="N989" s="72"/>
      <c r="O989" s="66"/>
      <c r="P989" s="90"/>
      <c r="Q989" s="65">
        <v>2007</v>
      </c>
      <c r="R989" s="66">
        <v>5</v>
      </c>
      <c r="S989" s="75">
        <f t="shared" si="121"/>
        <v>0.2</v>
      </c>
      <c r="T989" s="76">
        <f t="shared" si="123"/>
        <v>2100000</v>
      </c>
      <c r="U989" s="66">
        <f t="shared" si="118"/>
        <v>11</v>
      </c>
      <c r="V989" s="66">
        <v>0</v>
      </c>
      <c r="W989" s="77">
        <f t="shared" si="124"/>
        <v>23100000</v>
      </c>
      <c r="X989" s="18">
        <f t="shared" si="119"/>
        <v>0</v>
      </c>
    </row>
    <row r="990" spans="1:24" hidden="1" x14ac:dyDescent="0.25">
      <c r="A990" s="137">
        <f t="shared" si="122"/>
        <v>738</v>
      </c>
      <c r="B990" s="66"/>
      <c r="C990" s="67" t="s">
        <v>1040</v>
      </c>
      <c r="D990" s="66" t="s">
        <v>1058</v>
      </c>
      <c r="E990" s="68" t="s">
        <v>86</v>
      </c>
      <c r="F990" s="65">
        <v>1</v>
      </c>
      <c r="G990" s="88">
        <v>10500000</v>
      </c>
      <c r="H990" s="70">
        <v>0</v>
      </c>
      <c r="I990" s="65">
        <f t="shared" si="120"/>
        <v>1</v>
      </c>
      <c r="J990" s="87">
        <f t="shared" si="120"/>
        <v>10500000</v>
      </c>
      <c r="K990" s="70">
        <f t="shared" si="120"/>
        <v>0</v>
      </c>
      <c r="L990" s="72"/>
      <c r="M990" s="72"/>
      <c r="N990" s="72"/>
      <c r="O990" s="66"/>
      <c r="P990" s="90"/>
      <c r="Q990" s="65">
        <v>2007</v>
      </c>
      <c r="R990" s="66">
        <v>5</v>
      </c>
      <c r="S990" s="75">
        <f t="shared" si="121"/>
        <v>0.2</v>
      </c>
      <c r="T990" s="76">
        <f t="shared" si="123"/>
        <v>2100000</v>
      </c>
      <c r="U990" s="66">
        <f t="shared" si="118"/>
        <v>11</v>
      </c>
      <c r="V990" s="66">
        <v>0</v>
      </c>
      <c r="W990" s="77">
        <f t="shared" si="124"/>
        <v>23100000</v>
      </c>
      <c r="X990" s="18">
        <f t="shared" si="119"/>
        <v>0</v>
      </c>
    </row>
    <row r="991" spans="1:24" hidden="1" x14ac:dyDescent="0.25">
      <c r="A991" s="137">
        <f t="shared" si="122"/>
        <v>739</v>
      </c>
      <c r="B991" s="66"/>
      <c r="C991" s="67" t="s">
        <v>1040</v>
      </c>
      <c r="D991" s="66" t="s">
        <v>1059</v>
      </c>
      <c r="E991" s="68" t="s">
        <v>86</v>
      </c>
      <c r="F991" s="65">
        <v>1</v>
      </c>
      <c r="G991" s="88">
        <v>10500000</v>
      </c>
      <c r="H991" s="70">
        <v>0</v>
      </c>
      <c r="I991" s="65">
        <f t="shared" si="120"/>
        <v>1</v>
      </c>
      <c r="J991" s="87">
        <f t="shared" si="120"/>
        <v>10500000</v>
      </c>
      <c r="K991" s="70">
        <f t="shared" si="120"/>
        <v>0</v>
      </c>
      <c r="L991" s="72"/>
      <c r="M991" s="72"/>
      <c r="N991" s="72"/>
      <c r="O991" s="66"/>
      <c r="P991" s="90"/>
      <c r="Q991" s="65">
        <v>2007</v>
      </c>
      <c r="R991" s="66">
        <v>5</v>
      </c>
      <c r="S991" s="75">
        <f t="shared" si="121"/>
        <v>0.2</v>
      </c>
      <c r="T991" s="76">
        <f t="shared" si="123"/>
        <v>2100000</v>
      </c>
      <c r="U991" s="66">
        <f t="shared" si="118"/>
        <v>11</v>
      </c>
      <c r="V991" s="66">
        <v>0</v>
      </c>
      <c r="W991" s="77">
        <f t="shared" si="124"/>
        <v>23100000</v>
      </c>
      <c r="X991" s="18">
        <f t="shared" si="119"/>
        <v>0</v>
      </c>
    </row>
    <row r="992" spans="1:24" hidden="1" x14ac:dyDescent="0.25">
      <c r="A992" s="137">
        <f t="shared" si="122"/>
        <v>740</v>
      </c>
      <c r="B992" s="66"/>
      <c r="C992" s="67" t="s">
        <v>1040</v>
      </c>
      <c r="D992" s="66" t="s">
        <v>1060</v>
      </c>
      <c r="E992" s="68" t="s">
        <v>86</v>
      </c>
      <c r="F992" s="65">
        <v>1</v>
      </c>
      <c r="G992" s="88">
        <v>10500000</v>
      </c>
      <c r="H992" s="70">
        <v>0</v>
      </c>
      <c r="I992" s="65">
        <f t="shared" si="120"/>
        <v>1</v>
      </c>
      <c r="J992" s="87">
        <f t="shared" si="120"/>
        <v>10500000</v>
      </c>
      <c r="K992" s="70">
        <f t="shared" si="120"/>
        <v>0</v>
      </c>
      <c r="L992" s="72"/>
      <c r="M992" s="72"/>
      <c r="N992" s="72"/>
      <c r="O992" s="66"/>
      <c r="P992" s="90"/>
      <c r="Q992" s="65">
        <v>2007</v>
      </c>
      <c r="R992" s="66">
        <v>5</v>
      </c>
      <c r="S992" s="75">
        <f t="shared" si="121"/>
        <v>0.2</v>
      </c>
      <c r="T992" s="76">
        <f t="shared" si="123"/>
        <v>2100000</v>
      </c>
      <c r="U992" s="66">
        <f t="shared" ref="U992:U1055" si="125">2018-Q992</f>
        <v>11</v>
      </c>
      <c r="V992" s="66">
        <v>0</v>
      </c>
      <c r="W992" s="77">
        <f t="shared" si="124"/>
        <v>23100000</v>
      </c>
      <c r="X992" s="18">
        <f t="shared" si="119"/>
        <v>0</v>
      </c>
    </row>
    <row r="993" spans="1:24" hidden="1" x14ac:dyDescent="0.25">
      <c r="A993" s="137">
        <f t="shared" si="122"/>
        <v>741</v>
      </c>
      <c r="B993" s="66"/>
      <c r="C993" s="67" t="s">
        <v>76</v>
      </c>
      <c r="D993" s="66" t="s">
        <v>1061</v>
      </c>
      <c r="E993" s="68" t="s">
        <v>86</v>
      </c>
      <c r="F993" s="65">
        <v>1</v>
      </c>
      <c r="G993" s="88">
        <v>8300000</v>
      </c>
      <c r="H993" s="70">
        <v>0</v>
      </c>
      <c r="I993" s="65">
        <f t="shared" si="120"/>
        <v>1</v>
      </c>
      <c r="J993" s="87">
        <f t="shared" si="120"/>
        <v>8300000</v>
      </c>
      <c r="K993" s="70">
        <f t="shared" si="120"/>
        <v>0</v>
      </c>
      <c r="L993" s="72"/>
      <c r="M993" s="72"/>
      <c r="N993" s="72"/>
      <c r="O993" s="66"/>
      <c r="P993" s="90"/>
      <c r="Q993" s="65">
        <v>2008</v>
      </c>
      <c r="R993" s="66">
        <v>5</v>
      </c>
      <c r="S993" s="75">
        <f t="shared" si="121"/>
        <v>0.2</v>
      </c>
      <c r="T993" s="76">
        <f t="shared" si="123"/>
        <v>1660000</v>
      </c>
      <c r="U993" s="66">
        <f t="shared" si="125"/>
        <v>10</v>
      </c>
      <c r="V993" s="66">
        <v>0</v>
      </c>
      <c r="W993" s="77">
        <f t="shared" si="124"/>
        <v>16600000</v>
      </c>
      <c r="X993" s="18">
        <f t="shared" si="119"/>
        <v>0</v>
      </c>
    </row>
    <row r="994" spans="1:24" hidden="1" x14ac:dyDescent="0.25">
      <c r="A994" s="137">
        <f t="shared" si="122"/>
        <v>742</v>
      </c>
      <c r="B994" s="66"/>
      <c r="C994" s="67" t="s">
        <v>76</v>
      </c>
      <c r="D994" s="66" t="s">
        <v>1062</v>
      </c>
      <c r="E994" s="68" t="s">
        <v>86</v>
      </c>
      <c r="F994" s="65">
        <v>1</v>
      </c>
      <c r="G994" s="88">
        <v>8300000</v>
      </c>
      <c r="H994" s="70">
        <v>0</v>
      </c>
      <c r="I994" s="65">
        <f t="shared" si="120"/>
        <v>1</v>
      </c>
      <c r="J994" s="87">
        <f t="shared" si="120"/>
        <v>8300000</v>
      </c>
      <c r="K994" s="70">
        <f t="shared" si="120"/>
        <v>0</v>
      </c>
      <c r="L994" s="72"/>
      <c r="M994" s="72"/>
      <c r="N994" s="72"/>
      <c r="O994" s="66"/>
      <c r="P994" s="90"/>
      <c r="Q994" s="65">
        <v>2008</v>
      </c>
      <c r="R994" s="66">
        <v>5</v>
      </c>
      <c r="S994" s="75">
        <f t="shared" si="121"/>
        <v>0.2</v>
      </c>
      <c r="T994" s="76">
        <f t="shared" si="123"/>
        <v>1660000</v>
      </c>
      <c r="U994" s="66">
        <f t="shared" si="125"/>
        <v>10</v>
      </c>
      <c r="V994" s="66">
        <v>0</v>
      </c>
      <c r="W994" s="77">
        <f t="shared" si="124"/>
        <v>16600000</v>
      </c>
      <c r="X994" s="18">
        <f t="shared" si="119"/>
        <v>0</v>
      </c>
    </row>
    <row r="995" spans="1:24" hidden="1" x14ac:dyDescent="0.25">
      <c r="A995" s="137">
        <f t="shared" si="122"/>
        <v>743</v>
      </c>
      <c r="B995" s="66"/>
      <c r="C995" s="67" t="s">
        <v>76</v>
      </c>
      <c r="D995" s="66" t="s">
        <v>1063</v>
      </c>
      <c r="E995" s="68" t="s">
        <v>86</v>
      </c>
      <c r="F995" s="65">
        <v>1</v>
      </c>
      <c r="G995" s="88">
        <v>8300000</v>
      </c>
      <c r="H995" s="70">
        <v>0</v>
      </c>
      <c r="I995" s="65">
        <f t="shared" si="120"/>
        <v>1</v>
      </c>
      <c r="J995" s="87">
        <f t="shared" si="120"/>
        <v>8300000</v>
      </c>
      <c r="K995" s="70">
        <f t="shared" si="120"/>
        <v>0</v>
      </c>
      <c r="L995" s="72"/>
      <c r="M995" s="72"/>
      <c r="N995" s="72"/>
      <c r="O995" s="66"/>
      <c r="P995" s="90"/>
      <c r="Q995" s="65">
        <v>2008</v>
      </c>
      <c r="R995" s="66">
        <v>5</v>
      </c>
      <c r="S995" s="75">
        <f t="shared" si="121"/>
        <v>0.2</v>
      </c>
      <c r="T995" s="76">
        <f t="shared" si="123"/>
        <v>1660000</v>
      </c>
      <c r="U995" s="66">
        <f t="shared" si="125"/>
        <v>10</v>
      </c>
      <c r="V995" s="66">
        <v>0</v>
      </c>
      <c r="W995" s="77">
        <f t="shared" si="124"/>
        <v>16600000</v>
      </c>
      <c r="X995" s="18">
        <f t="shared" si="119"/>
        <v>0</v>
      </c>
    </row>
    <row r="996" spans="1:24" hidden="1" x14ac:dyDescent="0.25">
      <c r="A996" s="137">
        <f t="shared" si="122"/>
        <v>744</v>
      </c>
      <c r="B996" s="66"/>
      <c r="C996" s="67" t="s">
        <v>76</v>
      </c>
      <c r="D996" s="66" t="s">
        <v>1064</v>
      </c>
      <c r="E996" s="68" t="s">
        <v>86</v>
      </c>
      <c r="F996" s="65">
        <v>1</v>
      </c>
      <c r="G996" s="88">
        <v>8300000</v>
      </c>
      <c r="H996" s="70">
        <v>0</v>
      </c>
      <c r="I996" s="65">
        <f t="shared" si="120"/>
        <v>1</v>
      </c>
      <c r="J996" s="87">
        <f t="shared" si="120"/>
        <v>8300000</v>
      </c>
      <c r="K996" s="70">
        <f t="shared" si="120"/>
        <v>0</v>
      </c>
      <c r="L996" s="72"/>
      <c r="M996" s="72"/>
      <c r="N996" s="72"/>
      <c r="O996" s="66"/>
      <c r="P996" s="90"/>
      <c r="Q996" s="65">
        <v>2008</v>
      </c>
      <c r="R996" s="66">
        <v>5</v>
      </c>
      <c r="S996" s="75">
        <f t="shared" si="121"/>
        <v>0.2</v>
      </c>
      <c r="T996" s="76">
        <f t="shared" si="123"/>
        <v>1660000</v>
      </c>
      <c r="U996" s="66">
        <f t="shared" si="125"/>
        <v>10</v>
      </c>
      <c r="V996" s="66">
        <v>0</v>
      </c>
      <c r="W996" s="77">
        <f t="shared" si="124"/>
        <v>16600000</v>
      </c>
      <c r="X996" s="18">
        <f t="shared" si="119"/>
        <v>0</v>
      </c>
    </row>
    <row r="997" spans="1:24" hidden="1" x14ac:dyDescent="0.25">
      <c r="A997" s="137">
        <f t="shared" si="122"/>
        <v>745</v>
      </c>
      <c r="B997" s="66"/>
      <c r="C997" s="67" t="s">
        <v>76</v>
      </c>
      <c r="D997" s="66" t="s">
        <v>1065</v>
      </c>
      <c r="E997" s="68" t="s">
        <v>86</v>
      </c>
      <c r="F997" s="65">
        <v>1</v>
      </c>
      <c r="G997" s="88">
        <v>8300000</v>
      </c>
      <c r="H997" s="70">
        <v>0</v>
      </c>
      <c r="I997" s="65">
        <f t="shared" si="120"/>
        <v>1</v>
      </c>
      <c r="J997" s="87">
        <f t="shared" si="120"/>
        <v>8300000</v>
      </c>
      <c r="K997" s="70">
        <f t="shared" si="120"/>
        <v>0</v>
      </c>
      <c r="L997" s="72"/>
      <c r="M997" s="72"/>
      <c r="N997" s="72"/>
      <c r="O997" s="66"/>
      <c r="P997" s="90"/>
      <c r="Q997" s="65">
        <v>2008</v>
      </c>
      <c r="R997" s="66">
        <v>5</v>
      </c>
      <c r="S997" s="75">
        <f t="shared" si="121"/>
        <v>0.2</v>
      </c>
      <c r="T997" s="76">
        <f t="shared" si="123"/>
        <v>1660000</v>
      </c>
      <c r="U997" s="66">
        <f t="shared" si="125"/>
        <v>10</v>
      </c>
      <c r="V997" s="66">
        <v>0</v>
      </c>
      <c r="W997" s="77">
        <f t="shared" si="124"/>
        <v>16600000</v>
      </c>
      <c r="X997" s="18">
        <f t="shared" si="119"/>
        <v>0</v>
      </c>
    </row>
    <row r="998" spans="1:24" hidden="1" x14ac:dyDescent="0.25">
      <c r="A998" s="137">
        <f t="shared" si="122"/>
        <v>746</v>
      </c>
      <c r="B998" s="66"/>
      <c r="C998" s="67" t="s">
        <v>76</v>
      </c>
      <c r="D998" s="66" t="s">
        <v>1066</v>
      </c>
      <c r="E998" s="68" t="s">
        <v>86</v>
      </c>
      <c r="F998" s="65">
        <v>1</v>
      </c>
      <c r="G998" s="88">
        <v>8300000</v>
      </c>
      <c r="H998" s="70">
        <v>0</v>
      </c>
      <c r="I998" s="65">
        <f t="shared" si="120"/>
        <v>1</v>
      </c>
      <c r="J998" s="87">
        <f t="shared" si="120"/>
        <v>8300000</v>
      </c>
      <c r="K998" s="70">
        <f t="shared" si="120"/>
        <v>0</v>
      </c>
      <c r="L998" s="72"/>
      <c r="M998" s="72"/>
      <c r="N998" s="72"/>
      <c r="O998" s="66"/>
      <c r="P998" s="90"/>
      <c r="Q998" s="65">
        <v>2008</v>
      </c>
      <c r="R998" s="66">
        <v>5</v>
      </c>
      <c r="S998" s="75">
        <f t="shared" si="121"/>
        <v>0.2</v>
      </c>
      <c r="T998" s="76">
        <f t="shared" si="123"/>
        <v>1660000</v>
      </c>
      <c r="U998" s="66">
        <f t="shared" si="125"/>
        <v>10</v>
      </c>
      <c r="V998" s="66">
        <v>0</v>
      </c>
      <c r="W998" s="77">
        <f t="shared" si="124"/>
        <v>16600000</v>
      </c>
      <c r="X998" s="18">
        <f t="shared" si="119"/>
        <v>0</v>
      </c>
    </row>
    <row r="999" spans="1:24" hidden="1" x14ac:dyDescent="0.25">
      <c r="A999" s="137">
        <f t="shared" si="122"/>
        <v>747</v>
      </c>
      <c r="B999" s="66"/>
      <c r="C999" s="67" t="s">
        <v>76</v>
      </c>
      <c r="D999" s="66" t="s">
        <v>1067</v>
      </c>
      <c r="E999" s="68" t="s">
        <v>86</v>
      </c>
      <c r="F999" s="65">
        <v>1</v>
      </c>
      <c r="G999" s="88">
        <v>8300000</v>
      </c>
      <c r="H999" s="70">
        <v>0</v>
      </c>
      <c r="I999" s="65">
        <f t="shared" si="120"/>
        <v>1</v>
      </c>
      <c r="J999" s="87">
        <f t="shared" si="120"/>
        <v>8300000</v>
      </c>
      <c r="K999" s="70">
        <f t="shared" si="120"/>
        <v>0</v>
      </c>
      <c r="L999" s="72"/>
      <c r="M999" s="72"/>
      <c r="N999" s="72"/>
      <c r="O999" s="66"/>
      <c r="P999" s="90"/>
      <c r="Q999" s="65">
        <v>2008</v>
      </c>
      <c r="R999" s="66">
        <v>5</v>
      </c>
      <c r="S999" s="75">
        <f t="shared" si="121"/>
        <v>0.2</v>
      </c>
      <c r="T999" s="76">
        <f t="shared" si="123"/>
        <v>1660000</v>
      </c>
      <c r="U999" s="66">
        <f t="shared" si="125"/>
        <v>10</v>
      </c>
      <c r="V999" s="66">
        <v>0</v>
      </c>
      <c r="W999" s="77">
        <f t="shared" si="124"/>
        <v>16600000</v>
      </c>
      <c r="X999" s="18">
        <f t="shared" si="119"/>
        <v>0</v>
      </c>
    </row>
    <row r="1000" spans="1:24" hidden="1" x14ac:dyDescent="0.25">
      <c r="A1000" s="137">
        <f t="shared" si="122"/>
        <v>748</v>
      </c>
      <c r="B1000" s="66"/>
      <c r="C1000" s="67" t="s">
        <v>76</v>
      </c>
      <c r="D1000" s="66" t="s">
        <v>1068</v>
      </c>
      <c r="E1000" s="68" t="s">
        <v>86</v>
      </c>
      <c r="F1000" s="65">
        <v>1</v>
      </c>
      <c r="G1000" s="88">
        <v>8300000</v>
      </c>
      <c r="H1000" s="70">
        <v>0</v>
      </c>
      <c r="I1000" s="65">
        <f t="shared" si="120"/>
        <v>1</v>
      </c>
      <c r="J1000" s="87">
        <f t="shared" si="120"/>
        <v>8300000</v>
      </c>
      <c r="K1000" s="70">
        <f t="shared" si="120"/>
        <v>0</v>
      </c>
      <c r="L1000" s="72"/>
      <c r="M1000" s="72"/>
      <c r="N1000" s="72"/>
      <c r="O1000" s="66"/>
      <c r="P1000" s="90"/>
      <c r="Q1000" s="65">
        <v>2008</v>
      </c>
      <c r="R1000" s="66">
        <v>5</v>
      </c>
      <c r="S1000" s="75">
        <f t="shared" si="121"/>
        <v>0.2</v>
      </c>
      <c r="T1000" s="76">
        <f t="shared" si="123"/>
        <v>1660000</v>
      </c>
      <c r="U1000" s="66">
        <f t="shared" si="125"/>
        <v>10</v>
      </c>
      <c r="V1000" s="66">
        <v>0</v>
      </c>
      <c r="W1000" s="77">
        <f t="shared" si="124"/>
        <v>16600000</v>
      </c>
      <c r="X1000" s="18">
        <f t="shared" ref="X1000:X1027" si="126">IF(H1000&lt;0,0,H1000)</f>
        <v>0</v>
      </c>
    </row>
    <row r="1001" spans="1:24" hidden="1" x14ac:dyDescent="0.25">
      <c r="A1001" s="137">
        <f t="shared" si="122"/>
        <v>749</v>
      </c>
      <c r="B1001" s="66"/>
      <c r="C1001" s="67" t="s">
        <v>76</v>
      </c>
      <c r="D1001" s="66" t="s">
        <v>1069</v>
      </c>
      <c r="E1001" s="68" t="s">
        <v>86</v>
      </c>
      <c r="F1001" s="65">
        <v>1</v>
      </c>
      <c r="G1001" s="88">
        <v>8300000</v>
      </c>
      <c r="H1001" s="70">
        <v>0</v>
      </c>
      <c r="I1001" s="65">
        <f t="shared" si="120"/>
        <v>1</v>
      </c>
      <c r="J1001" s="87">
        <f t="shared" si="120"/>
        <v>8300000</v>
      </c>
      <c r="K1001" s="70">
        <f t="shared" si="120"/>
        <v>0</v>
      </c>
      <c r="L1001" s="72"/>
      <c r="M1001" s="72"/>
      <c r="N1001" s="72"/>
      <c r="O1001" s="66"/>
      <c r="P1001" s="90"/>
      <c r="Q1001" s="65">
        <v>2008</v>
      </c>
      <c r="R1001" s="66">
        <v>5</v>
      </c>
      <c r="S1001" s="75">
        <f t="shared" si="121"/>
        <v>0.2</v>
      </c>
      <c r="T1001" s="76">
        <f t="shared" si="123"/>
        <v>1660000</v>
      </c>
      <c r="U1001" s="66">
        <f t="shared" si="125"/>
        <v>10</v>
      </c>
      <c r="V1001" s="66">
        <v>0</v>
      </c>
      <c r="W1001" s="77">
        <f t="shared" si="124"/>
        <v>16600000</v>
      </c>
      <c r="X1001" s="18">
        <f t="shared" si="126"/>
        <v>0</v>
      </c>
    </row>
    <row r="1002" spans="1:24" ht="30" hidden="1" x14ac:dyDescent="0.25">
      <c r="A1002" s="137">
        <f t="shared" si="122"/>
        <v>750</v>
      </c>
      <c r="B1002" s="66"/>
      <c r="C1002" s="67" t="s">
        <v>275</v>
      </c>
      <c r="D1002" s="66" t="s">
        <v>1070</v>
      </c>
      <c r="E1002" s="68" t="s">
        <v>86</v>
      </c>
      <c r="F1002" s="65">
        <v>1</v>
      </c>
      <c r="G1002" s="88">
        <v>11697000</v>
      </c>
      <c r="H1002" s="70">
        <v>0</v>
      </c>
      <c r="I1002" s="65">
        <f t="shared" si="120"/>
        <v>1</v>
      </c>
      <c r="J1002" s="87">
        <f t="shared" si="120"/>
        <v>11697000</v>
      </c>
      <c r="K1002" s="70">
        <f t="shared" si="120"/>
        <v>0</v>
      </c>
      <c r="L1002" s="72"/>
      <c r="M1002" s="72"/>
      <c r="N1002" s="72"/>
      <c r="O1002" s="66"/>
      <c r="P1002" s="90"/>
      <c r="Q1002" s="65">
        <v>2009</v>
      </c>
      <c r="R1002" s="66">
        <v>5</v>
      </c>
      <c r="S1002" s="75">
        <f t="shared" si="121"/>
        <v>0.2</v>
      </c>
      <c r="T1002" s="76">
        <f t="shared" si="123"/>
        <v>2339400</v>
      </c>
      <c r="U1002" s="66">
        <f t="shared" si="125"/>
        <v>9</v>
      </c>
      <c r="V1002" s="66">
        <v>0</v>
      </c>
      <c r="W1002" s="77">
        <f t="shared" si="124"/>
        <v>21054600</v>
      </c>
      <c r="X1002" s="18">
        <f t="shared" si="126"/>
        <v>0</v>
      </c>
    </row>
    <row r="1003" spans="1:24" ht="30" hidden="1" x14ac:dyDescent="0.25">
      <c r="A1003" s="137">
        <f t="shared" si="122"/>
        <v>751</v>
      </c>
      <c r="B1003" s="66"/>
      <c r="C1003" s="67" t="s">
        <v>275</v>
      </c>
      <c r="D1003" s="66" t="s">
        <v>1071</v>
      </c>
      <c r="E1003" s="68" t="s">
        <v>86</v>
      </c>
      <c r="F1003" s="65">
        <v>1</v>
      </c>
      <c r="G1003" s="88">
        <v>11697000</v>
      </c>
      <c r="H1003" s="70">
        <v>0</v>
      </c>
      <c r="I1003" s="65">
        <f t="shared" si="120"/>
        <v>1</v>
      </c>
      <c r="J1003" s="87">
        <f t="shared" si="120"/>
        <v>11697000</v>
      </c>
      <c r="K1003" s="70">
        <f t="shared" si="120"/>
        <v>0</v>
      </c>
      <c r="L1003" s="72"/>
      <c r="M1003" s="72"/>
      <c r="N1003" s="72"/>
      <c r="O1003" s="66"/>
      <c r="P1003" s="90"/>
      <c r="Q1003" s="65">
        <v>2009</v>
      </c>
      <c r="R1003" s="66">
        <v>5</v>
      </c>
      <c r="S1003" s="75">
        <f t="shared" si="121"/>
        <v>0.2</v>
      </c>
      <c r="T1003" s="76">
        <f t="shared" si="123"/>
        <v>2339400</v>
      </c>
      <c r="U1003" s="66">
        <f t="shared" si="125"/>
        <v>9</v>
      </c>
      <c r="V1003" s="66">
        <v>0</v>
      </c>
      <c r="W1003" s="77">
        <f t="shared" si="124"/>
        <v>21054600</v>
      </c>
      <c r="X1003" s="18">
        <f t="shared" si="126"/>
        <v>0</v>
      </c>
    </row>
    <row r="1004" spans="1:24" ht="30" hidden="1" x14ac:dyDescent="0.25">
      <c r="A1004" s="137">
        <f t="shared" si="122"/>
        <v>752</v>
      </c>
      <c r="B1004" s="66"/>
      <c r="C1004" s="67" t="s">
        <v>275</v>
      </c>
      <c r="D1004" s="66" t="s">
        <v>1072</v>
      </c>
      <c r="E1004" s="68" t="s">
        <v>86</v>
      </c>
      <c r="F1004" s="65">
        <v>1</v>
      </c>
      <c r="G1004" s="88">
        <f>11697000*F1004</f>
        <v>11697000</v>
      </c>
      <c r="H1004" s="70">
        <v>0</v>
      </c>
      <c r="I1004" s="65">
        <f t="shared" si="120"/>
        <v>1</v>
      </c>
      <c r="J1004" s="87">
        <f t="shared" si="120"/>
        <v>11697000</v>
      </c>
      <c r="K1004" s="70">
        <f t="shared" si="120"/>
        <v>0</v>
      </c>
      <c r="L1004" s="72"/>
      <c r="M1004" s="72"/>
      <c r="N1004" s="72"/>
      <c r="O1004" s="66"/>
      <c r="P1004" s="73"/>
      <c r="Q1004" s="65">
        <v>2009</v>
      </c>
      <c r="R1004" s="66">
        <v>5</v>
      </c>
      <c r="S1004" s="75">
        <f t="shared" si="121"/>
        <v>0.2</v>
      </c>
      <c r="T1004" s="76">
        <f t="shared" si="123"/>
        <v>2339400</v>
      </c>
      <c r="U1004" s="66">
        <f t="shared" si="125"/>
        <v>9</v>
      </c>
      <c r="V1004" s="66">
        <v>0</v>
      </c>
      <c r="W1004" s="77">
        <f t="shared" si="124"/>
        <v>21054600</v>
      </c>
      <c r="X1004" s="18">
        <f t="shared" si="126"/>
        <v>0</v>
      </c>
    </row>
    <row r="1005" spans="1:24" ht="30" hidden="1" x14ac:dyDescent="0.25">
      <c r="A1005" s="137">
        <f t="shared" si="122"/>
        <v>753</v>
      </c>
      <c r="B1005" s="66"/>
      <c r="C1005" s="67" t="s">
        <v>312</v>
      </c>
      <c r="D1005" s="66" t="s">
        <v>1073</v>
      </c>
      <c r="E1005" s="68" t="s">
        <v>86</v>
      </c>
      <c r="F1005" s="65">
        <v>1</v>
      </c>
      <c r="G1005" s="88">
        <v>11697000</v>
      </c>
      <c r="H1005" s="70">
        <v>0</v>
      </c>
      <c r="I1005" s="65">
        <f t="shared" si="120"/>
        <v>1</v>
      </c>
      <c r="J1005" s="87">
        <f t="shared" si="120"/>
        <v>11697000</v>
      </c>
      <c r="K1005" s="70">
        <f t="shared" si="120"/>
        <v>0</v>
      </c>
      <c r="L1005" s="72"/>
      <c r="M1005" s="72"/>
      <c r="N1005" s="72"/>
      <c r="O1005" s="66"/>
      <c r="P1005" s="90"/>
      <c r="Q1005" s="65">
        <v>2009</v>
      </c>
      <c r="R1005" s="66">
        <v>5</v>
      </c>
      <c r="S1005" s="75">
        <f t="shared" si="121"/>
        <v>0.2</v>
      </c>
      <c r="T1005" s="76">
        <f t="shared" si="123"/>
        <v>2339400</v>
      </c>
      <c r="U1005" s="66">
        <f t="shared" si="125"/>
        <v>9</v>
      </c>
      <c r="V1005" s="66">
        <v>0</v>
      </c>
      <c r="W1005" s="77">
        <f t="shared" si="124"/>
        <v>21054600</v>
      </c>
      <c r="X1005" s="18">
        <f t="shared" si="126"/>
        <v>0</v>
      </c>
    </row>
    <row r="1006" spans="1:24" ht="30" hidden="1" x14ac:dyDescent="0.25">
      <c r="A1006" s="137">
        <f t="shared" si="122"/>
        <v>754</v>
      </c>
      <c r="B1006" s="66"/>
      <c r="C1006" s="67" t="s">
        <v>275</v>
      </c>
      <c r="D1006" s="66" t="s">
        <v>1074</v>
      </c>
      <c r="E1006" s="68" t="s">
        <v>86</v>
      </c>
      <c r="F1006" s="65">
        <v>1</v>
      </c>
      <c r="G1006" s="88">
        <f>11697000*F1006</f>
        <v>11697000</v>
      </c>
      <c r="H1006" s="70">
        <v>0</v>
      </c>
      <c r="I1006" s="65">
        <f t="shared" si="120"/>
        <v>1</v>
      </c>
      <c r="J1006" s="87">
        <f t="shared" si="120"/>
        <v>11697000</v>
      </c>
      <c r="K1006" s="70">
        <f t="shared" si="120"/>
        <v>0</v>
      </c>
      <c r="L1006" s="72"/>
      <c r="M1006" s="72"/>
      <c r="N1006" s="72"/>
      <c r="O1006" s="66"/>
      <c r="P1006" s="90"/>
      <c r="Q1006" s="65">
        <v>2009</v>
      </c>
      <c r="R1006" s="66">
        <v>5</v>
      </c>
      <c r="S1006" s="75">
        <f t="shared" si="121"/>
        <v>0.2</v>
      </c>
      <c r="T1006" s="76">
        <f t="shared" si="123"/>
        <v>2339400</v>
      </c>
      <c r="U1006" s="66">
        <f t="shared" si="125"/>
        <v>9</v>
      </c>
      <c r="V1006" s="66">
        <v>0</v>
      </c>
      <c r="W1006" s="77">
        <f t="shared" si="124"/>
        <v>21054600</v>
      </c>
      <c r="X1006" s="18">
        <f t="shared" si="126"/>
        <v>0</v>
      </c>
    </row>
    <row r="1007" spans="1:24" ht="30" hidden="1" x14ac:dyDescent="0.25">
      <c r="A1007" s="137">
        <f t="shared" si="122"/>
        <v>755</v>
      </c>
      <c r="B1007" s="66"/>
      <c r="C1007" s="67" t="s">
        <v>275</v>
      </c>
      <c r="D1007" s="66" t="s">
        <v>1075</v>
      </c>
      <c r="E1007" s="68" t="s">
        <v>86</v>
      </c>
      <c r="F1007" s="65">
        <v>1</v>
      </c>
      <c r="G1007" s="88">
        <f>11697000*F1007</f>
        <v>11697000</v>
      </c>
      <c r="H1007" s="70">
        <v>0</v>
      </c>
      <c r="I1007" s="65">
        <f t="shared" si="120"/>
        <v>1</v>
      </c>
      <c r="J1007" s="87">
        <f t="shared" si="120"/>
        <v>11697000</v>
      </c>
      <c r="K1007" s="70">
        <f t="shared" si="120"/>
        <v>0</v>
      </c>
      <c r="L1007" s="72"/>
      <c r="M1007" s="72"/>
      <c r="N1007" s="72"/>
      <c r="O1007" s="66"/>
      <c r="P1007" s="90"/>
      <c r="Q1007" s="65">
        <v>2009</v>
      </c>
      <c r="R1007" s="66">
        <v>5</v>
      </c>
      <c r="S1007" s="75">
        <f t="shared" si="121"/>
        <v>0.2</v>
      </c>
      <c r="T1007" s="76">
        <f t="shared" si="123"/>
        <v>2339400</v>
      </c>
      <c r="U1007" s="66">
        <f t="shared" si="125"/>
        <v>9</v>
      </c>
      <c r="V1007" s="66">
        <v>0</v>
      </c>
      <c r="W1007" s="77">
        <f t="shared" si="124"/>
        <v>21054600</v>
      </c>
      <c r="X1007" s="18">
        <f t="shared" si="126"/>
        <v>0</v>
      </c>
    </row>
    <row r="1008" spans="1:24" hidden="1" x14ac:dyDescent="0.25">
      <c r="A1008" s="137">
        <f t="shared" si="122"/>
        <v>756</v>
      </c>
      <c r="B1008" s="66"/>
      <c r="C1008" s="67" t="s">
        <v>1040</v>
      </c>
      <c r="D1008" s="66" t="s">
        <v>1076</v>
      </c>
      <c r="E1008" s="68" t="s">
        <v>86</v>
      </c>
      <c r="F1008" s="65">
        <v>1</v>
      </c>
      <c r="G1008" s="88">
        <v>9807000</v>
      </c>
      <c r="H1008" s="70">
        <v>0</v>
      </c>
      <c r="I1008" s="65">
        <f t="shared" si="120"/>
        <v>1</v>
      </c>
      <c r="J1008" s="87">
        <f t="shared" si="120"/>
        <v>9807000</v>
      </c>
      <c r="K1008" s="70">
        <f t="shared" si="120"/>
        <v>0</v>
      </c>
      <c r="L1008" s="72"/>
      <c r="M1008" s="72"/>
      <c r="N1008" s="72"/>
      <c r="O1008" s="66"/>
      <c r="P1008" s="90"/>
      <c r="Q1008" s="65">
        <v>2008</v>
      </c>
      <c r="R1008" s="66">
        <v>5</v>
      </c>
      <c r="S1008" s="75">
        <f t="shared" si="121"/>
        <v>0.2</v>
      </c>
      <c r="T1008" s="76">
        <f t="shared" si="123"/>
        <v>1961400</v>
      </c>
      <c r="U1008" s="66">
        <f t="shared" si="125"/>
        <v>10</v>
      </c>
      <c r="V1008" s="66">
        <v>0</v>
      </c>
      <c r="W1008" s="77">
        <f t="shared" si="124"/>
        <v>19614000</v>
      </c>
      <c r="X1008" s="18">
        <f t="shared" si="126"/>
        <v>0</v>
      </c>
    </row>
    <row r="1009" spans="1:24" hidden="1" x14ac:dyDescent="0.25">
      <c r="A1009" s="137">
        <f t="shared" si="122"/>
        <v>757</v>
      </c>
      <c r="B1009" s="66"/>
      <c r="C1009" s="67" t="s">
        <v>1040</v>
      </c>
      <c r="D1009" s="66" t="s">
        <v>1077</v>
      </c>
      <c r="E1009" s="68" t="s">
        <v>86</v>
      </c>
      <c r="F1009" s="65">
        <v>1</v>
      </c>
      <c r="G1009" s="88">
        <v>9807000</v>
      </c>
      <c r="H1009" s="70">
        <v>0</v>
      </c>
      <c r="I1009" s="65">
        <f t="shared" si="120"/>
        <v>1</v>
      </c>
      <c r="J1009" s="87">
        <f t="shared" si="120"/>
        <v>9807000</v>
      </c>
      <c r="K1009" s="70">
        <f t="shared" si="120"/>
        <v>0</v>
      </c>
      <c r="L1009" s="72"/>
      <c r="M1009" s="72"/>
      <c r="N1009" s="72"/>
      <c r="O1009" s="66"/>
      <c r="P1009" s="90"/>
      <c r="Q1009" s="65">
        <v>2008</v>
      </c>
      <c r="R1009" s="66">
        <v>5</v>
      </c>
      <c r="S1009" s="75">
        <f t="shared" si="121"/>
        <v>0.2</v>
      </c>
      <c r="T1009" s="76">
        <f t="shared" si="123"/>
        <v>1961400</v>
      </c>
      <c r="U1009" s="66">
        <f t="shared" si="125"/>
        <v>10</v>
      </c>
      <c r="V1009" s="66">
        <v>0</v>
      </c>
      <c r="W1009" s="77">
        <f t="shared" si="124"/>
        <v>19614000</v>
      </c>
      <c r="X1009" s="18">
        <f t="shared" si="126"/>
        <v>0</v>
      </c>
    </row>
    <row r="1010" spans="1:24" hidden="1" x14ac:dyDescent="0.25">
      <c r="A1010" s="137">
        <f t="shared" si="122"/>
        <v>758</v>
      </c>
      <c r="B1010" s="66"/>
      <c r="C1010" s="67" t="s">
        <v>1040</v>
      </c>
      <c r="D1010" s="66" t="s">
        <v>1078</v>
      </c>
      <c r="E1010" s="68" t="s">
        <v>86</v>
      </c>
      <c r="F1010" s="65">
        <v>1</v>
      </c>
      <c r="G1010" s="88">
        <v>9807000</v>
      </c>
      <c r="H1010" s="70">
        <v>0</v>
      </c>
      <c r="I1010" s="65">
        <f t="shared" si="120"/>
        <v>1</v>
      </c>
      <c r="J1010" s="87">
        <f t="shared" si="120"/>
        <v>9807000</v>
      </c>
      <c r="K1010" s="70">
        <f t="shared" si="120"/>
        <v>0</v>
      </c>
      <c r="L1010" s="72"/>
      <c r="M1010" s="72"/>
      <c r="N1010" s="72"/>
      <c r="O1010" s="66"/>
      <c r="P1010" s="90"/>
      <c r="Q1010" s="65">
        <v>2008</v>
      </c>
      <c r="R1010" s="66">
        <v>5</v>
      </c>
      <c r="S1010" s="75">
        <f t="shared" si="121"/>
        <v>0.2</v>
      </c>
      <c r="T1010" s="76">
        <f t="shared" si="123"/>
        <v>1961400</v>
      </c>
      <c r="U1010" s="66">
        <f t="shared" si="125"/>
        <v>10</v>
      </c>
      <c r="V1010" s="66">
        <v>0</v>
      </c>
      <c r="W1010" s="77">
        <f t="shared" si="124"/>
        <v>19614000</v>
      </c>
      <c r="X1010" s="18">
        <f t="shared" si="126"/>
        <v>0</v>
      </c>
    </row>
    <row r="1011" spans="1:24" hidden="1" x14ac:dyDescent="0.25">
      <c r="A1011" s="137">
        <f t="shared" si="122"/>
        <v>759</v>
      </c>
      <c r="B1011" s="66"/>
      <c r="C1011" s="67" t="s">
        <v>1040</v>
      </c>
      <c r="D1011" s="66" t="s">
        <v>1079</v>
      </c>
      <c r="E1011" s="68" t="s">
        <v>86</v>
      </c>
      <c r="F1011" s="65">
        <v>1</v>
      </c>
      <c r="G1011" s="88">
        <v>9807000</v>
      </c>
      <c r="H1011" s="70">
        <v>0</v>
      </c>
      <c r="I1011" s="65">
        <f t="shared" si="120"/>
        <v>1</v>
      </c>
      <c r="J1011" s="87">
        <f t="shared" si="120"/>
        <v>9807000</v>
      </c>
      <c r="K1011" s="70">
        <f t="shared" si="120"/>
        <v>0</v>
      </c>
      <c r="L1011" s="72"/>
      <c r="M1011" s="72"/>
      <c r="N1011" s="72"/>
      <c r="O1011" s="66"/>
      <c r="P1011" s="90"/>
      <c r="Q1011" s="65">
        <v>2008</v>
      </c>
      <c r="R1011" s="66">
        <v>5</v>
      </c>
      <c r="S1011" s="75">
        <f t="shared" si="121"/>
        <v>0.2</v>
      </c>
      <c r="T1011" s="76">
        <f t="shared" si="123"/>
        <v>1961400</v>
      </c>
      <c r="U1011" s="66">
        <f t="shared" si="125"/>
        <v>10</v>
      </c>
      <c r="V1011" s="66">
        <v>0</v>
      </c>
      <c r="W1011" s="77">
        <f t="shared" si="124"/>
        <v>19614000</v>
      </c>
      <c r="X1011" s="18">
        <f t="shared" si="126"/>
        <v>0</v>
      </c>
    </row>
    <row r="1012" spans="1:24" hidden="1" x14ac:dyDescent="0.25">
      <c r="A1012" s="137">
        <f t="shared" si="122"/>
        <v>760</v>
      </c>
      <c r="B1012" s="66"/>
      <c r="C1012" s="67" t="s">
        <v>1040</v>
      </c>
      <c r="D1012" s="66" t="s">
        <v>1080</v>
      </c>
      <c r="E1012" s="68" t="s">
        <v>86</v>
      </c>
      <c r="F1012" s="65">
        <v>1</v>
      </c>
      <c r="G1012" s="88">
        <v>9807000</v>
      </c>
      <c r="H1012" s="70">
        <v>0</v>
      </c>
      <c r="I1012" s="65">
        <f t="shared" si="120"/>
        <v>1</v>
      </c>
      <c r="J1012" s="87">
        <f t="shared" si="120"/>
        <v>9807000</v>
      </c>
      <c r="K1012" s="70">
        <f t="shared" si="120"/>
        <v>0</v>
      </c>
      <c r="L1012" s="72"/>
      <c r="M1012" s="72"/>
      <c r="N1012" s="72"/>
      <c r="O1012" s="66"/>
      <c r="P1012" s="90"/>
      <c r="Q1012" s="65">
        <v>2008</v>
      </c>
      <c r="R1012" s="66">
        <v>5</v>
      </c>
      <c r="S1012" s="75">
        <f t="shared" si="121"/>
        <v>0.2</v>
      </c>
      <c r="T1012" s="76">
        <f t="shared" si="123"/>
        <v>1961400</v>
      </c>
      <c r="U1012" s="66">
        <f t="shared" si="125"/>
        <v>10</v>
      </c>
      <c r="V1012" s="66">
        <v>0</v>
      </c>
      <c r="W1012" s="77">
        <f t="shared" si="124"/>
        <v>19614000</v>
      </c>
      <c r="X1012" s="18">
        <f t="shared" si="126"/>
        <v>0</v>
      </c>
    </row>
    <row r="1013" spans="1:24" hidden="1" x14ac:dyDescent="0.25">
      <c r="A1013" s="137">
        <f t="shared" si="122"/>
        <v>761</v>
      </c>
      <c r="B1013" s="66"/>
      <c r="C1013" s="67" t="s">
        <v>1040</v>
      </c>
      <c r="D1013" s="66" t="s">
        <v>1081</v>
      </c>
      <c r="E1013" s="68" t="s">
        <v>86</v>
      </c>
      <c r="F1013" s="65">
        <v>1</v>
      </c>
      <c r="G1013" s="88">
        <v>9807000</v>
      </c>
      <c r="H1013" s="70">
        <v>0</v>
      </c>
      <c r="I1013" s="65">
        <f t="shared" si="120"/>
        <v>1</v>
      </c>
      <c r="J1013" s="87">
        <f t="shared" si="120"/>
        <v>9807000</v>
      </c>
      <c r="K1013" s="70">
        <f t="shared" si="120"/>
        <v>0</v>
      </c>
      <c r="L1013" s="72"/>
      <c r="M1013" s="72"/>
      <c r="N1013" s="72"/>
      <c r="O1013" s="66"/>
      <c r="P1013" s="90"/>
      <c r="Q1013" s="65">
        <v>2008</v>
      </c>
      <c r="R1013" s="66">
        <v>5</v>
      </c>
      <c r="S1013" s="75">
        <f t="shared" si="121"/>
        <v>0.2</v>
      </c>
      <c r="T1013" s="76">
        <f t="shared" si="123"/>
        <v>1961400</v>
      </c>
      <c r="U1013" s="66">
        <f t="shared" si="125"/>
        <v>10</v>
      </c>
      <c r="V1013" s="66">
        <v>0</v>
      </c>
      <c r="W1013" s="77">
        <f t="shared" si="124"/>
        <v>19614000</v>
      </c>
      <c r="X1013" s="18">
        <f t="shared" si="126"/>
        <v>0</v>
      </c>
    </row>
    <row r="1014" spans="1:24" hidden="1" x14ac:dyDescent="0.25">
      <c r="A1014" s="137">
        <f t="shared" si="122"/>
        <v>762</v>
      </c>
      <c r="B1014" s="66"/>
      <c r="C1014" s="67" t="s">
        <v>1040</v>
      </c>
      <c r="D1014" s="66" t="s">
        <v>1082</v>
      </c>
      <c r="E1014" s="68" t="s">
        <v>86</v>
      </c>
      <c r="F1014" s="65">
        <v>1</v>
      </c>
      <c r="G1014" s="88">
        <v>9807000</v>
      </c>
      <c r="H1014" s="70">
        <v>0</v>
      </c>
      <c r="I1014" s="65">
        <f t="shared" si="120"/>
        <v>1</v>
      </c>
      <c r="J1014" s="87">
        <f t="shared" si="120"/>
        <v>9807000</v>
      </c>
      <c r="K1014" s="70">
        <f t="shared" si="120"/>
        <v>0</v>
      </c>
      <c r="L1014" s="72"/>
      <c r="M1014" s="72"/>
      <c r="N1014" s="72"/>
      <c r="O1014" s="66"/>
      <c r="P1014" s="90"/>
      <c r="Q1014" s="65">
        <v>2008</v>
      </c>
      <c r="R1014" s="66">
        <v>5</v>
      </c>
      <c r="S1014" s="75">
        <f t="shared" si="121"/>
        <v>0.2</v>
      </c>
      <c r="T1014" s="76">
        <f t="shared" si="123"/>
        <v>1961400</v>
      </c>
      <c r="U1014" s="66">
        <f t="shared" si="125"/>
        <v>10</v>
      </c>
      <c r="V1014" s="66">
        <v>0</v>
      </c>
      <c r="W1014" s="77">
        <f t="shared" si="124"/>
        <v>19614000</v>
      </c>
      <c r="X1014" s="18">
        <f t="shared" si="126"/>
        <v>0</v>
      </c>
    </row>
    <row r="1015" spans="1:24" hidden="1" x14ac:dyDescent="0.25">
      <c r="A1015" s="137">
        <f t="shared" si="122"/>
        <v>763</v>
      </c>
      <c r="B1015" s="66"/>
      <c r="C1015" s="67" t="s">
        <v>1040</v>
      </c>
      <c r="D1015" s="66" t="s">
        <v>1083</v>
      </c>
      <c r="E1015" s="68" t="s">
        <v>86</v>
      </c>
      <c r="F1015" s="65">
        <v>1</v>
      </c>
      <c r="G1015" s="88">
        <v>9807000</v>
      </c>
      <c r="H1015" s="70">
        <v>0</v>
      </c>
      <c r="I1015" s="65">
        <f t="shared" si="120"/>
        <v>1</v>
      </c>
      <c r="J1015" s="87">
        <f t="shared" si="120"/>
        <v>9807000</v>
      </c>
      <c r="K1015" s="70">
        <f t="shared" si="120"/>
        <v>0</v>
      </c>
      <c r="L1015" s="72"/>
      <c r="M1015" s="72"/>
      <c r="N1015" s="72"/>
      <c r="O1015" s="66"/>
      <c r="P1015" s="90"/>
      <c r="Q1015" s="65">
        <v>2008</v>
      </c>
      <c r="R1015" s="66">
        <v>5</v>
      </c>
      <c r="S1015" s="75">
        <f t="shared" si="121"/>
        <v>0.2</v>
      </c>
      <c r="T1015" s="76">
        <f t="shared" si="123"/>
        <v>1961400</v>
      </c>
      <c r="U1015" s="66">
        <f t="shared" si="125"/>
        <v>10</v>
      </c>
      <c r="V1015" s="66">
        <v>0</v>
      </c>
      <c r="W1015" s="77">
        <f t="shared" si="124"/>
        <v>19614000</v>
      </c>
      <c r="X1015" s="18">
        <f t="shared" si="126"/>
        <v>0</v>
      </c>
    </row>
    <row r="1016" spans="1:24" ht="30" hidden="1" x14ac:dyDescent="0.25">
      <c r="A1016" s="137">
        <f t="shared" si="122"/>
        <v>764</v>
      </c>
      <c r="B1016" s="66"/>
      <c r="C1016" s="67" t="s">
        <v>275</v>
      </c>
      <c r="D1016" s="66" t="s">
        <v>1084</v>
      </c>
      <c r="E1016" s="68" t="s">
        <v>86</v>
      </c>
      <c r="F1016" s="65">
        <v>1</v>
      </c>
      <c r="G1016" s="88">
        <v>11697000</v>
      </c>
      <c r="H1016" s="70">
        <v>0</v>
      </c>
      <c r="I1016" s="65">
        <f t="shared" si="120"/>
        <v>1</v>
      </c>
      <c r="J1016" s="87">
        <f t="shared" si="120"/>
        <v>11697000</v>
      </c>
      <c r="K1016" s="70">
        <f t="shared" si="120"/>
        <v>0</v>
      </c>
      <c r="L1016" s="72"/>
      <c r="M1016" s="72"/>
      <c r="N1016" s="72"/>
      <c r="O1016" s="66"/>
      <c r="P1016" s="90"/>
      <c r="Q1016" s="65">
        <v>2009</v>
      </c>
      <c r="R1016" s="66">
        <v>5</v>
      </c>
      <c r="S1016" s="75">
        <f t="shared" si="121"/>
        <v>0.2</v>
      </c>
      <c r="T1016" s="76">
        <f t="shared" si="123"/>
        <v>2339400</v>
      </c>
      <c r="U1016" s="66">
        <f t="shared" si="125"/>
        <v>9</v>
      </c>
      <c r="V1016" s="66">
        <v>0</v>
      </c>
      <c r="W1016" s="77">
        <f t="shared" si="124"/>
        <v>21054600</v>
      </c>
      <c r="X1016" s="18">
        <f t="shared" si="126"/>
        <v>0</v>
      </c>
    </row>
    <row r="1017" spans="1:24" ht="30" hidden="1" x14ac:dyDescent="0.25">
      <c r="A1017" s="137">
        <f t="shared" si="122"/>
        <v>765</v>
      </c>
      <c r="B1017" s="66"/>
      <c r="C1017" s="67" t="s">
        <v>275</v>
      </c>
      <c r="D1017" s="66" t="s">
        <v>1085</v>
      </c>
      <c r="E1017" s="68" t="s">
        <v>86</v>
      </c>
      <c r="F1017" s="65">
        <v>1</v>
      </c>
      <c r="G1017" s="88">
        <v>11697000</v>
      </c>
      <c r="H1017" s="70">
        <v>0</v>
      </c>
      <c r="I1017" s="65">
        <f t="shared" si="120"/>
        <v>1</v>
      </c>
      <c r="J1017" s="87">
        <f t="shared" si="120"/>
        <v>11697000</v>
      </c>
      <c r="K1017" s="70">
        <f t="shared" si="120"/>
        <v>0</v>
      </c>
      <c r="L1017" s="72"/>
      <c r="M1017" s="72"/>
      <c r="N1017" s="72"/>
      <c r="O1017" s="66"/>
      <c r="P1017" s="90"/>
      <c r="Q1017" s="65">
        <v>2009</v>
      </c>
      <c r="R1017" s="66">
        <v>5</v>
      </c>
      <c r="S1017" s="75">
        <f t="shared" si="121"/>
        <v>0.2</v>
      </c>
      <c r="T1017" s="76">
        <f t="shared" si="123"/>
        <v>2339400</v>
      </c>
      <c r="U1017" s="66">
        <f t="shared" si="125"/>
        <v>9</v>
      </c>
      <c r="V1017" s="66">
        <v>0</v>
      </c>
      <c r="W1017" s="77">
        <f t="shared" si="124"/>
        <v>21054600</v>
      </c>
      <c r="X1017" s="18">
        <f t="shared" si="126"/>
        <v>0</v>
      </c>
    </row>
    <row r="1018" spans="1:24" ht="30" hidden="1" x14ac:dyDescent="0.25">
      <c r="A1018" s="137">
        <f t="shared" si="122"/>
        <v>766</v>
      </c>
      <c r="B1018" s="66"/>
      <c r="C1018" s="67" t="s">
        <v>275</v>
      </c>
      <c r="D1018" s="66" t="s">
        <v>1086</v>
      </c>
      <c r="E1018" s="68" t="s">
        <v>86</v>
      </c>
      <c r="F1018" s="65">
        <v>1</v>
      </c>
      <c r="G1018" s="88">
        <f>11697000*F1018</f>
        <v>11697000</v>
      </c>
      <c r="H1018" s="70">
        <v>0</v>
      </c>
      <c r="I1018" s="65">
        <f t="shared" si="120"/>
        <v>1</v>
      </c>
      <c r="J1018" s="87">
        <f t="shared" si="120"/>
        <v>11697000</v>
      </c>
      <c r="K1018" s="70">
        <f t="shared" si="120"/>
        <v>0</v>
      </c>
      <c r="L1018" s="72"/>
      <c r="M1018" s="72"/>
      <c r="N1018" s="72"/>
      <c r="O1018" s="66"/>
      <c r="P1018" s="90"/>
      <c r="Q1018" s="65">
        <v>2009</v>
      </c>
      <c r="R1018" s="66">
        <v>5</v>
      </c>
      <c r="S1018" s="75">
        <f t="shared" si="121"/>
        <v>0.2</v>
      </c>
      <c r="T1018" s="76">
        <f t="shared" si="123"/>
        <v>2339400</v>
      </c>
      <c r="U1018" s="66">
        <f t="shared" si="125"/>
        <v>9</v>
      </c>
      <c r="V1018" s="66">
        <v>0</v>
      </c>
      <c r="W1018" s="77">
        <f t="shared" si="124"/>
        <v>21054600</v>
      </c>
      <c r="X1018" s="18">
        <f t="shared" si="126"/>
        <v>0</v>
      </c>
    </row>
    <row r="1019" spans="1:24" hidden="1" x14ac:dyDescent="0.25">
      <c r="A1019" s="137">
        <f t="shared" si="122"/>
        <v>767</v>
      </c>
      <c r="B1019" s="66"/>
      <c r="C1019" s="67" t="s">
        <v>1040</v>
      </c>
      <c r="D1019" s="66" t="s">
        <v>1087</v>
      </c>
      <c r="E1019" s="68" t="s">
        <v>86</v>
      </c>
      <c r="F1019" s="65">
        <v>1</v>
      </c>
      <c r="G1019" s="88">
        <v>9807000</v>
      </c>
      <c r="H1019" s="70">
        <v>0</v>
      </c>
      <c r="I1019" s="65">
        <f t="shared" si="120"/>
        <v>1</v>
      </c>
      <c r="J1019" s="87">
        <f t="shared" si="120"/>
        <v>9807000</v>
      </c>
      <c r="K1019" s="70">
        <f t="shared" si="120"/>
        <v>0</v>
      </c>
      <c r="L1019" s="72"/>
      <c r="M1019" s="72"/>
      <c r="N1019" s="72"/>
      <c r="O1019" s="66"/>
      <c r="P1019" s="90"/>
      <c r="Q1019" s="65">
        <v>2008</v>
      </c>
      <c r="R1019" s="66">
        <v>5</v>
      </c>
      <c r="S1019" s="75">
        <f t="shared" si="121"/>
        <v>0.2</v>
      </c>
      <c r="T1019" s="76">
        <f t="shared" si="123"/>
        <v>1961400</v>
      </c>
      <c r="U1019" s="66">
        <f t="shared" si="125"/>
        <v>10</v>
      </c>
      <c r="V1019" s="66">
        <v>0</v>
      </c>
      <c r="W1019" s="77">
        <f t="shared" si="124"/>
        <v>19614000</v>
      </c>
      <c r="X1019" s="18">
        <f t="shared" si="126"/>
        <v>0</v>
      </c>
    </row>
    <row r="1020" spans="1:24" hidden="1" x14ac:dyDescent="0.25">
      <c r="A1020" s="137">
        <f t="shared" si="122"/>
        <v>768</v>
      </c>
      <c r="B1020" s="66"/>
      <c r="C1020" s="67" t="s">
        <v>1040</v>
      </c>
      <c r="D1020" s="66" t="s">
        <v>1088</v>
      </c>
      <c r="E1020" s="68" t="s">
        <v>86</v>
      </c>
      <c r="F1020" s="65">
        <v>1</v>
      </c>
      <c r="G1020" s="88">
        <v>9807000</v>
      </c>
      <c r="H1020" s="70">
        <v>0</v>
      </c>
      <c r="I1020" s="65">
        <f t="shared" ref="I1020:K1045" si="127">F1020</f>
        <v>1</v>
      </c>
      <c r="J1020" s="87">
        <f t="shared" si="127"/>
        <v>9807000</v>
      </c>
      <c r="K1020" s="70">
        <f t="shared" si="127"/>
        <v>0</v>
      </c>
      <c r="L1020" s="72"/>
      <c r="M1020" s="72"/>
      <c r="N1020" s="72"/>
      <c r="O1020" s="66"/>
      <c r="P1020" s="90"/>
      <c r="Q1020" s="65">
        <v>2008</v>
      </c>
      <c r="R1020" s="66">
        <v>5</v>
      </c>
      <c r="S1020" s="75">
        <f t="shared" si="121"/>
        <v>0.2</v>
      </c>
      <c r="T1020" s="76">
        <f t="shared" si="123"/>
        <v>1961400</v>
      </c>
      <c r="U1020" s="66">
        <f t="shared" si="125"/>
        <v>10</v>
      </c>
      <c r="V1020" s="66">
        <v>0</v>
      </c>
      <c r="W1020" s="77">
        <f t="shared" si="124"/>
        <v>19614000</v>
      </c>
      <c r="X1020" s="18">
        <f t="shared" si="126"/>
        <v>0</v>
      </c>
    </row>
    <row r="1021" spans="1:24" hidden="1" x14ac:dyDescent="0.25">
      <c r="A1021" s="137">
        <f t="shared" si="122"/>
        <v>769</v>
      </c>
      <c r="B1021" s="66"/>
      <c r="C1021" s="67" t="s">
        <v>1040</v>
      </c>
      <c r="D1021" s="66" t="s">
        <v>1089</v>
      </c>
      <c r="E1021" s="68" t="s">
        <v>86</v>
      </c>
      <c r="F1021" s="65">
        <v>1</v>
      </c>
      <c r="G1021" s="88">
        <v>9807000</v>
      </c>
      <c r="H1021" s="70">
        <v>0</v>
      </c>
      <c r="I1021" s="65">
        <f t="shared" si="127"/>
        <v>1</v>
      </c>
      <c r="J1021" s="87">
        <f t="shared" si="127"/>
        <v>9807000</v>
      </c>
      <c r="K1021" s="70">
        <f t="shared" si="127"/>
        <v>0</v>
      </c>
      <c r="L1021" s="72"/>
      <c r="M1021" s="72"/>
      <c r="N1021" s="72"/>
      <c r="O1021" s="66"/>
      <c r="P1021" s="90"/>
      <c r="Q1021" s="65">
        <v>2008</v>
      </c>
      <c r="R1021" s="66">
        <v>5</v>
      </c>
      <c r="S1021" s="75">
        <f t="shared" ref="S1021:S1046" si="128">100%/R1021</f>
        <v>0.2</v>
      </c>
      <c r="T1021" s="76">
        <f t="shared" si="123"/>
        <v>1961400</v>
      </c>
      <c r="U1021" s="66">
        <f t="shared" si="125"/>
        <v>10</v>
      </c>
      <c r="V1021" s="66">
        <v>0</v>
      </c>
      <c r="W1021" s="77">
        <f t="shared" si="124"/>
        <v>19614000</v>
      </c>
      <c r="X1021" s="18">
        <f t="shared" si="126"/>
        <v>0</v>
      </c>
    </row>
    <row r="1022" spans="1:24" hidden="1" x14ac:dyDescent="0.25">
      <c r="A1022" s="137">
        <f t="shared" si="122"/>
        <v>770</v>
      </c>
      <c r="B1022" s="66"/>
      <c r="C1022" s="67" t="s">
        <v>1040</v>
      </c>
      <c r="D1022" s="66" t="s">
        <v>1090</v>
      </c>
      <c r="E1022" s="68" t="s">
        <v>86</v>
      </c>
      <c r="F1022" s="65">
        <v>1</v>
      </c>
      <c r="G1022" s="88">
        <v>9807000</v>
      </c>
      <c r="H1022" s="70">
        <v>0</v>
      </c>
      <c r="I1022" s="65">
        <f t="shared" si="127"/>
        <v>1</v>
      </c>
      <c r="J1022" s="87">
        <f t="shared" si="127"/>
        <v>9807000</v>
      </c>
      <c r="K1022" s="70">
        <f t="shared" si="127"/>
        <v>0</v>
      </c>
      <c r="L1022" s="72"/>
      <c r="M1022" s="72"/>
      <c r="N1022" s="72"/>
      <c r="O1022" s="66"/>
      <c r="P1022" s="90"/>
      <c r="Q1022" s="65">
        <v>2008</v>
      </c>
      <c r="R1022" s="66">
        <v>5</v>
      </c>
      <c r="S1022" s="75">
        <f t="shared" si="128"/>
        <v>0.2</v>
      </c>
      <c r="T1022" s="76">
        <f t="shared" si="123"/>
        <v>1961400</v>
      </c>
      <c r="U1022" s="66">
        <f t="shared" si="125"/>
        <v>10</v>
      </c>
      <c r="V1022" s="66">
        <v>0</v>
      </c>
      <c r="W1022" s="77">
        <f t="shared" si="124"/>
        <v>19614000</v>
      </c>
      <c r="X1022" s="18">
        <f t="shared" si="126"/>
        <v>0</v>
      </c>
    </row>
    <row r="1023" spans="1:24" hidden="1" x14ac:dyDescent="0.25">
      <c r="A1023" s="137">
        <f t="shared" ref="A1023:A1045" si="129">+A1022+1</f>
        <v>771</v>
      </c>
      <c r="B1023" s="66"/>
      <c r="C1023" s="67" t="s">
        <v>1040</v>
      </c>
      <c r="D1023" s="66" t="s">
        <v>1091</v>
      </c>
      <c r="E1023" s="68" t="s">
        <v>86</v>
      </c>
      <c r="F1023" s="65">
        <v>1</v>
      </c>
      <c r="G1023" s="88">
        <v>9807000</v>
      </c>
      <c r="H1023" s="70">
        <v>0</v>
      </c>
      <c r="I1023" s="65">
        <f t="shared" si="127"/>
        <v>1</v>
      </c>
      <c r="J1023" s="87">
        <f t="shared" si="127"/>
        <v>9807000</v>
      </c>
      <c r="K1023" s="70">
        <f t="shared" si="127"/>
        <v>0</v>
      </c>
      <c r="L1023" s="72"/>
      <c r="M1023" s="72"/>
      <c r="N1023" s="72"/>
      <c r="O1023" s="66"/>
      <c r="P1023" s="90"/>
      <c r="Q1023" s="65">
        <v>2008</v>
      </c>
      <c r="R1023" s="66">
        <v>5</v>
      </c>
      <c r="S1023" s="75">
        <f t="shared" si="128"/>
        <v>0.2</v>
      </c>
      <c r="T1023" s="76">
        <f t="shared" si="123"/>
        <v>1961400</v>
      </c>
      <c r="U1023" s="66">
        <f t="shared" si="125"/>
        <v>10</v>
      </c>
      <c r="V1023" s="66">
        <v>0</v>
      </c>
      <c r="W1023" s="77">
        <f t="shared" si="124"/>
        <v>19614000</v>
      </c>
      <c r="X1023" s="18">
        <f t="shared" si="126"/>
        <v>0</v>
      </c>
    </row>
    <row r="1024" spans="1:24" hidden="1" x14ac:dyDescent="0.25">
      <c r="A1024" s="137">
        <f t="shared" si="129"/>
        <v>772</v>
      </c>
      <c r="B1024" s="66"/>
      <c r="C1024" s="67" t="s">
        <v>1040</v>
      </c>
      <c r="D1024" s="66" t="s">
        <v>1092</v>
      </c>
      <c r="E1024" s="68" t="s">
        <v>86</v>
      </c>
      <c r="F1024" s="65">
        <v>1</v>
      </c>
      <c r="G1024" s="88">
        <v>9807000</v>
      </c>
      <c r="H1024" s="70">
        <v>0</v>
      </c>
      <c r="I1024" s="65">
        <f t="shared" si="127"/>
        <v>1</v>
      </c>
      <c r="J1024" s="87">
        <f t="shared" si="127"/>
        <v>9807000</v>
      </c>
      <c r="K1024" s="70">
        <f t="shared" si="127"/>
        <v>0</v>
      </c>
      <c r="L1024" s="72"/>
      <c r="M1024" s="72"/>
      <c r="N1024" s="72"/>
      <c r="O1024" s="66"/>
      <c r="P1024" s="90"/>
      <c r="Q1024" s="65">
        <v>2008</v>
      </c>
      <c r="R1024" s="66">
        <v>5</v>
      </c>
      <c r="S1024" s="75">
        <f t="shared" si="128"/>
        <v>0.2</v>
      </c>
      <c r="T1024" s="76">
        <f t="shared" si="123"/>
        <v>1961400</v>
      </c>
      <c r="U1024" s="66">
        <f t="shared" si="125"/>
        <v>10</v>
      </c>
      <c r="V1024" s="66">
        <v>0</v>
      </c>
      <c r="W1024" s="77">
        <f t="shared" si="124"/>
        <v>19614000</v>
      </c>
      <c r="X1024" s="18">
        <f t="shared" si="126"/>
        <v>0</v>
      </c>
    </row>
    <row r="1025" spans="1:24" hidden="1" x14ac:dyDescent="0.25">
      <c r="A1025" s="137">
        <f t="shared" si="129"/>
        <v>773</v>
      </c>
      <c r="B1025" s="66"/>
      <c r="C1025" s="67" t="s">
        <v>1040</v>
      </c>
      <c r="D1025" s="66" t="s">
        <v>1093</v>
      </c>
      <c r="E1025" s="68" t="s">
        <v>86</v>
      </c>
      <c r="F1025" s="65">
        <v>1</v>
      </c>
      <c r="G1025" s="88">
        <v>9807000</v>
      </c>
      <c r="H1025" s="70">
        <v>0</v>
      </c>
      <c r="I1025" s="65">
        <f t="shared" si="127"/>
        <v>1</v>
      </c>
      <c r="J1025" s="87">
        <f t="shared" si="127"/>
        <v>9807000</v>
      </c>
      <c r="K1025" s="70">
        <f t="shared" si="127"/>
        <v>0</v>
      </c>
      <c r="L1025" s="72"/>
      <c r="M1025" s="72"/>
      <c r="N1025" s="72"/>
      <c r="O1025" s="66"/>
      <c r="P1025" s="90"/>
      <c r="Q1025" s="65">
        <v>2008</v>
      </c>
      <c r="R1025" s="66">
        <v>5</v>
      </c>
      <c r="S1025" s="75">
        <f t="shared" si="128"/>
        <v>0.2</v>
      </c>
      <c r="T1025" s="76">
        <f t="shared" si="123"/>
        <v>1961400</v>
      </c>
      <c r="U1025" s="66">
        <f t="shared" si="125"/>
        <v>10</v>
      </c>
      <c r="V1025" s="66">
        <v>0</v>
      </c>
      <c r="W1025" s="77">
        <f t="shared" si="124"/>
        <v>19614000</v>
      </c>
      <c r="X1025" s="18">
        <f t="shared" si="126"/>
        <v>0</v>
      </c>
    </row>
    <row r="1026" spans="1:24" ht="30" hidden="1" x14ac:dyDescent="0.25">
      <c r="A1026" s="137">
        <f t="shared" si="129"/>
        <v>774</v>
      </c>
      <c r="B1026" s="66"/>
      <c r="C1026" s="67" t="s">
        <v>275</v>
      </c>
      <c r="D1026" s="66" t="s">
        <v>1094</v>
      </c>
      <c r="E1026" s="68" t="s">
        <v>86</v>
      </c>
      <c r="F1026" s="65">
        <v>1</v>
      </c>
      <c r="G1026" s="88">
        <v>11697000</v>
      </c>
      <c r="H1026" s="70">
        <v>0</v>
      </c>
      <c r="I1026" s="65">
        <f t="shared" si="127"/>
        <v>1</v>
      </c>
      <c r="J1026" s="87">
        <f t="shared" si="127"/>
        <v>11697000</v>
      </c>
      <c r="K1026" s="70">
        <f t="shared" si="127"/>
        <v>0</v>
      </c>
      <c r="L1026" s="72"/>
      <c r="M1026" s="72"/>
      <c r="N1026" s="72"/>
      <c r="O1026" s="66"/>
      <c r="P1026" s="90"/>
      <c r="Q1026" s="65">
        <v>2009</v>
      </c>
      <c r="R1026" s="66">
        <v>5</v>
      </c>
      <c r="S1026" s="75">
        <f t="shared" si="128"/>
        <v>0.2</v>
      </c>
      <c r="T1026" s="76">
        <f t="shared" si="123"/>
        <v>2339400</v>
      </c>
      <c r="U1026" s="66">
        <f t="shared" si="125"/>
        <v>9</v>
      </c>
      <c r="V1026" s="66">
        <v>0</v>
      </c>
      <c r="W1026" s="77">
        <f t="shared" si="124"/>
        <v>21054600</v>
      </c>
      <c r="X1026" s="18">
        <f t="shared" si="126"/>
        <v>0</v>
      </c>
    </row>
    <row r="1027" spans="1:24" ht="30" hidden="1" x14ac:dyDescent="0.25">
      <c r="A1027" s="137">
        <f t="shared" si="129"/>
        <v>775</v>
      </c>
      <c r="B1027" s="66"/>
      <c r="C1027" s="67" t="s">
        <v>275</v>
      </c>
      <c r="D1027" s="66" t="s">
        <v>1095</v>
      </c>
      <c r="E1027" s="68" t="s">
        <v>86</v>
      </c>
      <c r="F1027" s="65">
        <v>1</v>
      </c>
      <c r="G1027" s="88">
        <v>11697000</v>
      </c>
      <c r="H1027" s="70">
        <v>0</v>
      </c>
      <c r="I1027" s="65">
        <f t="shared" si="127"/>
        <v>1</v>
      </c>
      <c r="J1027" s="87">
        <f t="shared" si="127"/>
        <v>11697000</v>
      </c>
      <c r="K1027" s="70">
        <f t="shared" si="127"/>
        <v>0</v>
      </c>
      <c r="L1027" s="72"/>
      <c r="M1027" s="72"/>
      <c r="N1027" s="72"/>
      <c r="O1027" s="66"/>
      <c r="P1027" s="90"/>
      <c r="Q1027" s="65">
        <v>2009</v>
      </c>
      <c r="R1027" s="66">
        <v>5</v>
      </c>
      <c r="S1027" s="75">
        <f t="shared" si="128"/>
        <v>0.2</v>
      </c>
      <c r="T1027" s="76">
        <f t="shared" si="123"/>
        <v>2339400</v>
      </c>
      <c r="U1027" s="66">
        <f t="shared" si="125"/>
        <v>9</v>
      </c>
      <c r="V1027" s="66">
        <v>0</v>
      </c>
      <c r="W1027" s="77">
        <f t="shared" si="124"/>
        <v>21054600</v>
      </c>
      <c r="X1027" s="18">
        <f t="shared" si="126"/>
        <v>0</v>
      </c>
    </row>
    <row r="1028" spans="1:24" s="100" customFormat="1" hidden="1" x14ac:dyDescent="0.2">
      <c r="A1028" s="137">
        <f t="shared" si="129"/>
        <v>776</v>
      </c>
      <c r="B1028" s="92"/>
      <c r="C1028" s="83" t="s">
        <v>66</v>
      </c>
      <c r="D1028" s="92">
        <v>15053</v>
      </c>
      <c r="E1028" s="93" t="s">
        <v>86</v>
      </c>
      <c r="F1028" s="85">
        <v>26</v>
      </c>
      <c r="G1028" s="101">
        <v>415758200</v>
      </c>
      <c r="H1028" s="95">
        <f>G1028-W1028</f>
        <v>166303280</v>
      </c>
      <c r="I1028" s="85">
        <f t="shared" si="127"/>
        <v>26</v>
      </c>
      <c r="J1028" s="129">
        <f t="shared" si="127"/>
        <v>415758200</v>
      </c>
      <c r="K1028" s="95">
        <f t="shared" si="127"/>
        <v>166303280</v>
      </c>
      <c r="L1028" s="96"/>
      <c r="M1028" s="96"/>
      <c r="N1028" s="96"/>
      <c r="O1028" s="92"/>
      <c r="P1028" s="132"/>
      <c r="Q1028" s="85">
        <v>2015</v>
      </c>
      <c r="R1028" s="92">
        <v>5</v>
      </c>
      <c r="S1028" s="97">
        <f t="shared" si="128"/>
        <v>0.2</v>
      </c>
      <c r="T1028" s="98">
        <f t="shared" si="123"/>
        <v>83151640</v>
      </c>
      <c r="U1028" s="66">
        <f t="shared" si="125"/>
        <v>3</v>
      </c>
      <c r="V1028" s="92">
        <v>0</v>
      </c>
      <c r="W1028" s="99">
        <f t="shared" si="124"/>
        <v>249454920</v>
      </c>
    </row>
    <row r="1029" spans="1:24" ht="30" hidden="1" x14ac:dyDescent="0.25">
      <c r="A1029" s="137">
        <f t="shared" si="129"/>
        <v>777</v>
      </c>
      <c r="B1029" s="66"/>
      <c r="C1029" s="67" t="s">
        <v>69</v>
      </c>
      <c r="D1029" s="66" t="s">
        <v>1096</v>
      </c>
      <c r="E1029" s="68" t="s">
        <v>1097</v>
      </c>
      <c r="F1029" s="65">
        <v>1</v>
      </c>
      <c r="G1029" s="86">
        <v>11697000</v>
      </c>
      <c r="H1029" s="70">
        <v>0</v>
      </c>
      <c r="I1029" s="65">
        <f t="shared" si="127"/>
        <v>1</v>
      </c>
      <c r="J1029" s="87">
        <f t="shared" si="127"/>
        <v>11697000</v>
      </c>
      <c r="K1029" s="70">
        <f t="shared" si="127"/>
        <v>0</v>
      </c>
      <c r="L1029" s="72"/>
      <c r="M1029" s="72"/>
      <c r="N1029" s="72"/>
      <c r="O1029" s="66"/>
      <c r="P1029" s="90"/>
      <c r="Q1029" s="65">
        <v>2009</v>
      </c>
      <c r="R1029" s="66">
        <v>5</v>
      </c>
      <c r="S1029" s="75">
        <f t="shared" si="128"/>
        <v>0.2</v>
      </c>
      <c r="T1029" s="76">
        <f t="shared" si="123"/>
        <v>2339400</v>
      </c>
      <c r="U1029" s="66">
        <f t="shared" si="125"/>
        <v>9</v>
      </c>
      <c r="V1029" s="66">
        <v>0</v>
      </c>
      <c r="W1029" s="77">
        <f t="shared" si="124"/>
        <v>21054600</v>
      </c>
      <c r="X1029" s="18">
        <f t="shared" ref="X1029:X1042" si="130">IF(H1029&lt;0,0,H1029)</f>
        <v>0</v>
      </c>
    </row>
    <row r="1030" spans="1:24" ht="30" hidden="1" x14ac:dyDescent="0.25">
      <c r="A1030" s="137">
        <f t="shared" si="129"/>
        <v>778</v>
      </c>
      <c r="B1030" s="66"/>
      <c r="C1030" s="67" t="s">
        <v>69</v>
      </c>
      <c r="D1030" s="66" t="s">
        <v>1098</v>
      </c>
      <c r="E1030" s="68" t="s">
        <v>1097</v>
      </c>
      <c r="F1030" s="65">
        <v>1</v>
      </c>
      <c r="G1030" s="86">
        <v>11697000</v>
      </c>
      <c r="H1030" s="70">
        <v>0</v>
      </c>
      <c r="I1030" s="65">
        <f t="shared" si="127"/>
        <v>1</v>
      </c>
      <c r="J1030" s="87">
        <f t="shared" si="127"/>
        <v>11697000</v>
      </c>
      <c r="K1030" s="70">
        <f t="shared" si="127"/>
        <v>0</v>
      </c>
      <c r="L1030" s="72"/>
      <c r="M1030" s="72"/>
      <c r="N1030" s="72"/>
      <c r="O1030" s="66"/>
      <c r="P1030" s="90"/>
      <c r="Q1030" s="65">
        <v>2009</v>
      </c>
      <c r="R1030" s="66">
        <v>5</v>
      </c>
      <c r="S1030" s="75">
        <f t="shared" si="128"/>
        <v>0.2</v>
      </c>
      <c r="T1030" s="76">
        <f t="shared" si="123"/>
        <v>2339400</v>
      </c>
      <c r="U1030" s="66">
        <f t="shared" si="125"/>
        <v>9</v>
      </c>
      <c r="V1030" s="66">
        <v>0</v>
      </c>
      <c r="W1030" s="77">
        <f t="shared" si="124"/>
        <v>21054600</v>
      </c>
      <c r="X1030" s="18">
        <f t="shared" si="130"/>
        <v>0</v>
      </c>
    </row>
    <row r="1031" spans="1:24" ht="30" hidden="1" x14ac:dyDescent="0.25">
      <c r="A1031" s="137">
        <f t="shared" si="129"/>
        <v>779</v>
      </c>
      <c r="B1031" s="66"/>
      <c r="C1031" s="67" t="s">
        <v>69</v>
      </c>
      <c r="D1031" s="66" t="s">
        <v>1099</v>
      </c>
      <c r="E1031" s="68" t="s">
        <v>1097</v>
      </c>
      <c r="F1031" s="65">
        <v>1</v>
      </c>
      <c r="G1031" s="86">
        <v>11697000</v>
      </c>
      <c r="H1031" s="70">
        <v>0</v>
      </c>
      <c r="I1031" s="65">
        <f t="shared" si="127"/>
        <v>1</v>
      </c>
      <c r="J1031" s="87">
        <f t="shared" si="127"/>
        <v>11697000</v>
      </c>
      <c r="K1031" s="70">
        <f t="shared" si="127"/>
        <v>0</v>
      </c>
      <c r="L1031" s="72"/>
      <c r="M1031" s="72"/>
      <c r="N1031" s="72"/>
      <c r="O1031" s="66"/>
      <c r="P1031" s="90"/>
      <c r="Q1031" s="65">
        <v>2009</v>
      </c>
      <c r="R1031" s="66">
        <v>5</v>
      </c>
      <c r="S1031" s="75">
        <f t="shared" si="128"/>
        <v>0.2</v>
      </c>
      <c r="T1031" s="76">
        <f t="shared" si="123"/>
        <v>2339400</v>
      </c>
      <c r="U1031" s="66">
        <f t="shared" si="125"/>
        <v>9</v>
      </c>
      <c r="V1031" s="66">
        <v>0</v>
      </c>
      <c r="W1031" s="77">
        <f t="shared" si="124"/>
        <v>21054600</v>
      </c>
      <c r="X1031" s="18">
        <f t="shared" si="130"/>
        <v>0</v>
      </c>
    </row>
    <row r="1032" spans="1:24" ht="30" hidden="1" x14ac:dyDescent="0.25">
      <c r="A1032" s="137">
        <f t="shared" si="129"/>
        <v>780</v>
      </c>
      <c r="B1032" s="66"/>
      <c r="C1032" s="67" t="s">
        <v>69</v>
      </c>
      <c r="D1032" s="66" t="s">
        <v>1100</v>
      </c>
      <c r="E1032" s="68" t="s">
        <v>1097</v>
      </c>
      <c r="F1032" s="65">
        <v>1</v>
      </c>
      <c r="G1032" s="86">
        <v>11697000</v>
      </c>
      <c r="H1032" s="70">
        <v>0</v>
      </c>
      <c r="I1032" s="65">
        <f t="shared" si="127"/>
        <v>1</v>
      </c>
      <c r="J1032" s="87">
        <f t="shared" si="127"/>
        <v>11697000</v>
      </c>
      <c r="K1032" s="70">
        <f t="shared" si="127"/>
        <v>0</v>
      </c>
      <c r="L1032" s="72"/>
      <c r="M1032" s="72"/>
      <c r="N1032" s="72"/>
      <c r="O1032" s="66"/>
      <c r="P1032" s="90"/>
      <c r="Q1032" s="65">
        <v>2009</v>
      </c>
      <c r="R1032" s="66">
        <v>5</v>
      </c>
      <c r="S1032" s="75">
        <f t="shared" si="128"/>
        <v>0.2</v>
      </c>
      <c r="T1032" s="76">
        <f t="shared" si="123"/>
        <v>2339400</v>
      </c>
      <c r="U1032" s="66">
        <f t="shared" si="125"/>
        <v>9</v>
      </c>
      <c r="V1032" s="66">
        <v>0</v>
      </c>
      <c r="W1032" s="77">
        <f t="shared" si="124"/>
        <v>21054600</v>
      </c>
      <c r="X1032" s="18">
        <f t="shared" si="130"/>
        <v>0</v>
      </c>
    </row>
    <row r="1033" spans="1:24" ht="30" hidden="1" x14ac:dyDescent="0.25">
      <c r="A1033" s="137">
        <f t="shared" si="129"/>
        <v>781</v>
      </c>
      <c r="B1033" s="66"/>
      <c r="C1033" s="67" t="s">
        <v>69</v>
      </c>
      <c r="D1033" s="66" t="s">
        <v>1101</v>
      </c>
      <c r="E1033" s="68" t="s">
        <v>1097</v>
      </c>
      <c r="F1033" s="65">
        <v>1</v>
      </c>
      <c r="G1033" s="86">
        <v>11697000</v>
      </c>
      <c r="H1033" s="70">
        <v>0</v>
      </c>
      <c r="I1033" s="65">
        <f t="shared" si="127"/>
        <v>1</v>
      </c>
      <c r="J1033" s="87">
        <f t="shared" si="127"/>
        <v>11697000</v>
      </c>
      <c r="K1033" s="70">
        <f t="shared" si="127"/>
        <v>0</v>
      </c>
      <c r="L1033" s="72"/>
      <c r="M1033" s="72"/>
      <c r="N1033" s="72"/>
      <c r="O1033" s="66"/>
      <c r="P1033" s="90"/>
      <c r="Q1033" s="65">
        <v>2009</v>
      </c>
      <c r="R1033" s="66">
        <v>5</v>
      </c>
      <c r="S1033" s="75">
        <f t="shared" si="128"/>
        <v>0.2</v>
      </c>
      <c r="T1033" s="76">
        <f t="shared" si="123"/>
        <v>2339400</v>
      </c>
      <c r="U1033" s="66">
        <f t="shared" si="125"/>
        <v>9</v>
      </c>
      <c r="V1033" s="66">
        <v>0</v>
      </c>
      <c r="W1033" s="77">
        <f t="shared" si="124"/>
        <v>21054600</v>
      </c>
      <c r="X1033" s="18">
        <f t="shared" si="130"/>
        <v>0</v>
      </c>
    </row>
    <row r="1034" spans="1:24" ht="30" hidden="1" x14ac:dyDescent="0.25">
      <c r="A1034" s="137">
        <f t="shared" si="129"/>
        <v>782</v>
      </c>
      <c r="B1034" s="66"/>
      <c r="C1034" s="67" t="s">
        <v>69</v>
      </c>
      <c r="D1034" s="66" t="s">
        <v>1102</v>
      </c>
      <c r="E1034" s="68" t="s">
        <v>1097</v>
      </c>
      <c r="F1034" s="65">
        <v>1</v>
      </c>
      <c r="G1034" s="86">
        <v>11697000</v>
      </c>
      <c r="H1034" s="70">
        <v>0</v>
      </c>
      <c r="I1034" s="65">
        <f t="shared" si="127"/>
        <v>1</v>
      </c>
      <c r="J1034" s="87">
        <f t="shared" si="127"/>
        <v>11697000</v>
      </c>
      <c r="K1034" s="70">
        <f t="shared" si="127"/>
        <v>0</v>
      </c>
      <c r="L1034" s="72"/>
      <c r="M1034" s="72"/>
      <c r="N1034" s="72"/>
      <c r="O1034" s="66"/>
      <c r="P1034" s="90"/>
      <c r="Q1034" s="65">
        <v>2009</v>
      </c>
      <c r="R1034" s="66">
        <v>5</v>
      </c>
      <c r="S1034" s="75">
        <f t="shared" si="128"/>
        <v>0.2</v>
      </c>
      <c r="T1034" s="76">
        <f t="shared" si="123"/>
        <v>2339400</v>
      </c>
      <c r="U1034" s="66">
        <f t="shared" si="125"/>
        <v>9</v>
      </c>
      <c r="V1034" s="66">
        <v>0</v>
      </c>
      <c r="W1034" s="77">
        <f t="shared" si="124"/>
        <v>21054600</v>
      </c>
      <c r="X1034" s="18">
        <f t="shared" si="130"/>
        <v>0</v>
      </c>
    </row>
    <row r="1035" spans="1:24" ht="30" hidden="1" x14ac:dyDescent="0.25">
      <c r="A1035" s="137">
        <f t="shared" si="129"/>
        <v>783</v>
      </c>
      <c r="B1035" s="66"/>
      <c r="C1035" s="67" t="s">
        <v>69</v>
      </c>
      <c r="D1035" s="66" t="s">
        <v>1103</v>
      </c>
      <c r="E1035" s="68" t="s">
        <v>1097</v>
      </c>
      <c r="F1035" s="65">
        <v>1</v>
      </c>
      <c r="G1035" s="86">
        <v>11697000</v>
      </c>
      <c r="H1035" s="70">
        <v>0</v>
      </c>
      <c r="I1035" s="65">
        <f t="shared" si="127"/>
        <v>1</v>
      </c>
      <c r="J1035" s="87">
        <f t="shared" si="127"/>
        <v>11697000</v>
      </c>
      <c r="K1035" s="70">
        <f t="shared" si="127"/>
        <v>0</v>
      </c>
      <c r="L1035" s="72"/>
      <c r="M1035" s="72"/>
      <c r="N1035" s="72"/>
      <c r="O1035" s="66"/>
      <c r="P1035" s="90"/>
      <c r="Q1035" s="65">
        <v>2009</v>
      </c>
      <c r="R1035" s="66">
        <v>5</v>
      </c>
      <c r="S1035" s="75">
        <f t="shared" si="128"/>
        <v>0.2</v>
      </c>
      <c r="T1035" s="76">
        <f t="shared" si="123"/>
        <v>2339400</v>
      </c>
      <c r="U1035" s="66">
        <f t="shared" si="125"/>
        <v>9</v>
      </c>
      <c r="V1035" s="66">
        <v>0</v>
      </c>
      <c r="W1035" s="77">
        <f t="shared" si="124"/>
        <v>21054600</v>
      </c>
      <c r="X1035" s="18">
        <f t="shared" si="130"/>
        <v>0</v>
      </c>
    </row>
    <row r="1036" spans="1:24" ht="30" hidden="1" x14ac:dyDescent="0.25">
      <c r="A1036" s="137">
        <f t="shared" si="129"/>
        <v>784</v>
      </c>
      <c r="B1036" s="66"/>
      <c r="C1036" s="67" t="s">
        <v>69</v>
      </c>
      <c r="D1036" s="66" t="s">
        <v>1104</v>
      </c>
      <c r="E1036" s="68" t="s">
        <v>1097</v>
      </c>
      <c r="F1036" s="65">
        <v>1</v>
      </c>
      <c r="G1036" s="86">
        <v>11697000</v>
      </c>
      <c r="H1036" s="70">
        <v>0</v>
      </c>
      <c r="I1036" s="65">
        <f t="shared" si="127"/>
        <v>1</v>
      </c>
      <c r="J1036" s="87">
        <f t="shared" si="127"/>
        <v>11697000</v>
      </c>
      <c r="K1036" s="70">
        <f t="shared" si="127"/>
        <v>0</v>
      </c>
      <c r="L1036" s="72"/>
      <c r="M1036" s="72"/>
      <c r="N1036" s="72"/>
      <c r="O1036" s="66"/>
      <c r="P1036" s="90"/>
      <c r="Q1036" s="65">
        <v>2009</v>
      </c>
      <c r="R1036" s="66">
        <v>5</v>
      </c>
      <c r="S1036" s="75">
        <f t="shared" si="128"/>
        <v>0.2</v>
      </c>
      <c r="T1036" s="76">
        <f t="shared" si="123"/>
        <v>2339400</v>
      </c>
      <c r="U1036" s="66">
        <f t="shared" si="125"/>
        <v>9</v>
      </c>
      <c r="V1036" s="66">
        <v>0</v>
      </c>
      <c r="W1036" s="77">
        <f t="shared" si="124"/>
        <v>21054600</v>
      </c>
      <c r="X1036" s="18">
        <f t="shared" si="130"/>
        <v>0</v>
      </c>
    </row>
    <row r="1037" spans="1:24" ht="30" hidden="1" x14ac:dyDescent="0.25">
      <c r="A1037" s="137">
        <f t="shared" si="129"/>
        <v>785</v>
      </c>
      <c r="B1037" s="66"/>
      <c r="C1037" s="67" t="s">
        <v>69</v>
      </c>
      <c r="D1037" s="66" t="s">
        <v>1105</v>
      </c>
      <c r="E1037" s="68" t="s">
        <v>1097</v>
      </c>
      <c r="F1037" s="65">
        <v>1</v>
      </c>
      <c r="G1037" s="86">
        <v>11697000</v>
      </c>
      <c r="H1037" s="70">
        <v>0</v>
      </c>
      <c r="I1037" s="65">
        <f t="shared" si="127"/>
        <v>1</v>
      </c>
      <c r="J1037" s="87">
        <f t="shared" si="127"/>
        <v>11697000</v>
      </c>
      <c r="K1037" s="70">
        <f t="shared" si="127"/>
        <v>0</v>
      </c>
      <c r="L1037" s="72"/>
      <c r="M1037" s="72"/>
      <c r="N1037" s="72"/>
      <c r="O1037" s="66"/>
      <c r="P1037" s="90"/>
      <c r="Q1037" s="65">
        <v>2009</v>
      </c>
      <c r="R1037" s="66">
        <v>5</v>
      </c>
      <c r="S1037" s="75">
        <f t="shared" si="128"/>
        <v>0.2</v>
      </c>
      <c r="T1037" s="76">
        <f t="shared" si="123"/>
        <v>2339400</v>
      </c>
      <c r="U1037" s="66">
        <f t="shared" si="125"/>
        <v>9</v>
      </c>
      <c r="V1037" s="66">
        <v>0</v>
      </c>
      <c r="W1037" s="77">
        <f t="shared" si="124"/>
        <v>21054600</v>
      </c>
      <c r="X1037" s="18">
        <f t="shared" si="130"/>
        <v>0</v>
      </c>
    </row>
    <row r="1038" spans="1:24" ht="30" hidden="1" x14ac:dyDescent="0.25">
      <c r="A1038" s="137">
        <f t="shared" si="129"/>
        <v>786</v>
      </c>
      <c r="B1038" s="66"/>
      <c r="C1038" s="67" t="s">
        <v>69</v>
      </c>
      <c r="D1038" s="66" t="s">
        <v>1106</v>
      </c>
      <c r="E1038" s="68" t="s">
        <v>1097</v>
      </c>
      <c r="F1038" s="65">
        <v>1</v>
      </c>
      <c r="G1038" s="86">
        <v>11697000</v>
      </c>
      <c r="H1038" s="70">
        <v>0</v>
      </c>
      <c r="I1038" s="65">
        <f t="shared" si="127"/>
        <v>1</v>
      </c>
      <c r="J1038" s="87">
        <f t="shared" si="127"/>
        <v>11697000</v>
      </c>
      <c r="K1038" s="70">
        <f t="shared" si="127"/>
        <v>0</v>
      </c>
      <c r="L1038" s="72"/>
      <c r="M1038" s="72"/>
      <c r="N1038" s="72"/>
      <c r="O1038" s="66"/>
      <c r="P1038" s="90"/>
      <c r="Q1038" s="65">
        <v>2009</v>
      </c>
      <c r="R1038" s="66">
        <v>5</v>
      </c>
      <c r="S1038" s="75">
        <f t="shared" si="128"/>
        <v>0.2</v>
      </c>
      <c r="T1038" s="76">
        <f t="shared" si="123"/>
        <v>2339400</v>
      </c>
      <c r="U1038" s="66">
        <f t="shared" si="125"/>
        <v>9</v>
      </c>
      <c r="V1038" s="66">
        <v>0</v>
      </c>
      <c r="W1038" s="77">
        <f t="shared" si="124"/>
        <v>21054600</v>
      </c>
      <c r="X1038" s="18">
        <f t="shared" si="130"/>
        <v>0</v>
      </c>
    </row>
    <row r="1039" spans="1:24" ht="30" hidden="1" x14ac:dyDescent="0.25">
      <c r="A1039" s="137">
        <f t="shared" si="129"/>
        <v>787</v>
      </c>
      <c r="B1039" s="66"/>
      <c r="C1039" s="67" t="s">
        <v>69</v>
      </c>
      <c r="D1039" s="66" t="s">
        <v>1107</v>
      </c>
      <c r="E1039" s="68" t="s">
        <v>1097</v>
      </c>
      <c r="F1039" s="65">
        <v>1</v>
      </c>
      <c r="G1039" s="86">
        <v>11697000</v>
      </c>
      <c r="H1039" s="70">
        <v>0</v>
      </c>
      <c r="I1039" s="65">
        <f t="shared" si="127"/>
        <v>1</v>
      </c>
      <c r="J1039" s="87">
        <f t="shared" si="127"/>
        <v>11697000</v>
      </c>
      <c r="K1039" s="70">
        <f t="shared" si="127"/>
        <v>0</v>
      </c>
      <c r="L1039" s="72"/>
      <c r="M1039" s="72"/>
      <c r="N1039" s="72"/>
      <c r="O1039" s="66"/>
      <c r="P1039" s="90"/>
      <c r="Q1039" s="65">
        <v>2009</v>
      </c>
      <c r="R1039" s="66">
        <v>5</v>
      </c>
      <c r="S1039" s="75">
        <f t="shared" si="128"/>
        <v>0.2</v>
      </c>
      <c r="T1039" s="76">
        <f t="shared" si="123"/>
        <v>2339400</v>
      </c>
      <c r="U1039" s="66">
        <f t="shared" si="125"/>
        <v>9</v>
      </c>
      <c r="V1039" s="66">
        <v>0</v>
      </c>
      <c r="W1039" s="77">
        <f t="shared" si="124"/>
        <v>21054600</v>
      </c>
      <c r="X1039" s="18">
        <f t="shared" si="130"/>
        <v>0</v>
      </c>
    </row>
    <row r="1040" spans="1:24" ht="30" hidden="1" x14ac:dyDescent="0.25">
      <c r="A1040" s="137">
        <f t="shared" si="129"/>
        <v>788</v>
      </c>
      <c r="B1040" s="66"/>
      <c r="C1040" s="67" t="s">
        <v>69</v>
      </c>
      <c r="D1040" s="66" t="s">
        <v>1108</v>
      </c>
      <c r="E1040" s="68" t="s">
        <v>1097</v>
      </c>
      <c r="F1040" s="65">
        <v>1</v>
      </c>
      <c r="G1040" s="86">
        <v>11697000</v>
      </c>
      <c r="H1040" s="70">
        <v>0</v>
      </c>
      <c r="I1040" s="65">
        <f t="shared" si="127"/>
        <v>1</v>
      </c>
      <c r="J1040" s="87">
        <f t="shared" si="127"/>
        <v>11697000</v>
      </c>
      <c r="K1040" s="70">
        <f t="shared" si="127"/>
        <v>0</v>
      </c>
      <c r="L1040" s="72"/>
      <c r="M1040" s="72"/>
      <c r="N1040" s="72"/>
      <c r="O1040" s="66"/>
      <c r="P1040" s="90"/>
      <c r="Q1040" s="65">
        <v>2009</v>
      </c>
      <c r="R1040" s="66">
        <v>5</v>
      </c>
      <c r="S1040" s="75">
        <f t="shared" si="128"/>
        <v>0.2</v>
      </c>
      <c r="T1040" s="76">
        <f t="shared" si="123"/>
        <v>2339400</v>
      </c>
      <c r="U1040" s="66">
        <f t="shared" si="125"/>
        <v>9</v>
      </c>
      <c r="V1040" s="66">
        <v>0</v>
      </c>
      <c r="W1040" s="77">
        <f t="shared" si="124"/>
        <v>21054600</v>
      </c>
      <c r="X1040" s="18">
        <f t="shared" si="130"/>
        <v>0</v>
      </c>
    </row>
    <row r="1041" spans="1:24" ht="30" hidden="1" x14ac:dyDescent="0.25">
      <c r="A1041" s="137">
        <f t="shared" si="129"/>
        <v>789</v>
      </c>
      <c r="B1041" s="66"/>
      <c r="C1041" s="67" t="s">
        <v>69</v>
      </c>
      <c r="D1041" s="66" t="s">
        <v>1109</v>
      </c>
      <c r="E1041" s="68" t="s">
        <v>1097</v>
      </c>
      <c r="F1041" s="65">
        <v>1</v>
      </c>
      <c r="G1041" s="86">
        <v>11697000</v>
      </c>
      <c r="H1041" s="70">
        <v>0</v>
      </c>
      <c r="I1041" s="65">
        <f t="shared" si="127"/>
        <v>1</v>
      </c>
      <c r="J1041" s="87">
        <f t="shared" si="127"/>
        <v>11697000</v>
      </c>
      <c r="K1041" s="70">
        <f t="shared" si="127"/>
        <v>0</v>
      </c>
      <c r="L1041" s="72"/>
      <c r="M1041" s="72"/>
      <c r="N1041" s="72"/>
      <c r="O1041" s="66"/>
      <c r="P1041" s="90"/>
      <c r="Q1041" s="65">
        <v>2009</v>
      </c>
      <c r="R1041" s="66">
        <v>5</v>
      </c>
      <c r="S1041" s="75">
        <f t="shared" si="128"/>
        <v>0.2</v>
      </c>
      <c r="T1041" s="76">
        <f t="shared" si="123"/>
        <v>2339400</v>
      </c>
      <c r="U1041" s="66">
        <f t="shared" si="125"/>
        <v>9</v>
      </c>
      <c r="V1041" s="66">
        <v>0</v>
      </c>
      <c r="W1041" s="77">
        <f t="shared" si="124"/>
        <v>21054600</v>
      </c>
      <c r="X1041" s="18">
        <f t="shared" si="130"/>
        <v>0</v>
      </c>
    </row>
    <row r="1042" spans="1:24" ht="30" hidden="1" x14ac:dyDescent="0.25">
      <c r="A1042" s="137">
        <f t="shared" si="129"/>
        <v>790</v>
      </c>
      <c r="B1042" s="66"/>
      <c r="C1042" s="67" t="s">
        <v>69</v>
      </c>
      <c r="D1042" s="66" t="s">
        <v>1110</v>
      </c>
      <c r="E1042" s="68" t="s">
        <v>1097</v>
      </c>
      <c r="F1042" s="65">
        <v>1</v>
      </c>
      <c r="G1042" s="86">
        <v>11697000</v>
      </c>
      <c r="H1042" s="70">
        <v>0</v>
      </c>
      <c r="I1042" s="65">
        <f t="shared" si="127"/>
        <v>1</v>
      </c>
      <c r="J1042" s="87">
        <f t="shared" si="127"/>
        <v>11697000</v>
      </c>
      <c r="K1042" s="70">
        <f t="shared" si="127"/>
        <v>0</v>
      </c>
      <c r="L1042" s="72"/>
      <c r="M1042" s="72"/>
      <c r="N1042" s="72"/>
      <c r="O1042" s="66"/>
      <c r="P1042" s="90"/>
      <c r="Q1042" s="65">
        <v>2009</v>
      </c>
      <c r="R1042" s="66">
        <v>5</v>
      </c>
      <c r="S1042" s="75">
        <f t="shared" si="128"/>
        <v>0.2</v>
      </c>
      <c r="T1042" s="76">
        <f t="shared" si="123"/>
        <v>2339400</v>
      </c>
      <c r="U1042" s="66">
        <f t="shared" si="125"/>
        <v>9</v>
      </c>
      <c r="V1042" s="66">
        <v>0</v>
      </c>
      <c r="W1042" s="77">
        <f t="shared" si="124"/>
        <v>21054600</v>
      </c>
      <c r="X1042" s="18">
        <f t="shared" si="130"/>
        <v>0</v>
      </c>
    </row>
    <row r="1043" spans="1:24" s="20" customFormat="1" ht="30" hidden="1" x14ac:dyDescent="0.25">
      <c r="A1043" s="137">
        <f t="shared" si="129"/>
        <v>791</v>
      </c>
      <c r="B1043" s="66"/>
      <c r="C1043" s="127" t="s">
        <v>120</v>
      </c>
      <c r="D1043" s="80" t="s">
        <v>1111</v>
      </c>
      <c r="E1043" s="68" t="s">
        <v>88</v>
      </c>
      <c r="F1043" s="80">
        <v>1</v>
      </c>
      <c r="G1043" s="81">
        <v>11295240</v>
      </c>
      <c r="H1043" s="70">
        <f>G1043-W1043</f>
        <v>0</v>
      </c>
      <c r="I1043" s="65">
        <f t="shared" si="127"/>
        <v>1</v>
      </c>
      <c r="J1043" s="87">
        <f t="shared" si="127"/>
        <v>11295240</v>
      </c>
      <c r="K1043" s="70">
        <f t="shared" si="127"/>
        <v>0</v>
      </c>
      <c r="L1043" s="83"/>
      <c r="M1043" s="83"/>
      <c r="N1043" s="83"/>
      <c r="O1043" s="83"/>
      <c r="P1043" s="84"/>
      <c r="Q1043" s="85">
        <v>2013</v>
      </c>
      <c r="R1043" s="85">
        <v>5</v>
      </c>
      <c r="S1043" s="75">
        <f t="shared" si="128"/>
        <v>0.2</v>
      </c>
      <c r="T1043" s="76">
        <f t="shared" si="123"/>
        <v>2259048</v>
      </c>
      <c r="U1043" s="66">
        <f t="shared" si="125"/>
        <v>5</v>
      </c>
      <c r="V1043" s="66"/>
      <c r="W1043" s="77">
        <f t="shared" si="124"/>
        <v>11295240</v>
      </c>
      <c r="X1043" s="18"/>
    </row>
    <row r="1044" spans="1:24" s="20" customFormat="1" ht="30" hidden="1" x14ac:dyDescent="0.25">
      <c r="A1044" s="137">
        <f t="shared" si="129"/>
        <v>792</v>
      </c>
      <c r="B1044" s="66"/>
      <c r="C1044" s="127" t="s">
        <v>120</v>
      </c>
      <c r="D1044" s="80" t="s">
        <v>1112</v>
      </c>
      <c r="E1044" s="68" t="s">
        <v>88</v>
      </c>
      <c r="F1044" s="80">
        <v>1</v>
      </c>
      <c r="G1044" s="81">
        <v>11295240</v>
      </c>
      <c r="H1044" s="70">
        <f>G1044-W1044</f>
        <v>0</v>
      </c>
      <c r="I1044" s="65">
        <f t="shared" si="127"/>
        <v>1</v>
      </c>
      <c r="J1044" s="87">
        <f t="shared" si="127"/>
        <v>11295240</v>
      </c>
      <c r="K1044" s="70">
        <f t="shared" si="127"/>
        <v>0</v>
      </c>
      <c r="L1044" s="83"/>
      <c r="M1044" s="83"/>
      <c r="N1044" s="83"/>
      <c r="O1044" s="83"/>
      <c r="P1044" s="84"/>
      <c r="Q1044" s="85">
        <v>2013</v>
      </c>
      <c r="R1044" s="85">
        <v>5</v>
      </c>
      <c r="S1044" s="75">
        <f t="shared" si="128"/>
        <v>0.2</v>
      </c>
      <c r="T1044" s="76">
        <f t="shared" si="123"/>
        <v>2259048</v>
      </c>
      <c r="U1044" s="66">
        <f t="shared" si="125"/>
        <v>5</v>
      </c>
      <c r="V1044" s="66"/>
      <c r="W1044" s="77">
        <f t="shared" si="124"/>
        <v>11295240</v>
      </c>
      <c r="X1044" s="18"/>
    </row>
    <row r="1045" spans="1:24" ht="30" hidden="1" x14ac:dyDescent="0.25">
      <c r="A1045" s="137">
        <f t="shared" si="129"/>
        <v>793</v>
      </c>
      <c r="B1045" s="66"/>
      <c r="C1045" s="67" t="s">
        <v>1113</v>
      </c>
      <c r="D1045" s="66">
        <v>5001385</v>
      </c>
      <c r="E1045" s="153" t="s">
        <v>261</v>
      </c>
      <c r="F1045" s="65">
        <v>1</v>
      </c>
      <c r="G1045" s="86">
        <v>25000000</v>
      </c>
      <c r="H1045" s="70">
        <v>0</v>
      </c>
      <c r="I1045" s="65">
        <f t="shared" si="127"/>
        <v>1</v>
      </c>
      <c r="J1045" s="87">
        <f t="shared" si="127"/>
        <v>25000000</v>
      </c>
      <c r="K1045" s="70">
        <f t="shared" si="127"/>
        <v>0</v>
      </c>
      <c r="L1045" s="72"/>
      <c r="M1045" s="72"/>
      <c r="N1045" s="72"/>
      <c r="O1045" s="72"/>
      <c r="P1045" s="90"/>
      <c r="Q1045" s="65">
        <v>2006</v>
      </c>
      <c r="R1045" s="66">
        <v>5</v>
      </c>
      <c r="S1045" s="75">
        <f t="shared" si="128"/>
        <v>0.2</v>
      </c>
      <c r="T1045" s="76">
        <f t="shared" si="123"/>
        <v>5000000</v>
      </c>
      <c r="U1045" s="66">
        <f t="shared" si="125"/>
        <v>12</v>
      </c>
      <c r="V1045" s="66">
        <v>0</v>
      </c>
      <c r="W1045" s="77">
        <f t="shared" si="124"/>
        <v>60000000</v>
      </c>
      <c r="X1045" s="18">
        <f t="shared" ref="X1045:X1064" si="131">IF(H1045&lt;0,0,H1045)</f>
        <v>0</v>
      </c>
    </row>
    <row r="1046" spans="1:24" s="172" customFormat="1" ht="25.5" hidden="1" customHeight="1" x14ac:dyDescent="0.2">
      <c r="A1046" s="57" t="s">
        <v>1114</v>
      </c>
      <c r="B1046" s="174" t="s">
        <v>1115</v>
      </c>
      <c r="C1046" s="175"/>
      <c r="D1046" s="166"/>
      <c r="E1046" s="167"/>
      <c r="F1046" s="168">
        <f t="shared" ref="F1046:P1046" si="132">SUM(F1047:F1052)</f>
        <v>6</v>
      </c>
      <c r="G1046" s="169">
        <f t="shared" si="132"/>
        <v>408613000</v>
      </c>
      <c r="H1046" s="170">
        <f t="shared" si="132"/>
        <v>10624625</v>
      </c>
      <c r="I1046" s="168">
        <f t="shared" si="132"/>
        <v>6</v>
      </c>
      <c r="J1046" s="170">
        <f t="shared" si="132"/>
        <v>408613000</v>
      </c>
      <c r="K1046" s="170">
        <f t="shared" si="132"/>
        <v>10624625</v>
      </c>
      <c r="L1046" s="168">
        <f t="shared" si="132"/>
        <v>0</v>
      </c>
      <c r="M1046" s="168">
        <f t="shared" si="132"/>
        <v>0</v>
      </c>
      <c r="N1046" s="168">
        <f t="shared" si="132"/>
        <v>0</v>
      </c>
      <c r="O1046" s="168">
        <f t="shared" si="132"/>
        <v>0</v>
      </c>
      <c r="P1046" s="168">
        <f t="shared" si="132"/>
        <v>0</v>
      </c>
      <c r="Q1046" s="168"/>
      <c r="R1046" s="166"/>
      <c r="S1046" s="171"/>
      <c r="T1046" s="176">
        <f>SUM(T1047:T1052)</f>
        <v>51076625</v>
      </c>
      <c r="U1046" s="66">
        <f t="shared" si="125"/>
        <v>2018</v>
      </c>
      <c r="V1046" s="66"/>
      <c r="W1046" s="77">
        <f t="shared" ref="W1046:W1107" si="133">T1046*U1046</f>
        <v>103072629250</v>
      </c>
      <c r="X1046" s="18">
        <f t="shared" si="131"/>
        <v>10624625</v>
      </c>
    </row>
    <row r="1047" spans="1:24" s="100" customFormat="1" hidden="1" x14ac:dyDescent="0.2">
      <c r="A1047" s="85">
        <v>1</v>
      </c>
      <c r="B1047" s="92"/>
      <c r="C1047" s="83" t="s">
        <v>1116</v>
      </c>
      <c r="D1047" s="92">
        <v>5001755</v>
      </c>
      <c r="E1047" s="93" t="s">
        <v>84</v>
      </c>
      <c r="F1047" s="85">
        <v>1</v>
      </c>
      <c r="G1047" s="128">
        <v>85000000</v>
      </c>
      <c r="H1047" s="95">
        <v>0</v>
      </c>
      <c r="I1047" s="85">
        <v>1</v>
      </c>
      <c r="J1047" s="128">
        <f t="shared" ref="J1047:K1052" si="134">G1047</f>
        <v>85000000</v>
      </c>
      <c r="K1047" s="95">
        <f t="shared" si="134"/>
        <v>0</v>
      </c>
      <c r="L1047" s="96"/>
      <c r="M1047" s="96"/>
      <c r="N1047" s="92" t="s">
        <v>75</v>
      </c>
      <c r="O1047" s="96"/>
      <c r="P1047" s="132"/>
      <c r="Q1047" s="92">
        <v>2009</v>
      </c>
      <c r="R1047" s="92">
        <v>8</v>
      </c>
      <c r="S1047" s="97">
        <f t="shared" ref="S1047:S1052" si="135">100%/R1047</f>
        <v>0.125</v>
      </c>
      <c r="T1047" s="98">
        <f t="shared" ref="T1047:T1052" si="136">G1047/R1047</f>
        <v>10625000</v>
      </c>
      <c r="U1047" s="66">
        <f t="shared" si="125"/>
        <v>9</v>
      </c>
      <c r="V1047" s="92"/>
      <c r="W1047" s="99">
        <f t="shared" si="133"/>
        <v>95625000</v>
      </c>
      <c r="X1047" s="100">
        <f t="shared" si="131"/>
        <v>0</v>
      </c>
    </row>
    <row r="1048" spans="1:24" s="100" customFormat="1" ht="30" hidden="1" x14ac:dyDescent="0.2">
      <c r="A1048" s="85">
        <f>+A1047+1</f>
        <v>2</v>
      </c>
      <c r="B1048" s="92"/>
      <c r="C1048" s="83" t="s">
        <v>1117</v>
      </c>
      <c r="D1048" s="92" t="s">
        <v>1118</v>
      </c>
      <c r="E1048" s="96" t="s">
        <v>125</v>
      </c>
      <c r="F1048" s="85">
        <v>1</v>
      </c>
      <c r="G1048" s="101">
        <v>58000000</v>
      </c>
      <c r="H1048" s="95">
        <v>0</v>
      </c>
      <c r="I1048" s="85">
        <v>1</v>
      </c>
      <c r="J1048" s="128">
        <f t="shared" si="134"/>
        <v>58000000</v>
      </c>
      <c r="K1048" s="95">
        <f t="shared" si="134"/>
        <v>0</v>
      </c>
      <c r="L1048" s="96"/>
      <c r="M1048" s="96"/>
      <c r="N1048" s="92" t="s">
        <v>75</v>
      </c>
      <c r="O1048" s="96"/>
      <c r="P1048" s="132"/>
      <c r="Q1048" s="85">
        <v>2009</v>
      </c>
      <c r="R1048" s="92">
        <v>8</v>
      </c>
      <c r="S1048" s="97">
        <f t="shared" si="135"/>
        <v>0.125</v>
      </c>
      <c r="T1048" s="98">
        <f t="shared" si="136"/>
        <v>7250000</v>
      </c>
      <c r="U1048" s="66">
        <f t="shared" si="125"/>
        <v>9</v>
      </c>
      <c r="V1048" s="92"/>
      <c r="W1048" s="99">
        <f t="shared" si="133"/>
        <v>65250000</v>
      </c>
      <c r="X1048" s="100">
        <f t="shared" si="131"/>
        <v>0</v>
      </c>
    </row>
    <row r="1049" spans="1:24" s="100" customFormat="1" hidden="1" x14ac:dyDescent="0.2">
      <c r="A1049" s="85">
        <f>+A1048+1</f>
        <v>3</v>
      </c>
      <c r="B1049" s="92"/>
      <c r="C1049" s="83" t="s">
        <v>1119</v>
      </c>
      <c r="D1049" s="92">
        <v>5001335</v>
      </c>
      <c r="E1049" s="93" t="s">
        <v>84</v>
      </c>
      <c r="F1049" s="85">
        <v>1</v>
      </c>
      <c r="G1049" s="101">
        <v>43116000</v>
      </c>
      <c r="H1049" s="95">
        <v>0</v>
      </c>
      <c r="I1049" s="85">
        <v>1</v>
      </c>
      <c r="J1049" s="128">
        <f t="shared" si="134"/>
        <v>43116000</v>
      </c>
      <c r="K1049" s="95">
        <f t="shared" si="134"/>
        <v>0</v>
      </c>
      <c r="L1049" s="96"/>
      <c r="M1049" s="96"/>
      <c r="N1049" s="92" t="s">
        <v>75</v>
      </c>
      <c r="O1049" s="96"/>
      <c r="P1049" s="132"/>
      <c r="Q1049" s="85">
        <v>2006</v>
      </c>
      <c r="R1049" s="92">
        <v>8</v>
      </c>
      <c r="S1049" s="97">
        <f t="shared" si="135"/>
        <v>0.125</v>
      </c>
      <c r="T1049" s="98">
        <f t="shared" si="136"/>
        <v>5389500</v>
      </c>
      <c r="U1049" s="66">
        <f t="shared" si="125"/>
        <v>12</v>
      </c>
      <c r="V1049" s="92"/>
      <c r="W1049" s="99">
        <f t="shared" si="133"/>
        <v>64674000</v>
      </c>
      <c r="X1049" s="100">
        <f t="shared" si="131"/>
        <v>0</v>
      </c>
    </row>
    <row r="1050" spans="1:24" s="100" customFormat="1" hidden="1" x14ac:dyDescent="0.2">
      <c r="A1050" s="85">
        <f>+A1049+1</f>
        <v>4</v>
      </c>
      <c r="B1050" s="92"/>
      <c r="C1050" s="83" t="s">
        <v>1120</v>
      </c>
      <c r="D1050" s="92">
        <v>5001756</v>
      </c>
      <c r="E1050" s="96" t="s">
        <v>125</v>
      </c>
      <c r="F1050" s="85">
        <v>1</v>
      </c>
      <c r="G1050" s="101">
        <v>79500000</v>
      </c>
      <c r="H1050" s="95">
        <v>0</v>
      </c>
      <c r="I1050" s="85">
        <v>1</v>
      </c>
      <c r="J1050" s="128">
        <f t="shared" si="134"/>
        <v>79500000</v>
      </c>
      <c r="K1050" s="95">
        <f t="shared" si="134"/>
        <v>0</v>
      </c>
      <c r="L1050" s="96"/>
      <c r="M1050" s="96"/>
      <c r="N1050" s="92" t="s">
        <v>75</v>
      </c>
      <c r="O1050" s="96"/>
      <c r="P1050" s="132"/>
      <c r="Q1050" s="85">
        <v>2009</v>
      </c>
      <c r="R1050" s="92">
        <v>8</v>
      </c>
      <c r="S1050" s="97">
        <f t="shared" si="135"/>
        <v>0.125</v>
      </c>
      <c r="T1050" s="98">
        <f t="shared" si="136"/>
        <v>9937500</v>
      </c>
      <c r="U1050" s="66">
        <f t="shared" si="125"/>
        <v>9</v>
      </c>
      <c r="V1050" s="92"/>
      <c r="W1050" s="99">
        <f t="shared" si="133"/>
        <v>89437500</v>
      </c>
      <c r="X1050" s="100">
        <f t="shared" si="131"/>
        <v>0</v>
      </c>
    </row>
    <row r="1051" spans="1:24" hidden="1" x14ac:dyDescent="0.25">
      <c r="A1051" s="85">
        <f>+A1050+1</f>
        <v>5</v>
      </c>
      <c r="B1051" s="66"/>
      <c r="C1051" s="67" t="s">
        <v>1121</v>
      </c>
      <c r="D1051" s="66" t="s">
        <v>1122</v>
      </c>
      <c r="E1051" s="93" t="s">
        <v>88</v>
      </c>
      <c r="F1051" s="65">
        <v>1</v>
      </c>
      <c r="G1051" s="88">
        <v>58000000</v>
      </c>
      <c r="H1051" s="70">
        <v>0</v>
      </c>
      <c r="I1051" s="65">
        <v>1</v>
      </c>
      <c r="J1051" s="87">
        <f t="shared" si="134"/>
        <v>58000000</v>
      </c>
      <c r="K1051" s="70">
        <f t="shared" si="134"/>
        <v>0</v>
      </c>
      <c r="L1051" s="72"/>
      <c r="M1051" s="72"/>
      <c r="N1051" s="72"/>
      <c r="O1051" s="72"/>
      <c r="P1051" s="90"/>
      <c r="Q1051" s="65">
        <v>2009</v>
      </c>
      <c r="R1051" s="66">
        <v>8</v>
      </c>
      <c r="S1051" s="75">
        <f t="shared" si="135"/>
        <v>0.125</v>
      </c>
      <c r="T1051" s="76">
        <f t="shared" si="136"/>
        <v>7250000</v>
      </c>
      <c r="U1051" s="66">
        <f t="shared" si="125"/>
        <v>9</v>
      </c>
      <c r="V1051" s="66"/>
      <c r="W1051" s="77">
        <f t="shared" si="133"/>
        <v>65250000</v>
      </c>
      <c r="X1051" s="18">
        <f t="shared" si="131"/>
        <v>0</v>
      </c>
    </row>
    <row r="1052" spans="1:24" hidden="1" x14ac:dyDescent="0.25">
      <c r="A1052" s="85">
        <f>+A1051+1</f>
        <v>6</v>
      </c>
      <c r="B1052" s="66"/>
      <c r="C1052" s="67" t="s">
        <v>1123</v>
      </c>
      <c r="D1052" s="66">
        <v>5001981</v>
      </c>
      <c r="E1052" s="72" t="s">
        <v>125</v>
      </c>
      <c r="F1052" s="65">
        <v>1</v>
      </c>
      <c r="G1052" s="86">
        <v>84997000</v>
      </c>
      <c r="H1052" s="70">
        <f>G1052-W1052</f>
        <v>10624625</v>
      </c>
      <c r="I1052" s="65">
        <v>1</v>
      </c>
      <c r="J1052" s="87">
        <f t="shared" si="134"/>
        <v>84997000</v>
      </c>
      <c r="K1052" s="70">
        <f t="shared" si="134"/>
        <v>10624625</v>
      </c>
      <c r="L1052" s="72"/>
      <c r="M1052" s="72"/>
      <c r="N1052" s="72"/>
      <c r="O1052" s="72"/>
      <c r="P1052" s="90"/>
      <c r="Q1052" s="65">
        <v>2011</v>
      </c>
      <c r="R1052" s="66">
        <v>8</v>
      </c>
      <c r="S1052" s="75">
        <f t="shared" si="135"/>
        <v>0.125</v>
      </c>
      <c r="T1052" s="76">
        <f t="shared" si="136"/>
        <v>10624625</v>
      </c>
      <c r="U1052" s="66">
        <f t="shared" si="125"/>
        <v>7</v>
      </c>
      <c r="V1052" s="66"/>
      <c r="W1052" s="77">
        <f t="shared" si="133"/>
        <v>74372375</v>
      </c>
      <c r="X1052" s="18">
        <f t="shared" si="131"/>
        <v>10624625</v>
      </c>
    </row>
    <row r="1053" spans="1:24" s="182" customFormat="1" ht="30" hidden="1" customHeight="1" x14ac:dyDescent="0.2">
      <c r="A1053" s="57" t="s">
        <v>1124</v>
      </c>
      <c r="B1053" s="177" t="s">
        <v>1125</v>
      </c>
      <c r="C1053" s="178"/>
      <c r="D1053" s="63"/>
      <c r="E1053" s="57" t="s">
        <v>54</v>
      </c>
      <c r="F1053" s="179">
        <f t="shared" ref="F1053:P1053" si="137">SUM(F1054:F1106)</f>
        <v>53</v>
      </c>
      <c r="G1053" s="180">
        <f t="shared" si="137"/>
        <v>475387499</v>
      </c>
      <c r="H1053" s="181">
        <f t="shared" si="137"/>
        <v>48329700</v>
      </c>
      <c r="I1053" s="179">
        <f t="shared" si="137"/>
        <v>53</v>
      </c>
      <c r="J1053" s="181">
        <f t="shared" si="137"/>
        <v>475387499</v>
      </c>
      <c r="K1053" s="181">
        <f t="shared" si="137"/>
        <v>48329700</v>
      </c>
      <c r="L1053" s="179">
        <f t="shared" si="137"/>
        <v>0</v>
      </c>
      <c r="M1053" s="179">
        <f t="shared" si="137"/>
        <v>0</v>
      </c>
      <c r="N1053" s="179">
        <f t="shared" si="137"/>
        <v>0</v>
      </c>
      <c r="O1053" s="179">
        <f t="shared" si="137"/>
        <v>0</v>
      </c>
      <c r="P1053" s="179">
        <f t="shared" si="137"/>
        <v>0</v>
      </c>
      <c r="Q1053" s="179"/>
      <c r="R1053" s="179"/>
      <c r="S1053" s="179"/>
      <c r="T1053" s="179">
        <f>SUM(T1054:T1106)</f>
        <v>95077499.799999997</v>
      </c>
      <c r="U1053" s="66">
        <f t="shared" si="125"/>
        <v>2018</v>
      </c>
      <c r="V1053" s="66"/>
      <c r="W1053" s="77">
        <f t="shared" si="133"/>
        <v>191866394596.39999</v>
      </c>
      <c r="X1053" s="18">
        <f t="shared" si="131"/>
        <v>48329700</v>
      </c>
    </row>
    <row r="1054" spans="1:24" s="126" customFormat="1" hidden="1" x14ac:dyDescent="0.2">
      <c r="A1054" s="65">
        <v>1</v>
      </c>
      <c r="B1054" s="66"/>
      <c r="C1054" s="67" t="s">
        <v>1126</v>
      </c>
      <c r="D1054" s="66">
        <v>13007</v>
      </c>
      <c r="E1054" s="68" t="s">
        <v>84</v>
      </c>
      <c r="F1054" s="65">
        <v>1</v>
      </c>
      <c r="G1054" s="86">
        <v>9799999</v>
      </c>
      <c r="H1054" s="70">
        <f>G1054-W1054</f>
        <v>0</v>
      </c>
      <c r="I1054" s="65">
        <v>1</v>
      </c>
      <c r="J1054" s="87">
        <f t="shared" ref="J1054:K1085" si="138">G1054</f>
        <v>9799999</v>
      </c>
      <c r="K1054" s="70">
        <f t="shared" si="138"/>
        <v>0</v>
      </c>
      <c r="L1054" s="72"/>
      <c r="M1054" s="72"/>
      <c r="N1054" s="72"/>
      <c r="O1054" s="72"/>
      <c r="P1054" s="90"/>
      <c r="Q1054" s="65">
        <v>2013</v>
      </c>
      <c r="R1054" s="66">
        <v>5</v>
      </c>
      <c r="S1054" s="75">
        <f t="shared" ref="S1054:S1106" si="139">100%/R1054</f>
        <v>0.2</v>
      </c>
      <c r="T1054" s="76">
        <f t="shared" ref="T1054:T1106" si="140">G1054/R1054</f>
        <v>1959999.8</v>
      </c>
      <c r="U1054" s="66">
        <f t="shared" si="125"/>
        <v>5</v>
      </c>
      <c r="V1054" s="66"/>
      <c r="W1054" s="77">
        <f t="shared" si="133"/>
        <v>9799999</v>
      </c>
      <c r="X1054" s="18">
        <f t="shared" si="131"/>
        <v>0</v>
      </c>
    </row>
    <row r="1055" spans="1:24" s="126" customFormat="1" ht="30" hidden="1" x14ac:dyDescent="0.2">
      <c r="A1055" s="65">
        <f>+A1054+1</f>
        <v>2</v>
      </c>
      <c r="B1055" s="66"/>
      <c r="C1055" s="67" t="s">
        <v>1127</v>
      </c>
      <c r="D1055" s="66">
        <v>5001843</v>
      </c>
      <c r="E1055" s="68" t="s">
        <v>109</v>
      </c>
      <c r="F1055" s="65">
        <v>1</v>
      </c>
      <c r="G1055" s="86">
        <v>6500000</v>
      </c>
      <c r="H1055" s="70">
        <v>0</v>
      </c>
      <c r="I1055" s="65">
        <v>1</v>
      </c>
      <c r="J1055" s="87">
        <f t="shared" si="138"/>
        <v>6500000</v>
      </c>
      <c r="K1055" s="70">
        <f t="shared" si="138"/>
        <v>0</v>
      </c>
      <c r="L1055" s="72"/>
      <c r="M1055" s="72"/>
      <c r="N1055" s="72"/>
      <c r="O1055" s="72"/>
      <c r="P1055" s="90"/>
      <c r="Q1055" s="65">
        <v>2009</v>
      </c>
      <c r="R1055" s="66">
        <v>5</v>
      </c>
      <c r="S1055" s="75">
        <f t="shared" si="139"/>
        <v>0.2</v>
      </c>
      <c r="T1055" s="76">
        <f t="shared" si="140"/>
        <v>1300000</v>
      </c>
      <c r="U1055" s="66">
        <f t="shared" si="125"/>
        <v>9</v>
      </c>
      <c r="V1055" s="66">
        <v>0</v>
      </c>
      <c r="W1055" s="77">
        <f t="shared" si="133"/>
        <v>11700000</v>
      </c>
      <c r="X1055" s="18">
        <f t="shared" si="131"/>
        <v>0</v>
      </c>
    </row>
    <row r="1056" spans="1:24" ht="22.5" hidden="1" x14ac:dyDescent="0.25">
      <c r="A1056" s="65">
        <f t="shared" ref="A1056:A1106" si="141">+A1055+1</f>
        <v>3</v>
      </c>
      <c r="B1056" s="66"/>
      <c r="C1056" s="67" t="s">
        <v>1128</v>
      </c>
      <c r="D1056" s="66">
        <v>5001556</v>
      </c>
      <c r="E1056" s="68" t="s">
        <v>71</v>
      </c>
      <c r="F1056" s="65">
        <v>1</v>
      </c>
      <c r="G1056" s="86">
        <v>6500000</v>
      </c>
      <c r="H1056" s="70">
        <v>0</v>
      </c>
      <c r="I1056" s="65">
        <v>1</v>
      </c>
      <c r="J1056" s="87">
        <f t="shared" si="138"/>
        <v>6500000</v>
      </c>
      <c r="K1056" s="70">
        <f t="shared" si="138"/>
        <v>0</v>
      </c>
      <c r="L1056" s="72"/>
      <c r="M1056" s="72"/>
      <c r="N1056" s="72"/>
      <c r="O1056" s="72"/>
      <c r="P1056" s="90"/>
      <c r="Q1056" s="91">
        <v>2007</v>
      </c>
      <c r="R1056" s="66">
        <v>5</v>
      </c>
      <c r="S1056" s="75">
        <f t="shared" si="139"/>
        <v>0.2</v>
      </c>
      <c r="T1056" s="76">
        <f t="shared" si="140"/>
        <v>1300000</v>
      </c>
      <c r="U1056" s="66">
        <f t="shared" ref="U1056:U1119" si="142">2018-Q1056</f>
        <v>11</v>
      </c>
      <c r="V1056" s="66">
        <v>0</v>
      </c>
      <c r="W1056" s="77">
        <f t="shared" si="133"/>
        <v>14300000</v>
      </c>
      <c r="X1056" s="18">
        <f t="shared" si="131"/>
        <v>0</v>
      </c>
    </row>
    <row r="1057" spans="1:24" hidden="1" x14ac:dyDescent="0.25">
      <c r="A1057" s="65">
        <f t="shared" si="141"/>
        <v>4</v>
      </c>
      <c r="B1057" s="66"/>
      <c r="C1057" s="67" t="s">
        <v>1129</v>
      </c>
      <c r="D1057" s="66">
        <v>5001793</v>
      </c>
      <c r="E1057" s="68" t="s">
        <v>74</v>
      </c>
      <c r="F1057" s="65">
        <v>1</v>
      </c>
      <c r="G1057" s="88">
        <v>6500000</v>
      </c>
      <c r="H1057" s="70">
        <v>0</v>
      </c>
      <c r="I1057" s="65">
        <v>1</v>
      </c>
      <c r="J1057" s="87">
        <f t="shared" si="138"/>
        <v>6500000</v>
      </c>
      <c r="K1057" s="70">
        <f t="shared" si="138"/>
        <v>0</v>
      </c>
      <c r="L1057" s="72"/>
      <c r="M1057" s="72"/>
      <c r="N1057" s="72"/>
      <c r="O1057" s="66"/>
      <c r="P1057" s="73"/>
      <c r="Q1057" s="65">
        <v>2009</v>
      </c>
      <c r="R1057" s="66">
        <v>5</v>
      </c>
      <c r="S1057" s="75">
        <f t="shared" si="139"/>
        <v>0.2</v>
      </c>
      <c r="T1057" s="76">
        <f t="shared" si="140"/>
        <v>1300000</v>
      </c>
      <c r="U1057" s="66">
        <f t="shared" si="142"/>
        <v>9</v>
      </c>
      <c r="V1057" s="66">
        <v>0</v>
      </c>
      <c r="W1057" s="77">
        <f t="shared" si="133"/>
        <v>11700000</v>
      </c>
      <c r="X1057" s="18">
        <f t="shared" si="131"/>
        <v>0</v>
      </c>
    </row>
    <row r="1058" spans="1:24" ht="30" hidden="1" x14ac:dyDescent="0.25">
      <c r="A1058" s="65">
        <f t="shared" si="141"/>
        <v>5</v>
      </c>
      <c r="B1058" s="66"/>
      <c r="C1058" s="67" t="s">
        <v>1130</v>
      </c>
      <c r="D1058" s="66">
        <v>5001895</v>
      </c>
      <c r="E1058" s="68" t="s">
        <v>74</v>
      </c>
      <c r="F1058" s="65">
        <v>1</v>
      </c>
      <c r="G1058" s="69">
        <v>6500000</v>
      </c>
      <c r="H1058" s="70">
        <v>0</v>
      </c>
      <c r="I1058" s="65">
        <v>1</v>
      </c>
      <c r="J1058" s="87">
        <f t="shared" si="138"/>
        <v>6500000</v>
      </c>
      <c r="K1058" s="70">
        <f t="shared" si="138"/>
        <v>0</v>
      </c>
      <c r="L1058" s="72"/>
      <c r="M1058" s="72"/>
      <c r="N1058" s="72"/>
      <c r="O1058" s="66"/>
      <c r="P1058" s="73"/>
      <c r="Q1058" s="65">
        <v>2010</v>
      </c>
      <c r="R1058" s="66">
        <v>5</v>
      </c>
      <c r="S1058" s="75">
        <f t="shared" si="139"/>
        <v>0.2</v>
      </c>
      <c r="T1058" s="76">
        <f t="shared" si="140"/>
        <v>1300000</v>
      </c>
      <c r="U1058" s="66">
        <f t="shared" si="142"/>
        <v>8</v>
      </c>
      <c r="V1058" s="66">
        <v>0</v>
      </c>
      <c r="W1058" s="77">
        <f t="shared" si="133"/>
        <v>10400000</v>
      </c>
      <c r="X1058" s="18">
        <f t="shared" si="131"/>
        <v>0</v>
      </c>
    </row>
    <row r="1059" spans="1:24" s="78" customFormat="1" hidden="1" x14ac:dyDescent="0.2">
      <c r="A1059" s="65">
        <f t="shared" si="141"/>
        <v>6</v>
      </c>
      <c r="B1059" s="66"/>
      <c r="C1059" s="67" t="s">
        <v>1131</v>
      </c>
      <c r="D1059" s="66">
        <v>5001477</v>
      </c>
      <c r="E1059" s="68" t="s">
        <v>58</v>
      </c>
      <c r="F1059" s="65">
        <v>1</v>
      </c>
      <c r="G1059" s="86">
        <v>6500000</v>
      </c>
      <c r="H1059" s="70">
        <v>0</v>
      </c>
      <c r="I1059" s="65">
        <v>1</v>
      </c>
      <c r="J1059" s="87">
        <f t="shared" si="138"/>
        <v>6500000</v>
      </c>
      <c r="K1059" s="70">
        <f t="shared" si="138"/>
        <v>0</v>
      </c>
      <c r="L1059" s="68"/>
      <c r="M1059" s="68"/>
      <c r="N1059" s="68"/>
      <c r="O1059" s="72"/>
      <c r="P1059" s="73"/>
      <c r="Q1059" s="74">
        <v>2007</v>
      </c>
      <c r="R1059" s="74">
        <v>5</v>
      </c>
      <c r="S1059" s="75">
        <f t="shared" si="139"/>
        <v>0.2</v>
      </c>
      <c r="T1059" s="76">
        <f t="shared" si="140"/>
        <v>1300000</v>
      </c>
      <c r="U1059" s="66">
        <f t="shared" si="142"/>
        <v>11</v>
      </c>
      <c r="V1059" s="66">
        <v>0</v>
      </c>
      <c r="W1059" s="77">
        <f t="shared" si="133"/>
        <v>14300000</v>
      </c>
      <c r="X1059" s="18">
        <f t="shared" si="131"/>
        <v>0</v>
      </c>
    </row>
    <row r="1060" spans="1:24" s="78" customFormat="1" hidden="1" x14ac:dyDescent="0.2">
      <c r="A1060" s="65">
        <f t="shared" si="141"/>
        <v>7</v>
      </c>
      <c r="B1060" s="66"/>
      <c r="C1060" s="67" t="s">
        <v>1132</v>
      </c>
      <c r="D1060" s="66">
        <v>5001059</v>
      </c>
      <c r="E1060" s="68" t="s">
        <v>58</v>
      </c>
      <c r="F1060" s="65">
        <v>1</v>
      </c>
      <c r="G1060" s="86">
        <v>6500000</v>
      </c>
      <c r="H1060" s="70">
        <v>0</v>
      </c>
      <c r="I1060" s="65">
        <v>1</v>
      </c>
      <c r="J1060" s="87">
        <f t="shared" si="138"/>
        <v>6500000</v>
      </c>
      <c r="K1060" s="70">
        <f t="shared" si="138"/>
        <v>0</v>
      </c>
      <c r="L1060" s="68"/>
      <c r="M1060" s="68"/>
      <c r="N1060" s="68"/>
      <c r="O1060" s="72"/>
      <c r="P1060" s="73"/>
      <c r="Q1060" s="74">
        <v>2003</v>
      </c>
      <c r="R1060" s="74">
        <v>5</v>
      </c>
      <c r="S1060" s="75">
        <f t="shared" si="139"/>
        <v>0.2</v>
      </c>
      <c r="T1060" s="76">
        <f t="shared" si="140"/>
        <v>1300000</v>
      </c>
      <c r="U1060" s="66">
        <f t="shared" si="142"/>
        <v>15</v>
      </c>
      <c r="V1060" s="66">
        <v>0</v>
      </c>
      <c r="W1060" s="77">
        <f t="shared" si="133"/>
        <v>19500000</v>
      </c>
      <c r="X1060" s="18">
        <f t="shared" si="131"/>
        <v>0</v>
      </c>
    </row>
    <row r="1061" spans="1:24" hidden="1" x14ac:dyDescent="0.25">
      <c r="A1061" s="65">
        <f t="shared" si="141"/>
        <v>8</v>
      </c>
      <c r="B1061" s="66"/>
      <c r="C1061" s="105" t="s">
        <v>1129</v>
      </c>
      <c r="D1061" s="66">
        <v>5001792</v>
      </c>
      <c r="E1061" s="68" t="s">
        <v>82</v>
      </c>
      <c r="F1061" s="65">
        <v>1</v>
      </c>
      <c r="G1061" s="86">
        <v>6500000</v>
      </c>
      <c r="H1061" s="70">
        <v>0</v>
      </c>
      <c r="I1061" s="65">
        <v>1</v>
      </c>
      <c r="J1061" s="87">
        <f t="shared" si="138"/>
        <v>6500000</v>
      </c>
      <c r="K1061" s="70">
        <f t="shared" si="138"/>
        <v>0</v>
      </c>
      <c r="L1061" s="72"/>
      <c r="M1061" s="72"/>
      <c r="N1061" s="72"/>
      <c r="O1061" s="72"/>
      <c r="P1061" s="90"/>
      <c r="Q1061" s="65">
        <v>2009</v>
      </c>
      <c r="R1061" s="66">
        <v>5</v>
      </c>
      <c r="S1061" s="75">
        <f t="shared" si="139"/>
        <v>0.2</v>
      </c>
      <c r="T1061" s="76">
        <f t="shared" si="140"/>
        <v>1300000</v>
      </c>
      <c r="U1061" s="66">
        <f t="shared" si="142"/>
        <v>9</v>
      </c>
      <c r="V1061" s="66">
        <v>0</v>
      </c>
      <c r="W1061" s="77">
        <f t="shared" si="133"/>
        <v>11700000</v>
      </c>
      <c r="X1061" s="18">
        <f t="shared" si="131"/>
        <v>0</v>
      </c>
    </row>
    <row r="1062" spans="1:24" hidden="1" x14ac:dyDescent="0.25">
      <c r="A1062" s="65">
        <f t="shared" si="141"/>
        <v>9</v>
      </c>
      <c r="B1062" s="66"/>
      <c r="C1062" s="105" t="s">
        <v>1133</v>
      </c>
      <c r="D1062" s="66">
        <v>5001370</v>
      </c>
      <c r="E1062" s="68" t="s">
        <v>82</v>
      </c>
      <c r="F1062" s="65">
        <v>1</v>
      </c>
      <c r="G1062" s="86">
        <v>5950000</v>
      </c>
      <c r="H1062" s="70">
        <v>0</v>
      </c>
      <c r="I1062" s="65">
        <v>1</v>
      </c>
      <c r="J1062" s="87">
        <f t="shared" si="138"/>
        <v>5950000</v>
      </c>
      <c r="K1062" s="70">
        <f t="shared" si="138"/>
        <v>0</v>
      </c>
      <c r="L1062" s="72"/>
      <c r="M1062" s="72"/>
      <c r="N1062" s="72"/>
      <c r="O1062" s="72"/>
      <c r="P1062" s="90"/>
      <c r="Q1062" s="65">
        <v>2006</v>
      </c>
      <c r="R1062" s="66">
        <v>5</v>
      </c>
      <c r="S1062" s="75">
        <f t="shared" si="139"/>
        <v>0.2</v>
      </c>
      <c r="T1062" s="76">
        <f t="shared" si="140"/>
        <v>1190000</v>
      </c>
      <c r="U1062" s="66">
        <f t="shared" si="142"/>
        <v>12</v>
      </c>
      <c r="V1062" s="66">
        <v>0</v>
      </c>
      <c r="W1062" s="77">
        <f t="shared" si="133"/>
        <v>14280000</v>
      </c>
      <c r="X1062" s="18">
        <f t="shared" si="131"/>
        <v>0</v>
      </c>
    </row>
    <row r="1063" spans="1:24" hidden="1" x14ac:dyDescent="0.25">
      <c r="A1063" s="65">
        <f t="shared" si="141"/>
        <v>10</v>
      </c>
      <c r="B1063" s="66"/>
      <c r="C1063" s="67" t="s">
        <v>1128</v>
      </c>
      <c r="D1063" s="66">
        <v>5001554</v>
      </c>
      <c r="E1063" s="68" t="s">
        <v>86</v>
      </c>
      <c r="F1063" s="65">
        <v>1</v>
      </c>
      <c r="G1063" s="88">
        <v>6500000</v>
      </c>
      <c r="H1063" s="70">
        <v>0</v>
      </c>
      <c r="I1063" s="65">
        <v>1</v>
      </c>
      <c r="J1063" s="87">
        <f t="shared" si="138"/>
        <v>6500000</v>
      </c>
      <c r="K1063" s="70">
        <f t="shared" si="138"/>
        <v>0</v>
      </c>
      <c r="L1063" s="72"/>
      <c r="M1063" s="72"/>
      <c r="N1063" s="72"/>
      <c r="O1063" s="66"/>
      <c r="P1063" s="73"/>
      <c r="Q1063" s="65">
        <v>2007</v>
      </c>
      <c r="R1063" s="66">
        <v>5</v>
      </c>
      <c r="S1063" s="75">
        <f t="shared" si="139"/>
        <v>0.2</v>
      </c>
      <c r="T1063" s="76">
        <f t="shared" si="140"/>
        <v>1300000</v>
      </c>
      <c r="U1063" s="66">
        <f t="shared" si="142"/>
        <v>11</v>
      </c>
      <c r="V1063" s="66">
        <v>0</v>
      </c>
      <c r="W1063" s="77">
        <f t="shared" si="133"/>
        <v>14300000</v>
      </c>
      <c r="X1063" s="18">
        <f t="shared" si="131"/>
        <v>0</v>
      </c>
    </row>
    <row r="1064" spans="1:24" ht="30" hidden="1" x14ac:dyDescent="0.25">
      <c r="A1064" s="65">
        <f t="shared" si="141"/>
        <v>11</v>
      </c>
      <c r="B1064" s="66"/>
      <c r="C1064" s="67" t="s">
        <v>1130</v>
      </c>
      <c r="D1064" s="66">
        <v>5001896</v>
      </c>
      <c r="E1064" s="68" t="s">
        <v>86</v>
      </c>
      <c r="F1064" s="65">
        <v>1</v>
      </c>
      <c r="G1064" s="69">
        <v>6500000</v>
      </c>
      <c r="H1064" s="70">
        <v>0</v>
      </c>
      <c r="I1064" s="65">
        <v>1</v>
      </c>
      <c r="J1064" s="87">
        <f t="shared" si="138"/>
        <v>6500000</v>
      </c>
      <c r="K1064" s="70">
        <f t="shared" si="138"/>
        <v>0</v>
      </c>
      <c r="L1064" s="72"/>
      <c r="M1064" s="72"/>
      <c r="N1064" s="72"/>
      <c r="O1064" s="66"/>
      <c r="P1064" s="90"/>
      <c r="Q1064" s="65">
        <v>2010</v>
      </c>
      <c r="R1064" s="66">
        <v>5</v>
      </c>
      <c r="S1064" s="75">
        <f t="shared" si="139"/>
        <v>0.2</v>
      </c>
      <c r="T1064" s="76">
        <f t="shared" si="140"/>
        <v>1300000</v>
      </c>
      <c r="U1064" s="66">
        <f t="shared" si="142"/>
        <v>8</v>
      </c>
      <c r="V1064" s="66">
        <v>0</v>
      </c>
      <c r="W1064" s="77">
        <f t="shared" si="133"/>
        <v>10400000</v>
      </c>
      <c r="X1064" s="18">
        <f t="shared" si="131"/>
        <v>0</v>
      </c>
    </row>
    <row r="1065" spans="1:24" hidden="1" x14ac:dyDescent="0.25">
      <c r="A1065" s="65">
        <f t="shared" si="141"/>
        <v>12</v>
      </c>
      <c r="B1065" s="66"/>
      <c r="C1065" s="67" t="s">
        <v>1134</v>
      </c>
      <c r="D1065" s="66">
        <v>15022</v>
      </c>
      <c r="E1065" s="68" t="s">
        <v>86</v>
      </c>
      <c r="F1065" s="65">
        <v>1</v>
      </c>
      <c r="G1065" s="69">
        <v>12000000</v>
      </c>
      <c r="H1065" s="70">
        <f>G1065-W1065</f>
        <v>4800000</v>
      </c>
      <c r="I1065" s="65">
        <v>1</v>
      </c>
      <c r="J1065" s="87">
        <f t="shared" si="138"/>
        <v>12000000</v>
      </c>
      <c r="K1065" s="70">
        <f t="shared" si="138"/>
        <v>4800000</v>
      </c>
      <c r="L1065" s="72"/>
      <c r="M1065" s="72"/>
      <c r="N1065" s="72"/>
      <c r="O1065" s="72"/>
      <c r="P1065" s="90"/>
      <c r="Q1065" s="65">
        <v>2015</v>
      </c>
      <c r="R1065" s="66">
        <v>5</v>
      </c>
      <c r="S1065" s="75">
        <f t="shared" si="139"/>
        <v>0.2</v>
      </c>
      <c r="T1065" s="76">
        <f t="shared" si="140"/>
        <v>2400000</v>
      </c>
      <c r="U1065" s="66">
        <f t="shared" si="142"/>
        <v>3</v>
      </c>
      <c r="V1065" s="66"/>
      <c r="W1065" s="77">
        <f t="shared" si="133"/>
        <v>7200000</v>
      </c>
    </row>
    <row r="1066" spans="1:24" hidden="1" x14ac:dyDescent="0.25">
      <c r="A1066" s="65">
        <f t="shared" si="141"/>
        <v>13</v>
      </c>
      <c r="B1066" s="66"/>
      <c r="C1066" s="67" t="s">
        <v>1135</v>
      </c>
      <c r="D1066" s="66">
        <v>5001551</v>
      </c>
      <c r="E1066" s="68" t="s">
        <v>1097</v>
      </c>
      <c r="F1066" s="65">
        <v>1</v>
      </c>
      <c r="G1066" s="86">
        <v>6500000</v>
      </c>
      <c r="H1066" s="70">
        <v>0</v>
      </c>
      <c r="I1066" s="65">
        <v>1</v>
      </c>
      <c r="J1066" s="87">
        <f t="shared" si="138"/>
        <v>6500000</v>
      </c>
      <c r="K1066" s="70">
        <f t="shared" si="138"/>
        <v>0</v>
      </c>
      <c r="L1066" s="72"/>
      <c r="M1066" s="72"/>
      <c r="N1066" s="72"/>
      <c r="O1066" s="66"/>
      <c r="P1066" s="90"/>
      <c r="Q1066" s="65">
        <v>2007</v>
      </c>
      <c r="R1066" s="66">
        <v>5</v>
      </c>
      <c r="S1066" s="75">
        <f t="shared" si="139"/>
        <v>0.2</v>
      </c>
      <c r="T1066" s="76">
        <f t="shared" si="140"/>
        <v>1300000</v>
      </c>
      <c r="U1066" s="66">
        <f t="shared" si="142"/>
        <v>11</v>
      </c>
      <c r="V1066" s="66">
        <v>0</v>
      </c>
      <c r="W1066" s="77">
        <f t="shared" si="133"/>
        <v>14300000</v>
      </c>
      <c r="X1066" s="18">
        <f>IF(H1066&lt;0,0,H1066)</f>
        <v>0</v>
      </c>
    </row>
    <row r="1067" spans="1:24" ht="15.75" hidden="1" x14ac:dyDescent="0.25">
      <c r="A1067" s="65">
        <f t="shared" si="141"/>
        <v>14</v>
      </c>
      <c r="B1067" s="66"/>
      <c r="C1067" s="67" t="s">
        <v>1136</v>
      </c>
      <c r="D1067" s="66">
        <v>5001834</v>
      </c>
      <c r="E1067" s="68" t="s">
        <v>98</v>
      </c>
      <c r="F1067" s="65">
        <v>1</v>
      </c>
      <c r="G1067" s="88">
        <v>6500000</v>
      </c>
      <c r="H1067" s="70">
        <v>0</v>
      </c>
      <c r="I1067" s="65">
        <v>1</v>
      </c>
      <c r="J1067" s="87">
        <f t="shared" si="138"/>
        <v>6500000</v>
      </c>
      <c r="K1067" s="70">
        <f t="shared" si="138"/>
        <v>0</v>
      </c>
      <c r="L1067" s="66"/>
      <c r="M1067" s="66"/>
      <c r="N1067" s="66"/>
      <c r="O1067" s="66"/>
      <c r="P1067" s="90"/>
      <c r="Q1067" s="91">
        <v>2009</v>
      </c>
      <c r="R1067" s="66">
        <v>5</v>
      </c>
      <c r="S1067" s="75">
        <f t="shared" si="139"/>
        <v>0.2</v>
      </c>
      <c r="T1067" s="76">
        <f t="shared" si="140"/>
        <v>1300000</v>
      </c>
      <c r="U1067" s="66">
        <f t="shared" si="142"/>
        <v>9</v>
      </c>
      <c r="V1067" s="66">
        <v>0</v>
      </c>
      <c r="W1067" s="77">
        <f t="shared" si="133"/>
        <v>11700000</v>
      </c>
      <c r="X1067" s="18">
        <f>IF(H1067&lt;0,0,H1067)</f>
        <v>0</v>
      </c>
    </row>
    <row r="1068" spans="1:24" s="122" customFormat="1" ht="19.5" hidden="1" customHeight="1" x14ac:dyDescent="0.2">
      <c r="A1068" s="65">
        <f t="shared" si="141"/>
        <v>15</v>
      </c>
      <c r="B1068" s="66"/>
      <c r="C1068" s="105" t="s">
        <v>1137</v>
      </c>
      <c r="D1068" s="66">
        <v>5001656</v>
      </c>
      <c r="E1068" s="68" t="s">
        <v>109</v>
      </c>
      <c r="F1068" s="65">
        <v>1</v>
      </c>
      <c r="G1068" s="69">
        <v>6500000</v>
      </c>
      <c r="H1068" s="70">
        <v>0</v>
      </c>
      <c r="I1068" s="65">
        <v>1</v>
      </c>
      <c r="J1068" s="87">
        <f t="shared" si="138"/>
        <v>6500000</v>
      </c>
      <c r="K1068" s="70">
        <f t="shared" si="138"/>
        <v>0</v>
      </c>
      <c r="L1068" s="66"/>
      <c r="M1068" s="66"/>
      <c r="N1068" s="66"/>
      <c r="O1068" s="66"/>
      <c r="P1068" s="123"/>
      <c r="Q1068" s="65">
        <v>2008</v>
      </c>
      <c r="R1068" s="66">
        <v>5</v>
      </c>
      <c r="S1068" s="75">
        <f t="shared" si="139"/>
        <v>0.2</v>
      </c>
      <c r="T1068" s="76">
        <f t="shared" si="140"/>
        <v>1300000</v>
      </c>
      <c r="U1068" s="66">
        <f t="shared" si="142"/>
        <v>10</v>
      </c>
      <c r="V1068" s="66">
        <v>0</v>
      </c>
      <c r="W1068" s="77">
        <f t="shared" si="133"/>
        <v>13000000</v>
      </c>
      <c r="X1068" s="18">
        <f>IF(H1068&lt;0,0,H1068)</f>
        <v>0</v>
      </c>
    </row>
    <row r="1069" spans="1:24" s="20" customFormat="1" ht="30" hidden="1" x14ac:dyDescent="0.25">
      <c r="A1069" s="65">
        <f t="shared" si="141"/>
        <v>16</v>
      </c>
      <c r="B1069" s="92"/>
      <c r="C1069" s="183" t="s">
        <v>1138</v>
      </c>
      <c r="D1069" s="92">
        <v>12022</v>
      </c>
      <c r="E1069" s="184" t="s">
        <v>88</v>
      </c>
      <c r="F1069" s="134">
        <v>1</v>
      </c>
      <c r="G1069" s="94">
        <v>7500000</v>
      </c>
      <c r="H1069" s="95">
        <v>0</v>
      </c>
      <c r="I1069" s="85">
        <v>1</v>
      </c>
      <c r="J1069" s="128">
        <f t="shared" si="138"/>
        <v>7500000</v>
      </c>
      <c r="K1069" s="95">
        <f t="shared" si="138"/>
        <v>0</v>
      </c>
      <c r="L1069" s="120"/>
      <c r="M1069" s="120"/>
      <c r="N1069" s="92" t="s">
        <v>75</v>
      </c>
      <c r="O1069" s="120"/>
      <c r="P1069" s="120"/>
      <c r="Q1069" s="85">
        <v>2012</v>
      </c>
      <c r="R1069" s="85">
        <v>5</v>
      </c>
      <c r="S1069" s="97">
        <f t="shared" si="139"/>
        <v>0.2</v>
      </c>
      <c r="T1069" s="98">
        <f t="shared" si="140"/>
        <v>1500000</v>
      </c>
      <c r="U1069" s="66">
        <f t="shared" si="142"/>
        <v>6</v>
      </c>
      <c r="V1069" s="92"/>
      <c r="W1069" s="99">
        <f t="shared" si="133"/>
        <v>9000000</v>
      </c>
      <c r="X1069" s="100">
        <f>IF(H1069&lt;0,0,H1069)</f>
        <v>0</v>
      </c>
    </row>
    <row r="1070" spans="1:24" s="20" customFormat="1" hidden="1" x14ac:dyDescent="0.25">
      <c r="A1070" s="65">
        <f t="shared" si="141"/>
        <v>17</v>
      </c>
      <c r="B1070" s="66"/>
      <c r="C1070" s="154" t="s">
        <v>1139</v>
      </c>
      <c r="D1070" s="125">
        <v>14006</v>
      </c>
      <c r="E1070" s="68" t="s">
        <v>88</v>
      </c>
      <c r="F1070" s="125">
        <v>1</v>
      </c>
      <c r="G1070" s="185">
        <v>9498500</v>
      </c>
      <c r="H1070" s="70">
        <f>G1070-W1070</f>
        <v>1899700</v>
      </c>
      <c r="I1070" s="125">
        <v>1</v>
      </c>
      <c r="J1070" s="87">
        <f t="shared" si="138"/>
        <v>9498500</v>
      </c>
      <c r="K1070" s="70">
        <f t="shared" si="138"/>
        <v>1899700</v>
      </c>
      <c r="L1070" s="120"/>
      <c r="M1070" s="120"/>
      <c r="N1070" s="120"/>
      <c r="O1070" s="120"/>
      <c r="P1070" s="121"/>
      <c r="Q1070" s="85">
        <v>2014</v>
      </c>
      <c r="R1070" s="85">
        <v>5</v>
      </c>
      <c r="S1070" s="75">
        <f t="shared" si="139"/>
        <v>0.2</v>
      </c>
      <c r="T1070" s="76">
        <f t="shared" si="140"/>
        <v>1899700</v>
      </c>
      <c r="U1070" s="66">
        <f t="shared" si="142"/>
        <v>4</v>
      </c>
      <c r="V1070" s="66"/>
      <c r="W1070" s="77">
        <f t="shared" si="133"/>
        <v>7598800</v>
      </c>
      <c r="X1070" s="18"/>
    </row>
    <row r="1071" spans="1:24" hidden="1" x14ac:dyDescent="0.25">
      <c r="A1071" s="65">
        <f t="shared" si="141"/>
        <v>18</v>
      </c>
      <c r="B1071" s="66"/>
      <c r="C1071" s="67" t="s">
        <v>1140</v>
      </c>
      <c r="D1071" s="66">
        <v>5001612</v>
      </c>
      <c r="E1071" s="68" t="s">
        <v>136</v>
      </c>
      <c r="F1071" s="65">
        <v>1</v>
      </c>
      <c r="G1071" s="86">
        <v>6500000</v>
      </c>
      <c r="H1071" s="70">
        <v>0</v>
      </c>
      <c r="I1071" s="65">
        <v>1</v>
      </c>
      <c r="J1071" s="87">
        <f t="shared" si="138"/>
        <v>6500000</v>
      </c>
      <c r="K1071" s="70">
        <f t="shared" si="138"/>
        <v>0</v>
      </c>
      <c r="L1071" s="72"/>
      <c r="M1071" s="72"/>
      <c r="N1071" s="72"/>
      <c r="O1071" s="72"/>
      <c r="P1071" s="90"/>
      <c r="Q1071" s="65">
        <v>2008</v>
      </c>
      <c r="R1071" s="66">
        <v>5</v>
      </c>
      <c r="S1071" s="75">
        <f t="shared" si="139"/>
        <v>0.2</v>
      </c>
      <c r="T1071" s="76">
        <f t="shared" si="140"/>
        <v>1300000</v>
      </c>
      <c r="U1071" s="66">
        <f t="shared" si="142"/>
        <v>10</v>
      </c>
      <c r="V1071" s="66">
        <v>0</v>
      </c>
      <c r="W1071" s="77">
        <f t="shared" si="133"/>
        <v>13000000</v>
      </c>
      <c r="X1071" s="18">
        <f>IF(H1071&lt;0,0,H1071)</f>
        <v>0</v>
      </c>
    </row>
    <row r="1072" spans="1:24" hidden="1" x14ac:dyDescent="0.25">
      <c r="A1072" s="65">
        <f t="shared" si="141"/>
        <v>19</v>
      </c>
      <c r="B1072" s="66"/>
      <c r="C1072" s="105" t="s">
        <v>1141</v>
      </c>
      <c r="D1072" s="66" t="s">
        <v>1142</v>
      </c>
      <c r="E1072" s="153" t="s">
        <v>261</v>
      </c>
      <c r="F1072" s="65">
        <v>1</v>
      </c>
      <c r="G1072" s="86">
        <v>9700000</v>
      </c>
      <c r="H1072" s="70">
        <v>0</v>
      </c>
      <c r="I1072" s="65">
        <v>1</v>
      </c>
      <c r="J1072" s="87">
        <f t="shared" si="138"/>
        <v>9700000</v>
      </c>
      <c r="K1072" s="70">
        <f t="shared" si="138"/>
        <v>0</v>
      </c>
      <c r="L1072" s="72"/>
      <c r="M1072" s="72"/>
      <c r="N1072" s="72"/>
      <c r="O1072" s="72"/>
      <c r="P1072" s="90"/>
      <c r="Q1072" s="65">
        <v>2010</v>
      </c>
      <c r="R1072" s="66">
        <v>5</v>
      </c>
      <c r="S1072" s="75">
        <f t="shared" si="139"/>
        <v>0.2</v>
      </c>
      <c r="T1072" s="76">
        <f t="shared" si="140"/>
        <v>1940000</v>
      </c>
      <c r="U1072" s="66">
        <f t="shared" si="142"/>
        <v>8</v>
      </c>
      <c r="V1072" s="66">
        <v>0</v>
      </c>
      <c r="W1072" s="77">
        <f t="shared" si="133"/>
        <v>15520000</v>
      </c>
      <c r="X1072" s="18">
        <f>IF(H1072&lt;0,0,H1072)</f>
        <v>0</v>
      </c>
    </row>
    <row r="1073" spans="1:24" s="19" customFormat="1" hidden="1" x14ac:dyDescent="0.25">
      <c r="A1073" s="65">
        <f t="shared" si="141"/>
        <v>20</v>
      </c>
      <c r="B1073" s="66"/>
      <c r="C1073" s="130" t="s">
        <v>1143</v>
      </c>
      <c r="D1073" s="133">
        <v>12006</v>
      </c>
      <c r="E1073" s="68" t="s">
        <v>88</v>
      </c>
      <c r="F1073" s="133">
        <v>1</v>
      </c>
      <c r="G1073" s="185">
        <v>17200000</v>
      </c>
      <c r="H1073" s="70">
        <v>0</v>
      </c>
      <c r="I1073" s="133">
        <v>1</v>
      </c>
      <c r="J1073" s="87">
        <f t="shared" si="138"/>
        <v>17200000</v>
      </c>
      <c r="K1073" s="70">
        <f t="shared" si="138"/>
        <v>0</v>
      </c>
      <c r="L1073" s="130"/>
      <c r="M1073" s="130"/>
      <c r="N1073" s="130"/>
      <c r="O1073" s="130"/>
      <c r="P1073" s="121"/>
      <c r="Q1073" s="65">
        <v>2012</v>
      </c>
      <c r="R1073" s="65">
        <v>5</v>
      </c>
      <c r="S1073" s="75">
        <f t="shared" si="139"/>
        <v>0.2</v>
      </c>
      <c r="T1073" s="76">
        <f t="shared" si="140"/>
        <v>3440000</v>
      </c>
      <c r="U1073" s="66">
        <f t="shared" si="142"/>
        <v>6</v>
      </c>
      <c r="V1073" s="66"/>
      <c r="W1073" s="77">
        <f t="shared" si="133"/>
        <v>20640000</v>
      </c>
      <c r="X1073" s="18">
        <f>IF(H1073&lt;0,0,H1073)</f>
        <v>0</v>
      </c>
    </row>
    <row r="1074" spans="1:24" hidden="1" x14ac:dyDescent="0.25">
      <c r="A1074" s="65">
        <f t="shared" si="141"/>
        <v>21</v>
      </c>
      <c r="B1074" s="66"/>
      <c r="C1074" s="67" t="s">
        <v>1134</v>
      </c>
      <c r="D1074" s="66">
        <v>15023</v>
      </c>
      <c r="E1074" s="93" t="s">
        <v>88</v>
      </c>
      <c r="F1074" s="65">
        <v>1</v>
      </c>
      <c r="G1074" s="69">
        <v>12000000</v>
      </c>
      <c r="H1074" s="70">
        <f>G1074-W1074</f>
        <v>4800000</v>
      </c>
      <c r="I1074" s="65">
        <v>1</v>
      </c>
      <c r="J1074" s="87">
        <f t="shared" si="138"/>
        <v>12000000</v>
      </c>
      <c r="K1074" s="70">
        <f t="shared" si="138"/>
        <v>4800000</v>
      </c>
      <c r="L1074" s="72"/>
      <c r="M1074" s="72"/>
      <c r="N1074" s="72"/>
      <c r="O1074" s="72"/>
      <c r="P1074" s="90"/>
      <c r="Q1074" s="65">
        <v>2015</v>
      </c>
      <c r="R1074" s="66">
        <v>5</v>
      </c>
      <c r="S1074" s="75">
        <f t="shared" si="139"/>
        <v>0.2</v>
      </c>
      <c r="T1074" s="76">
        <f t="shared" si="140"/>
        <v>2400000</v>
      </c>
      <c r="U1074" s="66">
        <f t="shared" si="142"/>
        <v>3</v>
      </c>
      <c r="V1074" s="66"/>
      <c r="W1074" s="77">
        <f t="shared" si="133"/>
        <v>7200000</v>
      </c>
    </row>
    <row r="1075" spans="1:24" hidden="1" x14ac:dyDescent="0.25">
      <c r="A1075" s="65">
        <f t="shared" si="141"/>
        <v>22</v>
      </c>
      <c r="B1075" s="66"/>
      <c r="C1075" s="67" t="s">
        <v>1128</v>
      </c>
      <c r="D1075" s="66">
        <v>5001555</v>
      </c>
      <c r="E1075" s="68" t="s">
        <v>220</v>
      </c>
      <c r="F1075" s="65">
        <v>1</v>
      </c>
      <c r="G1075" s="86">
        <v>6500000</v>
      </c>
      <c r="H1075" s="70">
        <v>0</v>
      </c>
      <c r="I1075" s="65">
        <v>1</v>
      </c>
      <c r="J1075" s="87">
        <f t="shared" si="138"/>
        <v>6500000</v>
      </c>
      <c r="K1075" s="70">
        <f t="shared" si="138"/>
        <v>0</v>
      </c>
      <c r="L1075" s="72"/>
      <c r="M1075" s="72"/>
      <c r="N1075" s="72"/>
      <c r="O1075" s="66"/>
      <c r="P1075" s="90"/>
      <c r="Q1075" s="65">
        <v>2007</v>
      </c>
      <c r="R1075" s="66">
        <v>5</v>
      </c>
      <c r="S1075" s="75">
        <f t="shared" si="139"/>
        <v>0.2</v>
      </c>
      <c r="T1075" s="76">
        <f t="shared" si="140"/>
        <v>1300000</v>
      </c>
      <c r="U1075" s="66">
        <f t="shared" si="142"/>
        <v>11</v>
      </c>
      <c r="V1075" s="66">
        <v>0</v>
      </c>
      <c r="W1075" s="77">
        <f t="shared" si="133"/>
        <v>14300000</v>
      </c>
      <c r="X1075" s="18">
        <f>IF(H1075&lt;0,0,H1075)</f>
        <v>0</v>
      </c>
    </row>
    <row r="1076" spans="1:24" ht="16.5" hidden="1" customHeight="1" x14ac:dyDescent="0.25">
      <c r="A1076" s="65">
        <f t="shared" si="141"/>
        <v>23</v>
      </c>
      <c r="B1076" s="66"/>
      <c r="C1076" s="67" t="s">
        <v>1137</v>
      </c>
      <c r="D1076" s="66">
        <v>5001654</v>
      </c>
      <c r="E1076" s="68" t="s">
        <v>226</v>
      </c>
      <c r="F1076" s="65">
        <v>1</v>
      </c>
      <c r="G1076" s="86">
        <v>6500000</v>
      </c>
      <c r="H1076" s="70">
        <v>0</v>
      </c>
      <c r="I1076" s="65">
        <v>1</v>
      </c>
      <c r="J1076" s="87">
        <f t="shared" si="138"/>
        <v>6500000</v>
      </c>
      <c r="K1076" s="70">
        <f t="shared" si="138"/>
        <v>0</v>
      </c>
      <c r="L1076" s="72"/>
      <c r="M1076" s="72"/>
      <c r="N1076" s="72"/>
      <c r="O1076" s="72"/>
      <c r="P1076" s="90"/>
      <c r="Q1076" s="65">
        <v>2008</v>
      </c>
      <c r="R1076" s="66">
        <v>5</v>
      </c>
      <c r="S1076" s="75">
        <f t="shared" si="139"/>
        <v>0.2</v>
      </c>
      <c r="T1076" s="76">
        <f t="shared" si="140"/>
        <v>1300000</v>
      </c>
      <c r="U1076" s="66">
        <f t="shared" si="142"/>
        <v>10</v>
      </c>
      <c r="V1076" s="66">
        <v>0</v>
      </c>
      <c r="W1076" s="77">
        <f t="shared" si="133"/>
        <v>13000000</v>
      </c>
      <c r="X1076" s="18">
        <f>IF(H1076&lt;0,0,H1076)</f>
        <v>0</v>
      </c>
    </row>
    <row r="1077" spans="1:24" hidden="1" x14ac:dyDescent="0.25">
      <c r="A1077" s="65">
        <f t="shared" si="141"/>
        <v>24</v>
      </c>
      <c r="B1077" s="66"/>
      <c r="C1077" s="67" t="s">
        <v>1144</v>
      </c>
      <c r="D1077" s="66">
        <v>5001240</v>
      </c>
      <c r="E1077" s="153" t="s">
        <v>261</v>
      </c>
      <c r="F1077" s="65">
        <v>1</v>
      </c>
      <c r="G1077" s="86">
        <v>6500000</v>
      </c>
      <c r="H1077" s="70">
        <v>0</v>
      </c>
      <c r="I1077" s="65">
        <v>1</v>
      </c>
      <c r="J1077" s="87">
        <f t="shared" si="138"/>
        <v>6500000</v>
      </c>
      <c r="K1077" s="70">
        <f t="shared" si="138"/>
        <v>0</v>
      </c>
      <c r="L1077" s="72"/>
      <c r="M1077" s="72"/>
      <c r="N1077" s="72"/>
      <c r="O1077" s="72"/>
      <c r="P1077" s="90"/>
      <c r="Q1077" s="65">
        <v>2006</v>
      </c>
      <c r="R1077" s="66">
        <v>5</v>
      </c>
      <c r="S1077" s="75">
        <f t="shared" si="139"/>
        <v>0.2</v>
      </c>
      <c r="T1077" s="76">
        <f t="shared" si="140"/>
        <v>1300000</v>
      </c>
      <c r="U1077" s="66">
        <f t="shared" si="142"/>
        <v>12</v>
      </c>
      <c r="V1077" s="66">
        <v>0</v>
      </c>
      <c r="W1077" s="77">
        <f t="shared" si="133"/>
        <v>15600000</v>
      </c>
      <c r="X1077" s="18">
        <f>IF(H1077&lt;0,0,H1077)</f>
        <v>0</v>
      </c>
    </row>
    <row r="1078" spans="1:24" hidden="1" x14ac:dyDescent="0.25">
      <c r="A1078" s="65">
        <f t="shared" si="141"/>
        <v>25</v>
      </c>
      <c r="B1078" s="66"/>
      <c r="C1078" s="67" t="s">
        <v>1141</v>
      </c>
      <c r="D1078" s="66">
        <v>5001876</v>
      </c>
      <c r="E1078" s="153" t="s">
        <v>261</v>
      </c>
      <c r="F1078" s="65">
        <v>1</v>
      </c>
      <c r="G1078" s="69">
        <v>9700000</v>
      </c>
      <c r="H1078" s="70">
        <v>0</v>
      </c>
      <c r="I1078" s="65">
        <v>1</v>
      </c>
      <c r="J1078" s="87">
        <f t="shared" si="138"/>
        <v>9700000</v>
      </c>
      <c r="K1078" s="70">
        <f t="shared" si="138"/>
        <v>0</v>
      </c>
      <c r="L1078" s="72"/>
      <c r="M1078" s="72"/>
      <c r="N1078" s="72"/>
      <c r="O1078" s="72"/>
      <c r="P1078" s="90"/>
      <c r="Q1078" s="65">
        <v>2010</v>
      </c>
      <c r="R1078" s="66">
        <v>5</v>
      </c>
      <c r="S1078" s="75">
        <f t="shared" si="139"/>
        <v>0.2</v>
      </c>
      <c r="T1078" s="76">
        <f t="shared" si="140"/>
        <v>1940000</v>
      </c>
      <c r="U1078" s="66">
        <f t="shared" si="142"/>
        <v>8</v>
      </c>
      <c r="V1078" s="66">
        <v>0</v>
      </c>
      <c r="W1078" s="77">
        <f t="shared" si="133"/>
        <v>15520000</v>
      </c>
      <c r="X1078" s="18">
        <f>IF(H1078&lt;0,0,H1078)</f>
        <v>0</v>
      </c>
    </row>
    <row r="1079" spans="1:24" hidden="1" x14ac:dyDescent="0.25">
      <c r="A1079" s="65">
        <f t="shared" si="141"/>
        <v>26</v>
      </c>
      <c r="B1079" s="66"/>
      <c r="C1079" s="67" t="s">
        <v>1134</v>
      </c>
      <c r="D1079" s="66">
        <v>15021</v>
      </c>
      <c r="E1079" s="68" t="s">
        <v>136</v>
      </c>
      <c r="F1079" s="65">
        <v>1</v>
      </c>
      <c r="G1079" s="69">
        <v>12000000</v>
      </c>
      <c r="H1079" s="70">
        <f>G1079-W1079</f>
        <v>4800000</v>
      </c>
      <c r="I1079" s="65">
        <v>1</v>
      </c>
      <c r="J1079" s="87">
        <f t="shared" si="138"/>
        <v>12000000</v>
      </c>
      <c r="K1079" s="70">
        <f t="shared" si="138"/>
        <v>4800000</v>
      </c>
      <c r="L1079" s="72"/>
      <c r="M1079" s="72"/>
      <c r="N1079" s="72"/>
      <c r="O1079" s="72"/>
      <c r="P1079" s="90"/>
      <c r="Q1079" s="65">
        <v>2015</v>
      </c>
      <c r="R1079" s="66">
        <v>5</v>
      </c>
      <c r="S1079" s="75">
        <f t="shared" si="139"/>
        <v>0.2</v>
      </c>
      <c r="T1079" s="76">
        <f t="shared" si="140"/>
        <v>2400000</v>
      </c>
      <c r="U1079" s="66">
        <f t="shared" si="142"/>
        <v>3</v>
      </c>
      <c r="V1079" s="66"/>
      <c r="W1079" s="77">
        <f t="shared" si="133"/>
        <v>7200000</v>
      </c>
    </row>
    <row r="1080" spans="1:24" ht="30" hidden="1" x14ac:dyDescent="0.25">
      <c r="A1080" s="65">
        <f t="shared" si="141"/>
        <v>27</v>
      </c>
      <c r="B1080" s="66"/>
      <c r="C1080" s="67" t="s">
        <v>1130</v>
      </c>
      <c r="D1080" s="66" t="s">
        <v>1145</v>
      </c>
      <c r="E1080" s="68" t="s">
        <v>226</v>
      </c>
      <c r="F1080" s="65">
        <v>1</v>
      </c>
      <c r="G1080" s="88">
        <v>6500000</v>
      </c>
      <c r="H1080" s="70">
        <v>0</v>
      </c>
      <c r="I1080" s="65">
        <v>1</v>
      </c>
      <c r="J1080" s="87">
        <f t="shared" si="138"/>
        <v>6500000</v>
      </c>
      <c r="K1080" s="70">
        <f t="shared" si="138"/>
        <v>0</v>
      </c>
      <c r="L1080" s="72"/>
      <c r="M1080" s="72"/>
      <c r="N1080" s="72"/>
      <c r="O1080" s="72"/>
      <c r="P1080" s="90"/>
      <c r="Q1080" s="65">
        <v>2010</v>
      </c>
      <c r="R1080" s="66">
        <v>5</v>
      </c>
      <c r="S1080" s="75">
        <f t="shared" si="139"/>
        <v>0.2</v>
      </c>
      <c r="T1080" s="76">
        <f t="shared" si="140"/>
        <v>1300000</v>
      </c>
      <c r="U1080" s="66">
        <f t="shared" si="142"/>
        <v>8</v>
      </c>
      <c r="V1080" s="66">
        <v>0</v>
      </c>
      <c r="W1080" s="77">
        <f t="shared" si="133"/>
        <v>10400000</v>
      </c>
      <c r="X1080" s="18">
        <f t="shared" ref="X1080:X1088" si="143">IF(H1080&lt;0,0,H1080)</f>
        <v>0</v>
      </c>
    </row>
    <row r="1081" spans="1:24" hidden="1" x14ac:dyDescent="0.25">
      <c r="A1081" s="65">
        <f t="shared" si="141"/>
        <v>28</v>
      </c>
      <c r="B1081" s="66"/>
      <c r="C1081" s="67" t="s">
        <v>1146</v>
      </c>
      <c r="D1081" s="66">
        <v>5001614</v>
      </c>
      <c r="E1081" s="68" t="s">
        <v>226</v>
      </c>
      <c r="F1081" s="65">
        <v>1</v>
      </c>
      <c r="G1081" s="88">
        <v>6500000</v>
      </c>
      <c r="H1081" s="70">
        <v>0</v>
      </c>
      <c r="I1081" s="65">
        <v>1</v>
      </c>
      <c r="J1081" s="87">
        <f t="shared" si="138"/>
        <v>6500000</v>
      </c>
      <c r="K1081" s="70">
        <f t="shared" si="138"/>
        <v>0</v>
      </c>
      <c r="L1081" s="72"/>
      <c r="M1081" s="72"/>
      <c r="N1081" s="72"/>
      <c r="O1081" s="72"/>
      <c r="P1081" s="90"/>
      <c r="Q1081" s="65">
        <v>2008</v>
      </c>
      <c r="R1081" s="66">
        <v>5</v>
      </c>
      <c r="S1081" s="75">
        <f t="shared" si="139"/>
        <v>0.2</v>
      </c>
      <c r="T1081" s="76">
        <f t="shared" si="140"/>
        <v>1300000</v>
      </c>
      <c r="U1081" s="66">
        <f t="shared" si="142"/>
        <v>10</v>
      </c>
      <c r="V1081" s="66">
        <v>0</v>
      </c>
      <c r="W1081" s="77">
        <f t="shared" si="133"/>
        <v>13000000</v>
      </c>
      <c r="X1081" s="18">
        <f t="shared" si="143"/>
        <v>0</v>
      </c>
    </row>
    <row r="1082" spans="1:24" hidden="1" x14ac:dyDescent="0.25">
      <c r="A1082" s="65">
        <f t="shared" si="141"/>
        <v>29</v>
      </c>
      <c r="B1082" s="66"/>
      <c r="C1082" s="67" t="s">
        <v>1147</v>
      </c>
      <c r="D1082" s="66">
        <v>5001651</v>
      </c>
      <c r="E1082" s="68" t="s">
        <v>226</v>
      </c>
      <c r="F1082" s="65">
        <v>1</v>
      </c>
      <c r="G1082" s="88">
        <v>23000000</v>
      </c>
      <c r="H1082" s="70">
        <v>0</v>
      </c>
      <c r="I1082" s="65">
        <v>1</v>
      </c>
      <c r="J1082" s="87">
        <f t="shared" si="138"/>
        <v>23000000</v>
      </c>
      <c r="K1082" s="70">
        <f t="shared" si="138"/>
        <v>0</v>
      </c>
      <c r="L1082" s="72"/>
      <c r="M1082" s="72"/>
      <c r="N1082" s="72"/>
      <c r="O1082" s="72"/>
      <c r="P1082" s="90"/>
      <c r="Q1082" s="65">
        <v>2008</v>
      </c>
      <c r="R1082" s="66">
        <v>5</v>
      </c>
      <c r="S1082" s="75">
        <f t="shared" si="139"/>
        <v>0.2</v>
      </c>
      <c r="T1082" s="76">
        <f t="shared" si="140"/>
        <v>4600000</v>
      </c>
      <c r="U1082" s="66">
        <f t="shared" si="142"/>
        <v>10</v>
      </c>
      <c r="V1082" s="66">
        <v>0</v>
      </c>
      <c r="W1082" s="77">
        <f t="shared" si="133"/>
        <v>46000000</v>
      </c>
      <c r="X1082" s="18">
        <f t="shared" si="143"/>
        <v>0</v>
      </c>
    </row>
    <row r="1083" spans="1:24" hidden="1" x14ac:dyDescent="0.25">
      <c r="A1083" s="65">
        <f t="shared" si="141"/>
        <v>30</v>
      </c>
      <c r="B1083" s="66"/>
      <c r="C1083" s="67" t="s">
        <v>1148</v>
      </c>
      <c r="D1083" s="66">
        <v>5001566</v>
      </c>
      <c r="E1083" s="68" t="s">
        <v>226</v>
      </c>
      <c r="F1083" s="65">
        <v>1</v>
      </c>
      <c r="G1083" s="88">
        <v>6500000</v>
      </c>
      <c r="H1083" s="70">
        <v>0</v>
      </c>
      <c r="I1083" s="65">
        <v>1</v>
      </c>
      <c r="J1083" s="87">
        <f t="shared" si="138"/>
        <v>6500000</v>
      </c>
      <c r="K1083" s="70">
        <f t="shared" si="138"/>
        <v>0</v>
      </c>
      <c r="L1083" s="72"/>
      <c r="M1083" s="72"/>
      <c r="N1083" s="72"/>
      <c r="O1083" s="72"/>
      <c r="P1083" s="90"/>
      <c r="Q1083" s="65">
        <v>2007</v>
      </c>
      <c r="R1083" s="66">
        <v>5</v>
      </c>
      <c r="S1083" s="75">
        <f t="shared" si="139"/>
        <v>0.2</v>
      </c>
      <c r="T1083" s="76">
        <f t="shared" si="140"/>
        <v>1300000</v>
      </c>
      <c r="U1083" s="66">
        <f t="shared" si="142"/>
        <v>11</v>
      </c>
      <c r="V1083" s="66">
        <v>0</v>
      </c>
      <c r="W1083" s="77">
        <f t="shared" si="133"/>
        <v>14300000</v>
      </c>
      <c r="X1083" s="18">
        <f t="shared" si="143"/>
        <v>0</v>
      </c>
    </row>
    <row r="1084" spans="1:24" hidden="1" x14ac:dyDescent="0.25">
      <c r="A1084" s="65">
        <f t="shared" si="141"/>
        <v>31</v>
      </c>
      <c r="B1084" s="66"/>
      <c r="C1084" s="67" t="s">
        <v>1149</v>
      </c>
      <c r="D1084" s="66">
        <v>5001371</v>
      </c>
      <c r="E1084" s="68" t="s">
        <v>84</v>
      </c>
      <c r="F1084" s="65">
        <v>1</v>
      </c>
      <c r="G1084" s="88">
        <v>5950000</v>
      </c>
      <c r="H1084" s="70">
        <v>0</v>
      </c>
      <c r="I1084" s="65">
        <v>1</v>
      </c>
      <c r="J1084" s="87">
        <f t="shared" si="138"/>
        <v>5950000</v>
      </c>
      <c r="K1084" s="70">
        <f t="shared" si="138"/>
        <v>0</v>
      </c>
      <c r="L1084" s="72"/>
      <c r="M1084" s="72"/>
      <c r="N1084" s="72"/>
      <c r="O1084" s="72"/>
      <c r="P1084" s="90"/>
      <c r="Q1084" s="65">
        <v>2006</v>
      </c>
      <c r="R1084" s="66">
        <v>5</v>
      </c>
      <c r="S1084" s="75">
        <f t="shared" si="139"/>
        <v>0.2</v>
      </c>
      <c r="T1084" s="76">
        <f t="shared" si="140"/>
        <v>1190000</v>
      </c>
      <c r="U1084" s="66">
        <f t="shared" si="142"/>
        <v>12</v>
      </c>
      <c r="V1084" s="66">
        <v>0</v>
      </c>
      <c r="W1084" s="77">
        <f t="shared" si="133"/>
        <v>14280000</v>
      </c>
      <c r="X1084" s="18">
        <f t="shared" si="143"/>
        <v>0</v>
      </c>
    </row>
    <row r="1085" spans="1:24" s="100" customFormat="1" ht="18" hidden="1" customHeight="1" x14ac:dyDescent="0.2">
      <c r="A1085" s="65">
        <f t="shared" si="141"/>
        <v>32</v>
      </c>
      <c r="B1085" s="92"/>
      <c r="C1085" s="83" t="s">
        <v>1150</v>
      </c>
      <c r="D1085" s="92">
        <v>5001653</v>
      </c>
      <c r="E1085" s="93" t="s">
        <v>84</v>
      </c>
      <c r="F1085" s="85">
        <v>1</v>
      </c>
      <c r="G1085" s="101">
        <v>6500000</v>
      </c>
      <c r="H1085" s="95">
        <v>0</v>
      </c>
      <c r="I1085" s="85">
        <v>1</v>
      </c>
      <c r="J1085" s="128">
        <f t="shared" si="138"/>
        <v>6500000</v>
      </c>
      <c r="K1085" s="95">
        <f t="shared" si="138"/>
        <v>0</v>
      </c>
      <c r="L1085" s="96"/>
      <c r="M1085" s="96"/>
      <c r="N1085" s="92" t="s">
        <v>75</v>
      </c>
      <c r="O1085" s="96"/>
      <c r="P1085" s="132"/>
      <c r="Q1085" s="85">
        <v>2008</v>
      </c>
      <c r="R1085" s="92">
        <v>5</v>
      </c>
      <c r="S1085" s="97">
        <f t="shared" si="139"/>
        <v>0.2</v>
      </c>
      <c r="T1085" s="98">
        <f t="shared" si="140"/>
        <v>1300000</v>
      </c>
      <c r="U1085" s="66">
        <f t="shared" si="142"/>
        <v>10</v>
      </c>
      <c r="V1085" s="92">
        <v>0</v>
      </c>
      <c r="W1085" s="99">
        <f t="shared" si="133"/>
        <v>13000000</v>
      </c>
      <c r="X1085" s="100">
        <f t="shared" si="143"/>
        <v>0</v>
      </c>
    </row>
    <row r="1086" spans="1:24" hidden="1" x14ac:dyDescent="0.25">
      <c r="A1086" s="65">
        <f t="shared" si="141"/>
        <v>33</v>
      </c>
      <c r="B1086" s="66"/>
      <c r="C1086" s="67" t="s">
        <v>1129</v>
      </c>
      <c r="D1086" s="66">
        <v>5001790</v>
      </c>
      <c r="E1086" s="68" t="s">
        <v>84</v>
      </c>
      <c r="F1086" s="65">
        <v>1</v>
      </c>
      <c r="G1086" s="88">
        <v>6500000</v>
      </c>
      <c r="H1086" s="70">
        <v>0</v>
      </c>
      <c r="I1086" s="65">
        <v>1</v>
      </c>
      <c r="J1086" s="87">
        <f t="shared" ref="J1086:K1103" si="144">G1086</f>
        <v>6500000</v>
      </c>
      <c r="K1086" s="70">
        <f t="shared" si="144"/>
        <v>0</v>
      </c>
      <c r="L1086" s="72"/>
      <c r="M1086" s="72"/>
      <c r="N1086" s="72"/>
      <c r="O1086" s="72"/>
      <c r="P1086" s="90"/>
      <c r="Q1086" s="65">
        <v>2009</v>
      </c>
      <c r="R1086" s="66">
        <v>5</v>
      </c>
      <c r="S1086" s="75">
        <f t="shared" si="139"/>
        <v>0.2</v>
      </c>
      <c r="T1086" s="76">
        <f t="shared" si="140"/>
        <v>1300000</v>
      </c>
      <c r="U1086" s="66">
        <f t="shared" si="142"/>
        <v>9</v>
      </c>
      <c r="V1086" s="66">
        <v>0</v>
      </c>
      <c r="W1086" s="77">
        <f t="shared" si="133"/>
        <v>11700000</v>
      </c>
      <c r="X1086" s="18">
        <f t="shared" si="143"/>
        <v>0</v>
      </c>
    </row>
    <row r="1087" spans="1:24" hidden="1" x14ac:dyDescent="0.25">
      <c r="A1087" s="65">
        <f t="shared" si="141"/>
        <v>34</v>
      </c>
      <c r="B1087" s="66"/>
      <c r="C1087" s="67" t="s">
        <v>1131</v>
      </c>
      <c r="D1087" s="66">
        <v>5001552</v>
      </c>
      <c r="E1087" s="68" t="s">
        <v>84</v>
      </c>
      <c r="F1087" s="65">
        <v>1</v>
      </c>
      <c r="G1087" s="88">
        <v>6500000</v>
      </c>
      <c r="H1087" s="70">
        <v>0</v>
      </c>
      <c r="I1087" s="65">
        <v>1</v>
      </c>
      <c r="J1087" s="87">
        <f t="shared" si="144"/>
        <v>6500000</v>
      </c>
      <c r="K1087" s="70">
        <f t="shared" si="144"/>
        <v>0</v>
      </c>
      <c r="L1087" s="72"/>
      <c r="M1087" s="72"/>
      <c r="N1087" s="72"/>
      <c r="O1087" s="72"/>
      <c r="P1087" s="90"/>
      <c r="Q1087" s="65">
        <v>2007</v>
      </c>
      <c r="R1087" s="66">
        <v>5</v>
      </c>
      <c r="S1087" s="75">
        <f t="shared" si="139"/>
        <v>0.2</v>
      </c>
      <c r="T1087" s="76">
        <f t="shared" si="140"/>
        <v>1300000</v>
      </c>
      <c r="U1087" s="66">
        <f t="shared" si="142"/>
        <v>11</v>
      </c>
      <c r="V1087" s="66">
        <v>0</v>
      </c>
      <c r="W1087" s="77">
        <f t="shared" si="133"/>
        <v>14300000</v>
      </c>
      <c r="X1087" s="18">
        <f t="shared" si="143"/>
        <v>0</v>
      </c>
    </row>
    <row r="1088" spans="1:24" hidden="1" x14ac:dyDescent="0.25">
      <c r="A1088" s="65">
        <f t="shared" si="141"/>
        <v>35</v>
      </c>
      <c r="B1088" s="66"/>
      <c r="C1088" s="67" t="s">
        <v>1151</v>
      </c>
      <c r="D1088" s="66">
        <v>5001238</v>
      </c>
      <c r="E1088" s="68" t="s">
        <v>136</v>
      </c>
      <c r="F1088" s="65">
        <v>1</v>
      </c>
      <c r="G1088" s="88">
        <v>6500000</v>
      </c>
      <c r="H1088" s="70">
        <v>0</v>
      </c>
      <c r="I1088" s="65">
        <v>1</v>
      </c>
      <c r="J1088" s="87">
        <f t="shared" si="144"/>
        <v>6500000</v>
      </c>
      <c r="K1088" s="70">
        <f t="shared" si="144"/>
        <v>0</v>
      </c>
      <c r="L1088" s="72"/>
      <c r="M1088" s="72"/>
      <c r="N1088" s="72"/>
      <c r="O1088" s="72"/>
      <c r="P1088" s="73"/>
      <c r="Q1088" s="65">
        <v>2006</v>
      </c>
      <c r="R1088" s="66">
        <v>5</v>
      </c>
      <c r="S1088" s="75">
        <f t="shared" si="139"/>
        <v>0.2</v>
      </c>
      <c r="T1088" s="76">
        <f t="shared" si="140"/>
        <v>1300000</v>
      </c>
      <c r="U1088" s="66">
        <f t="shared" si="142"/>
        <v>12</v>
      </c>
      <c r="V1088" s="66">
        <v>0</v>
      </c>
      <c r="W1088" s="77">
        <f t="shared" si="133"/>
        <v>15600000</v>
      </c>
      <c r="X1088" s="18">
        <f t="shared" si="143"/>
        <v>0</v>
      </c>
    </row>
    <row r="1089" spans="1:24" hidden="1" x14ac:dyDescent="0.25">
      <c r="A1089" s="65">
        <f t="shared" si="141"/>
        <v>36</v>
      </c>
      <c r="B1089" s="66"/>
      <c r="C1089" s="67" t="s">
        <v>1134</v>
      </c>
      <c r="D1089" s="66">
        <v>15020</v>
      </c>
      <c r="E1089" s="186" t="s">
        <v>125</v>
      </c>
      <c r="F1089" s="65">
        <v>1</v>
      </c>
      <c r="G1089" s="69">
        <v>12000000</v>
      </c>
      <c r="H1089" s="70">
        <f>G1089-W1089</f>
        <v>4800000</v>
      </c>
      <c r="I1089" s="65">
        <v>1</v>
      </c>
      <c r="J1089" s="87">
        <f t="shared" si="144"/>
        <v>12000000</v>
      </c>
      <c r="K1089" s="70">
        <f t="shared" si="144"/>
        <v>4800000</v>
      </c>
      <c r="L1089" s="72"/>
      <c r="M1089" s="72"/>
      <c r="N1089" s="72"/>
      <c r="O1089" s="72"/>
      <c r="P1089" s="90"/>
      <c r="Q1089" s="65">
        <v>2015</v>
      </c>
      <c r="R1089" s="66">
        <v>5</v>
      </c>
      <c r="S1089" s="75">
        <f t="shared" si="139"/>
        <v>0.2</v>
      </c>
      <c r="T1089" s="76">
        <f t="shared" si="140"/>
        <v>2400000</v>
      </c>
      <c r="U1089" s="66">
        <f t="shared" si="142"/>
        <v>3</v>
      </c>
      <c r="V1089" s="66"/>
      <c r="W1089" s="77">
        <f t="shared" si="133"/>
        <v>7200000</v>
      </c>
    </row>
    <row r="1090" spans="1:24" ht="17.25" hidden="1" customHeight="1" x14ac:dyDescent="0.25">
      <c r="A1090" s="65">
        <f t="shared" si="141"/>
        <v>37</v>
      </c>
      <c r="B1090" s="66"/>
      <c r="C1090" s="67" t="s">
        <v>1137</v>
      </c>
      <c r="D1090" s="66">
        <v>5001655</v>
      </c>
      <c r="E1090" s="68" t="s">
        <v>109</v>
      </c>
      <c r="F1090" s="65">
        <v>1</v>
      </c>
      <c r="G1090" s="86">
        <v>6500000</v>
      </c>
      <c r="H1090" s="70">
        <v>0</v>
      </c>
      <c r="I1090" s="65">
        <v>1</v>
      </c>
      <c r="J1090" s="87">
        <f t="shared" si="144"/>
        <v>6500000</v>
      </c>
      <c r="K1090" s="70">
        <f t="shared" si="144"/>
        <v>0</v>
      </c>
      <c r="L1090" s="72"/>
      <c r="M1090" s="72"/>
      <c r="N1090" s="72"/>
      <c r="O1090" s="72"/>
      <c r="P1090" s="90"/>
      <c r="Q1090" s="65">
        <v>2008</v>
      </c>
      <c r="R1090" s="66">
        <v>5</v>
      </c>
      <c r="S1090" s="75">
        <f t="shared" si="139"/>
        <v>0.2</v>
      </c>
      <c r="T1090" s="76">
        <f t="shared" si="140"/>
        <v>1300000</v>
      </c>
      <c r="U1090" s="66">
        <f t="shared" si="142"/>
        <v>10</v>
      </c>
      <c r="V1090" s="66">
        <v>0</v>
      </c>
      <c r="W1090" s="77">
        <f t="shared" si="133"/>
        <v>13000000</v>
      </c>
      <c r="X1090" s="18">
        <f t="shared" ref="X1090:X1097" si="145">IF(H1090&lt;0,0,H1090)</f>
        <v>0</v>
      </c>
    </row>
    <row r="1091" spans="1:24" ht="30" hidden="1" x14ac:dyDescent="0.25">
      <c r="A1091" s="65">
        <f t="shared" si="141"/>
        <v>38</v>
      </c>
      <c r="B1091" s="66"/>
      <c r="C1091" s="67" t="s">
        <v>1152</v>
      </c>
      <c r="D1091" s="66" t="s">
        <v>1153</v>
      </c>
      <c r="E1091" s="68" t="s">
        <v>106</v>
      </c>
      <c r="F1091" s="65">
        <v>1</v>
      </c>
      <c r="G1091" s="86">
        <v>5159000</v>
      </c>
      <c r="H1091" s="70">
        <v>0</v>
      </c>
      <c r="I1091" s="65">
        <v>1</v>
      </c>
      <c r="J1091" s="87">
        <f t="shared" si="144"/>
        <v>5159000</v>
      </c>
      <c r="K1091" s="70">
        <f t="shared" si="144"/>
        <v>0</v>
      </c>
      <c r="L1091" s="72"/>
      <c r="M1091" s="72"/>
      <c r="N1091" s="72"/>
      <c r="O1091" s="72"/>
      <c r="P1091" s="90"/>
      <c r="Q1091" s="65">
        <v>2010</v>
      </c>
      <c r="R1091" s="66">
        <v>5</v>
      </c>
      <c r="S1091" s="75">
        <f t="shared" si="139"/>
        <v>0.2</v>
      </c>
      <c r="T1091" s="76">
        <f t="shared" si="140"/>
        <v>1031800</v>
      </c>
      <c r="U1091" s="66">
        <f t="shared" si="142"/>
        <v>8</v>
      </c>
      <c r="V1091" s="66">
        <v>0</v>
      </c>
      <c r="W1091" s="77">
        <f t="shared" si="133"/>
        <v>8254400</v>
      </c>
      <c r="X1091" s="18">
        <f t="shared" si="145"/>
        <v>0</v>
      </c>
    </row>
    <row r="1092" spans="1:24" hidden="1" x14ac:dyDescent="0.25">
      <c r="A1092" s="65">
        <f t="shared" si="141"/>
        <v>39</v>
      </c>
      <c r="B1092" s="66"/>
      <c r="C1092" s="67" t="s">
        <v>1154</v>
      </c>
      <c r="D1092" s="66">
        <v>5001347</v>
      </c>
      <c r="E1092" s="68" t="s">
        <v>88</v>
      </c>
      <c r="F1092" s="65">
        <v>1</v>
      </c>
      <c r="G1092" s="86">
        <v>6500000</v>
      </c>
      <c r="H1092" s="70">
        <v>0</v>
      </c>
      <c r="I1092" s="65">
        <v>1</v>
      </c>
      <c r="J1092" s="87">
        <f t="shared" si="144"/>
        <v>6500000</v>
      </c>
      <c r="K1092" s="70">
        <f t="shared" si="144"/>
        <v>0</v>
      </c>
      <c r="L1092" s="72"/>
      <c r="M1092" s="72"/>
      <c r="N1092" s="72"/>
      <c r="O1092" s="72"/>
      <c r="P1092" s="90"/>
      <c r="Q1092" s="65">
        <v>2006</v>
      </c>
      <c r="R1092" s="66">
        <v>5</v>
      </c>
      <c r="S1092" s="75">
        <f t="shared" si="139"/>
        <v>0.2</v>
      </c>
      <c r="T1092" s="76">
        <f t="shared" si="140"/>
        <v>1300000</v>
      </c>
      <c r="U1092" s="66">
        <f t="shared" si="142"/>
        <v>12</v>
      </c>
      <c r="V1092" s="66">
        <v>0</v>
      </c>
      <c r="W1092" s="77">
        <f t="shared" si="133"/>
        <v>15600000</v>
      </c>
      <c r="X1092" s="18">
        <f t="shared" si="145"/>
        <v>0</v>
      </c>
    </row>
    <row r="1093" spans="1:24" hidden="1" x14ac:dyDescent="0.25">
      <c r="A1093" s="65">
        <f t="shared" si="141"/>
        <v>40</v>
      </c>
      <c r="B1093" s="66"/>
      <c r="C1093" s="67" t="s">
        <v>1155</v>
      </c>
      <c r="D1093" s="66">
        <v>5001894</v>
      </c>
      <c r="E1093" s="68" t="s">
        <v>88</v>
      </c>
      <c r="F1093" s="65">
        <v>1</v>
      </c>
      <c r="G1093" s="69">
        <v>27000000</v>
      </c>
      <c r="H1093" s="70">
        <v>0</v>
      </c>
      <c r="I1093" s="65">
        <v>1</v>
      </c>
      <c r="J1093" s="87">
        <f t="shared" si="144"/>
        <v>27000000</v>
      </c>
      <c r="K1093" s="70">
        <f t="shared" si="144"/>
        <v>0</v>
      </c>
      <c r="L1093" s="72"/>
      <c r="M1093" s="72"/>
      <c r="N1093" s="72"/>
      <c r="O1093" s="72"/>
      <c r="P1093" s="90"/>
      <c r="Q1093" s="65">
        <v>2010</v>
      </c>
      <c r="R1093" s="66">
        <v>5</v>
      </c>
      <c r="S1093" s="75">
        <f t="shared" si="139"/>
        <v>0.2</v>
      </c>
      <c r="T1093" s="76">
        <f t="shared" si="140"/>
        <v>5400000</v>
      </c>
      <c r="U1093" s="66">
        <f t="shared" si="142"/>
        <v>8</v>
      </c>
      <c r="V1093" s="66">
        <v>0</v>
      </c>
      <c r="W1093" s="77">
        <f t="shared" si="133"/>
        <v>43200000</v>
      </c>
      <c r="X1093" s="18">
        <f t="shared" si="145"/>
        <v>0</v>
      </c>
    </row>
    <row r="1094" spans="1:24" hidden="1" x14ac:dyDescent="0.25">
      <c r="A1094" s="65">
        <f t="shared" si="141"/>
        <v>41</v>
      </c>
      <c r="B1094" s="66"/>
      <c r="C1094" s="67" t="s">
        <v>1129</v>
      </c>
      <c r="D1094" s="66">
        <v>5001791</v>
      </c>
      <c r="E1094" s="68" t="s">
        <v>309</v>
      </c>
      <c r="F1094" s="65">
        <v>1</v>
      </c>
      <c r="G1094" s="86">
        <v>6500000</v>
      </c>
      <c r="H1094" s="70">
        <v>0</v>
      </c>
      <c r="I1094" s="65">
        <v>1</v>
      </c>
      <c r="J1094" s="87">
        <f t="shared" si="144"/>
        <v>6500000</v>
      </c>
      <c r="K1094" s="70">
        <f t="shared" si="144"/>
        <v>0</v>
      </c>
      <c r="L1094" s="72"/>
      <c r="M1094" s="72"/>
      <c r="N1094" s="72"/>
      <c r="O1094" s="72"/>
      <c r="P1094" s="90"/>
      <c r="Q1094" s="65">
        <v>2009</v>
      </c>
      <c r="R1094" s="66">
        <v>5</v>
      </c>
      <c r="S1094" s="75">
        <f t="shared" si="139"/>
        <v>0.2</v>
      </c>
      <c r="T1094" s="76">
        <f t="shared" si="140"/>
        <v>1300000</v>
      </c>
      <c r="U1094" s="66">
        <f t="shared" si="142"/>
        <v>9</v>
      </c>
      <c r="V1094" s="66">
        <v>0</v>
      </c>
      <c r="W1094" s="77">
        <f t="shared" si="133"/>
        <v>11700000</v>
      </c>
      <c r="X1094" s="18">
        <f t="shared" si="145"/>
        <v>0</v>
      </c>
    </row>
    <row r="1095" spans="1:24" ht="16.5" hidden="1" customHeight="1" x14ac:dyDescent="0.25">
      <c r="A1095" s="65">
        <f t="shared" si="141"/>
        <v>42</v>
      </c>
      <c r="B1095" s="66"/>
      <c r="C1095" s="67" t="s">
        <v>1156</v>
      </c>
      <c r="D1095" s="66">
        <v>5001369</v>
      </c>
      <c r="E1095" s="68" t="s">
        <v>58</v>
      </c>
      <c r="F1095" s="65">
        <v>1</v>
      </c>
      <c r="G1095" s="88">
        <v>5950000</v>
      </c>
      <c r="H1095" s="70">
        <v>0</v>
      </c>
      <c r="I1095" s="65">
        <v>1</v>
      </c>
      <c r="J1095" s="87">
        <f t="shared" si="144"/>
        <v>5950000</v>
      </c>
      <c r="K1095" s="70">
        <f t="shared" si="144"/>
        <v>0</v>
      </c>
      <c r="L1095" s="72"/>
      <c r="M1095" s="72"/>
      <c r="N1095" s="72"/>
      <c r="O1095" s="66"/>
      <c r="P1095" s="90"/>
      <c r="Q1095" s="65">
        <v>2006</v>
      </c>
      <c r="R1095" s="66">
        <v>5</v>
      </c>
      <c r="S1095" s="75">
        <f t="shared" si="139"/>
        <v>0.2</v>
      </c>
      <c r="T1095" s="76">
        <f t="shared" si="140"/>
        <v>1190000</v>
      </c>
      <c r="U1095" s="66">
        <f t="shared" si="142"/>
        <v>12</v>
      </c>
      <c r="V1095" s="66">
        <v>0</v>
      </c>
      <c r="W1095" s="77">
        <f t="shared" si="133"/>
        <v>14280000</v>
      </c>
      <c r="X1095" s="18">
        <f t="shared" si="145"/>
        <v>0</v>
      </c>
    </row>
    <row r="1096" spans="1:24" s="126" customFormat="1" ht="30" hidden="1" x14ac:dyDescent="0.2">
      <c r="A1096" s="65">
        <f t="shared" si="141"/>
        <v>43</v>
      </c>
      <c r="B1096" s="66"/>
      <c r="C1096" s="67" t="s">
        <v>1130</v>
      </c>
      <c r="D1096" s="66" t="s">
        <v>1157</v>
      </c>
      <c r="E1096" s="68" t="s">
        <v>84</v>
      </c>
      <c r="F1096" s="65">
        <v>1</v>
      </c>
      <c r="G1096" s="86">
        <f>13000000/2</f>
        <v>6500000</v>
      </c>
      <c r="H1096" s="70">
        <v>0</v>
      </c>
      <c r="I1096" s="65">
        <v>1</v>
      </c>
      <c r="J1096" s="87">
        <f t="shared" si="144"/>
        <v>6500000</v>
      </c>
      <c r="K1096" s="70">
        <f t="shared" si="144"/>
        <v>0</v>
      </c>
      <c r="L1096" s="72"/>
      <c r="M1096" s="72"/>
      <c r="N1096" s="72"/>
      <c r="O1096" s="72"/>
      <c r="P1096" s="90"/>
      <c r="Q1096" s="65">
        <v>2010</v>
      </c>
      <c r="R1096" s="66">
        <v>5</v>
      </c>
      <c r="S1096" s="75">
        <f t="shared" si="139"/>
        <v>0.2</v>
      </c>
      <c r="T1096" s="76">
        <f t="shared" si="140"/>
        <v>1300000</v>
      </c>
      <c r="U1096" s="66">
        <f t="shared" si="142"/>
        <v>8</v>
      </c>
      <c r="V1096" s="66">
        <v>0</v>
      </c>
      <c r="W1096" s="77">
        <f t="shared" si="133"/>
        <v>10400000</v>
      </c>
      <c r="X1096" s="18">
        <f t="shared" si="145"/>
        <v>0</v>
      </c>
    </row>
    <row r="1097" spans="1:24" hidden="1" x14ac:dyDescent="0.25">
      <c r="A1097" s="65">
        <f t="shared" si="141"/>
        <v>44</v>
      </c>
      <c r="B1097" s="66"/>
      <c r="C1097" s="67" t="s">
        <v>1158</v>
      </c>
      <c r="D1097" s="66">
        <v>5001789</v>
      </c>
      <c r="E1097" s="68" t="s">
        <v>109</v>
      </c>
      <c r="F1097" s="65">
        <v>1</v>
      </c>
      <c r="G1097" s="86">
        <v>15000000</v>
      </c>
      <c r="H1097" s="70">
        <v>0</v>
      </c>
      <c r="I1097" s="65">
        <v>1</v>
      </c>
      <c r="J1097" s="87">
        <f t="shared" si="144"/>
        <v>15000000</v>
      </c>
      <c r="K1097" s="70">
        <f t="shared" si="144"/>
        <v>0</v>
      </c>
      <c r="L1097" s="72"/>
      <c r="M1097" s="72"/>
      <c r="N1097" s="72"/>
      <c r="O1097" s="72"/>
      <c r="P1097" s="90"/>
      <c r="Q1097" s="65">
        <v>2009</v>
      </c>
      <c r="R1097" s="66">
        <v>5</v>
      </c>
      <c r="S1097" s="75">
        <f t="shared" si="139"/>
        <v>0.2</v>
      </c>
      <c r="T1097" s="76">
        <f t="shared" si="140"/>
        <v>3000000</v>
      </c>
      <c r="U1097" s="66">
        <f t="shared" si="142"/>
        <v>9</v>
      </c>
      <c r="V1097" s="66">
        <v>0</v>
      </c>
      <c r="W1097" s="77">
        <f t="shared" si="133"/>
        <v>27000000</v>
      </c>
      <c r="X1097" s="18">
        <f t="shared" si="145"/>
        <v>0</v>
      </c>
    </row>
    <row r="1098" spans="1:24" ht="30" hidden="1" x14ac:dyDescent="0.25">
      <c r="A1098" s="65">
        <f t="shared" si="141"/>
        <v>45</v>
      </c>
      <c r="B1098" s="66"/>
      <c r="C1098" s="67" t="s">
        <v>1159</v>
      </c>
      <c r="D1098" s="66">
        <v>15005</v>
      </c>
      <c r="E1098" s="72" t="s">
        <v>306</v>
      </c>
      <c r="F1098" s="65">
        <v>1</v>
      </c>
      <c r="G1098" s="86">
        <v>12000000</v>
      </c>
      <c r="H1098" s="70">
        <f>G1098-W1098</f>
        <v>4800000</v>
      </c>
      <c r="I1098" s="65">
        <v>1</v>
      </c>
      <c r="J1098" s="87">
        <f t="shared" si="144"/>
        <v>12000000</v>
      </c>
      <c r="K1098" s="70">
        <f t="shared" si="144"/>
        <v>4800000</v>
      </c>
      <c r="L1098" s="72"/>
      <c r="M1098" s="72"/>
      <c r="N1098" s="72"/>
      <c r="O1098" s="72"/>
      <c r="P1098" s="90"/>
      <c r="Q1098" s="65">
        <v>2015</v>
      </c>
      <c r="R1098" s="66">
        <v>5</v>
      </c>
      <c r="S1098" s="75">
        <f t="shared" si="139"/>
        <v>0.2</v>
      </c>
      <c r="T1098" s="76">
        <f t="shared" si="140"/>
        <v>2400000</v>
      </c>
      <c r="U1098" s="66">
        <f t="shared" si="142"/>
        <v>3</v>
      </c>
      <c r="V1098" s="66"/>
      <c r="W1098" s="77">
        <f t="shared" si="133"/>
        <v>7200000</v>
      </c>
    </row>
    <row r="1099" spans="1:24" ht="30" hidden="1" x14ac:dyDescent="0.25">
      <c r="A1099" s="65">
        <f t="shared" si="141"/>
        <v>46</v>
      </c>
      <c r="B1099" s="66"/>
      <c r="C1099" s="67" t="s">
        <v>1160</v>
      </c>
      <c r="D1099" s="66">
        <v>15025</v>
      </c>
      <c r="E1099" s="72" t="s">
        <v>306</v>
      </c>
      <c r="F1099" s="65">
        <v>1</v>
      </c>
      <c r="G1099" s="86">
        <v>9970000</v>
      </c>
      <c r="H1099" s="70">
        <f>G1099-W1099</f>
        <v>3988000</v>
      </c>
      <c r="I1099" s="65">
        <v>1</v>
      </c>
      <c r="J1099" s="87">
        <f t="shared" si="144"/>
        <v>9970000</v>
      </c>
      <c r="K1099" s="70">
        <f t="shared" si="144"/>
        <v>3988000</v>
      </c>
      <c r="L1099" s="72"/>
      <c r="M1099" s="72"/>
      <c r="N1099" s="72"/>
      <c r="O1099" s="72"/>
      <c r="P1099" s="90"/>
      <c r="Q1099" s="65">
        <v>2015</v>
      </c>
      <c r="R1099" s="66">
        <v>5</v>
      </c>
      <c r="S1099" s="75">
        <f t="shared" si="139"/>
        <v>0.2</v>
      </c>
      <c r="T1099" s="76">
        <f t="shared" si="140"/>
        <v>1994000</v>
      </c>
      <c r="U1099" s="66">
        <f t="shared" si="142"/>
        <v>3</v>
      </c>
      <c r="V1099" s="66"/>
      <c r="W1099" s="77">
        <f t="shared" si="133"/>
        <v>5982000</v>
      </c>
    </row>
    <row r="1100" spans="1:24" ht="25.5" hidden="1" x14ac:dyDescent="0.25">
      <c r="A1100" s="65">
        <f t="shared" si="141"/>
        <v>47</v>
      </c>
      <c r="B1100" s="66"/>
      <c r="C1100" s="67" t="s">
        <v>1161</v>
      </c>
      <c r="D1100" s="66">
        <v>16006</v>
      </c>
      <c r="E1100" s="72" t="s">
        <v>306</v>
      </c>
      <c r="F1100" s="65">
        <v>1</v>
      </c>
      <c r="G1100" s="86">
        <v>16600000</v>
      </c>
      <c r="H1100" s="70">
        <f>G1100-W1100</f>
        <v>9960000</v>
      </c>
      <c r="I1100" s="65">
        <v>1</v>
      </c>
      <c r="J1100" s="87">
        <f t="shared" si="144"/>
        <v>16600000</v>
      </c>
      <c r="K1100" s="70">
        <f t="shared" si="144"/>
        <v>9960000</v>
      </c>
      <c r="L1100" s="72"/>
      <c r="M1100" s="72"/>
      <c r="N1100" s="72"/>
      <c r="O1100" s="72"/>
      <c r="P1100" s="90"/>
      <c r="Q1100" s="65">
        <v>2016</v>
      </c>
      <c r="R1100" s="66">
        <v>5</v>
      </c>
      <c r="S1100" s="75">
        <f t="shared" si="139"/>
        <v>0.2</v>
      </c>
      <c r="T1100" s="76">
        <f t="shared" si="140"/>
        <v>3320000</v>
      </c>
      <c r="U1100" s="66">
        <f t="shared" si="142"/>
        <v>2</v>
      </c>
      <c r="V1100" s="66"/>
      <c r="W1100" s="77">
        <f t="shared" si="133"/>
        <v>6640000</v>
      </c>
    </row>
    <row r="1101" spans="1:24" hidden="1" x14ac:dyDescent="0.25">
      <c r="A1101" s="65">
        <f t="shared" si="141"/>
        <v>48</v>
      </c>
      <c r="B1101" s="66"/>
      <c r="C1101" s="67" t="s">
        <v>1128</v>
      </c>
      <c r="D1101" s="66">
        <v>5001553</v>
      </c>
      <c r="E1101" s="72" t="s">
        <v>288</v>
      </c>
      <c r="F1101" s="65">
        <v>1</v>
      </c>
      <c r="G1101" s="86">
        <v>6500000</v>
      </c>
      <c r="H1101" s="70">
        <v>0</v>
      </c>
      <c r="I1101" s="65">
        <v>1</v>
      </c>
      <c r="J1101" s="87">
        <f t="shared" si="144"/>
        <v>6500000</v>
      </c>
      <c r="K1101" s="70">
        <f t="shared" si="144"/>
        <v>0</v>
      </c>
      <c r="L1101" s="72"/>
      <c r="M1101" s="72"/>
      <c r="N1101" s="72"/>
      <c r="O1101" s="72"/>
      <c r="P1101" s="90"/>
      <c r="Q1101" s="65">
        <v>2007</v>
      </c>
      <c r="R1101" s="66">
        <v>5</v>
      </c>
      <c r="S1101" s="75">
        <f t="shared" si="139"/>
        <v>0.2</v>
      </c>
      <c r="T1101" s="76">
        <f t="shared" si="140"/>
        <v>1300000</v>
      </c>
      <c r="U1101" s="66">
        <f t="shared" si="142"/>
        <v>11</v>
      </c>
      <c r="V1101" s="66">
        <v>0</v>
      </c>
      <c r="W1101" s="77">
        <f t="shared" si="133"/>
        <v>14300000</v>
      </c>
      <c r="X1101" s="18">
        <f>IF(H1101&lt;0,0,H1101)</f>
        <v>0</v>
      </c>
    </row>
    <row r="1102" spans="1:24" hidden="1" x14ac:dyDescent="0.25">
      <c r="A1102" s="65">
        <f t="shared" si="141"/>
        <v>49</v>
      </c>
      <c r="B1102" s="66"/>
      <c r="C1102" s="67" t="s">
        <v>1146</v>
      </c>
      <c r="D1102" s="66">
        <v>5001615</v>
      </c>
      <c r="E1102" s="68" t="s">
        <v>122</v>
      </c>
      <c r="F1102" s="65">
        <v>1</v>
      </c>
      <c r="G1102" s="86">
        <v>6500000</v>
      </c>
      <c r="H1102" s="70">
        <v>0</v>
      </c>
      <c r="I1102" s="65">
        <v>1</v>
      </c>
      <c r="J1102" s="87">
        <f t="shared" si="144"/>
        <v>6500000</v>
      </c>
      <c r="K1102" s="70">
        <f t="shared" si="144"/>
        <v>0</v>
      </c>
      <c r="L1102" s="72"/>
      <c r="M1102" s="72"/>
      <c r="N1102" s="72"/>
      <c r="O1102" s="72"/>
      <c r="P1102" s="90"/>
      <c r="Q1102" s="65">
        <v>2008</v>
      </c>
      <c r="R1102" s="66">
        <v>5</v>
      </c>
      <c r="S1102" s="75">
        <f t="shared" si="139"/>
        <v>0.2</v>
      </c>
      <c r="T1102" s="76">
        <f t="shared" si="140"/>
        <v>1300000</v>
      </c>
      <c r="U1102" s="66">
        <f t="shared" si="142"/>
        <v>10</v>
      </c>
      <c r="V1102" s="66">
        <v>0</v>
      </c>
      <c r="W1102" s="77">
        <f t="shared" si="133"/>
        <v>13000000</v>
      </c>
      <c r="X1102" s="18">
        <f>IF(H1102&lt;0,0,H1102)</f>
        <v>0</v>
      </c>
    </row>
    <row r="1103" spans="1:24" hidden="1" x14ac:dyDescent="0.25">
      <c r="A1103" s="65">
        <f t="shared" si="141"/>
        <v>50</v>
      </c>
      <c r="B1103" s="66"/>
      <c r="C1103" s="67" t="s">
        <v>1162</v>
      </c>
      <c r="D1103" s="66">
        <v>5001151</v>
      </c>
      <c r="E1103" s="68" t="s">
        <v>311</v>
      </c>
      <c r="F1103" s="65">
        <v>1</v>
      </c>
      <c r="G1103" s="86">
        <v>6500000</v>
      </c>
      <c r="H1103" s="70">
        <v>0</v>
      </c>
      <c r="I1103" s="65">
        <v>1</v>
      </c>
      <c r="J1103" s="87">
        <f t="shared" si="144"/>
        <v>6500000</v>
      </c>
      <c r="K1103" s="70">
        <f t="shared" si="144"/>
        <v>0</v>
      </c>
      <c r="L1103" s="72"/>
      <c r="M1103" s="72"/>
      <c r="N1103" s="72"/>
      <c r="O1103" s="72"/>
      <c r="P1103" s="90"/>
      <c r="Q1103" s="65">
        <v>2005</v>
      </c>
      <c r="R1103" s="66">
        <v>5</v>
      </c>
      <c r="S1103" s="75">
        <f t="shared" si="139"/>
        <v>0.2</v>
      </c>
      <c r="T1103" s="76">
        <f t="shared" si="140"/>
        <v>1300000</v>
      </c>
      <c r="U1103" s="66">
        <f t="shared" si="142"/>
        <v>13</v>
      </c>
      <c r="V1103" s="66">
        <v>0</v>
      </c>
      <c r="W1103" s="77">
        <f t="shared" si="133"/>
        <v>16900000</v>
      </c>
      <c r="X1103" s="18">
        <f>IF(H1103&lt;0,0,H1103)</f>
        <v>0</v>
      </c>
    </row>
    <row r="1104" spans="1:24" s="19" customFormat="1" hidden="1" x14ac:dyDescent="0.25">
      <c r="A1104" s="65">
        <f t="shared" si="141"/>
        <v>51</v>
      </c>
      <c r="B1104" s="65"/>
      <c r="C1104" s="103" t="s">
        <v>1163</v>
      </c>
      <c r="D1104" s="125">
        <v>14014</v>
      </c>
      <c r="E1104" s="68" t="s">
        <v>88</v>
      </c>
      <c r="F1104" s="65">
        <v>1</v>
      </c>
      <c r="G1104" s="187">
        <v>24100000</v>
      </c>
      <c r="H1104" s="70">
        <f>G1104-W1104</f>
        <v>4820000</v>
      </c>
      <c r="I1104" s="65">
        <v>1</v>
      </c>
      <c r="J1104" s="188">
        <v>24100000</v>
      </c>
      <c r="K1104" s="70">
        <f>H1104</f>
        <v>4820000</v>
      </c>
      <c r="L1104" s="67"/>
      <c r="M1104" s="67"/>
      <c r="N1104" s="67"/>
      <c r="O1104" s="67"/>
      <c r="P1104" s="84"/>
      <c r="Q1104" s="65">
        <v>2014</v>
      </c>
      <c r="R1104" s="65">
        <v>5</v>
      </c>
      <c r="S1104" s="75">
        <f t="shared" si="139"/>
        <v>0.2</v>
      </c>
      <c r="T1104" s="76">
        <f t="shared" si="140"/>
        <v>4820000</v>
      </c>
      <c r="U1104" s="66">
        <f t="shared" si="142"/>
        <v>4</v>
      </c>
      <c r="V1104" s="66"/>
      <c r="W1104" s="77">
        <f t="shared" si="133"/>
        <v>19280000</v>
      </c>
    </row>
    <row r="1105" spans="1:24" s="19" customFormat="1" hidden="1" x14ac:dyDescent="0.25">
      <c r="A1105" s="65">
        <f t="shared" si="141"/>
        <v>52</v>
      </c>
      <c r="B1105" s="65"/>
      <c r="C1105" s="103" t="s">
        <v>1164</v>
      </c>
      <c r="D1105" s="125">
        <v>14015</v>
      </c>
      <c r="E1105" s="72" t="s">
        <v>288</v>
      </c>
      <c r="F1105" s="65">
        <v>1</v>
      </c>
      <c r="G1105" s="187">
        <v>8810000</v>
      </c>
      <c r="H1105" s="70">
        <f>G1105-W1105</f>
        <v>1762000</v>
      </c>
      <c r="I1105" s="65">
        <v>1</v>
      </c>
      <c r="J1105" s="188">
        <v>8810000</v>
      </c>
      <c r="K1105" s="70">
        <f>H1105</f>
        <v>1762000</v>
      </c>
      <c r="L1105" s="67"/>
      <c r="M1105" s="67"/>
      <c r="N1105" s="67"/>
      <c r="O1105" s="67"/>
      <c r="P1105" s="84"/>
      <c r="Q1105" s="65">
        <v>2014</v>
      </c>
      <c r="R1105" s="65">
        <v>5</v>
      </c>
      <c r="S1105" s="75">
        <f t="shared" si="139"/>
        <v>0.2</v>
      </c>
      <c r="T1105" s="76">
        <f t="shared" si="140"/>
        <v>1762000</v>
      </c>
      <c r="U1105" s="66">
        <f t="shared" si="142"/>
        <v>4</v>
      </c>
      <c r="V1105" s="66"/>
      <c r="W1105" s="77">
        <f t="shared" si="133"/>
        <v>7048000</v>
      </c>
    </row>
    <row r="1106" spans="1:24" s="19" customFormat="1" hidden="1" x14ac:dyDescent="0.25">
      <c r="A1106" s="65">
        <f t="shared" si="141"/>
        <v>53</v>
      </c>
      <c r="B1106" s="65"/>
      <c r="C1106" s="103" t="s">
        <v>1165</v>
      </c>
      <c r="D1106" s="125">
        <v>14032</v>
      </c>
      <c r="E1106" s="68" t="s">
        <v>84</v>
      </c>
      <c r="F1106" s="65">
        <v>1</v>
      </c>
      <c r="G1106" s="189">
        <v>9500000</v>
      </c>
      <c r="H1106" s="70">
        <f>G1106-W1106</f>
        <v>1900000</v>
      </c>
      <c r="I1106" s="65">
        <v>1</v>
      </c>
      <c r="J1106" s="190">
        <v>9500000</v>
      </c>
      <c r="K1106" s="70">
        <f>H1106</f>
        <v>1900000</v>
      </c>
      <c r="L1106" s="67"/>
      <c r="M1106" s="67"/>
      <c r="N1106" s="67"/>
      <c r="O1106" s="67"/>
      <c r="P1106" s="84"/>
      <c r="Q1106" s="65">
        <v>2014</v>
      </c>
      <c r="R1106" s="65">
        <v>5</v>
      </c>
      <c r="S1106" s="75">
        <f t="shared" si="139"/>
        <v>0.2</v>
      </c>
      <c r="T1106" s="76">
        <f t="shared" si="140"/>
        <v>1900000</v>
      </c>
      <c r="U1106" s="66">
        <f t="shared" si="142"/>
        <v>4</v>
      </c>
      <c r="V1106" s="66"/>
      <c r="W1106" s="77">
        <f t="shared" si="133"/>
        <v>7600000</v>
      </c>
    </row>
    <row r="1107" spans="1:24" s="182" customFormat="1" ht="29.25" hidden="1" customHeight="1" x14ac:dyDescent="0.2">
      <c r="A1107" s="57" t="s">
        <v>1166</v>
      </c>
      <c r="B1107" s="174" t="s">
        <v>1167</v>
      </c>
      <c r="C1107" s="175"/>
      <c r="D1107" s="63"/>
      <c r="E1107" s="191" t="s">
        <v>54</v>
      </c>
      <c r="F1107" s="192">
        <f t="shared" ref="F1107:P1107" si="146">SUM(F1108:F1288)</f>
        <v>190</v>
      </c>
      <c r="G1107" s="193">
        <f t="shared" si="146"/>
        <v>2982085800</v>
      </c>
      <c r="H1107" s="194">
        <f t="shared" si="146"/>
        <v>94505000</v>
      </c>
      <c r="I1107" s="192">
        <f t="shared" si="146"/>
        <v>190</v>
      </c>
      <c r="J1107" s="194">
        <f t="shared" si="146"/>
        <v>2982085800</v>
      </c>
      <c r="K1107" s="194">
        <f t="shared" si="146"/>
        <v>94505000</v>
      </c>
      <c r="L1107" s="192">
        <f t="shared" si="146"/>
        <v>0</v>
      </c>
      <c r="M1107" s="192">
        <f t="shared" si="146"/>
        <v>0</v>
      </c>
      <c r="N1107" s="192">
        <f t="shared" si="146"/>
        <v>0</v>
      </c>
      <c r="O1107" s="192">
        <f t="shared" si="146"/>
        <v>0</v>
      </c>
      <c r="P1107" s="192">
        <f t="shared" si="146"/>
        <v>0</v>
      </c>
      <c r="Q1107" s="192"/>
      <c r="R1107" s="192"/>
      <c r="S1107" s="192"/>
      <c r="T1107" s="192">
        <f>SUM(T1108:T1288)</f>
        <v>372760725</v>
      </c>
      <c r="U1107" s="66">
        <f t="shared" si="142"/>
        <v>2018</v>
      </c>
      <c r="V1107" s="192">
        <f>SUM(V1108:V1288)</f>
        <v>0</v>
      </c>
      <c r="W1107" s="192"/>
      <c r="X1107" s="18">
        <f t="shared" ref="X1107:X1170" si="147">IF(H1107&lt;0,0,H1107)</f>
        <v>94505000</v>
      </c>
    </row>
    <row r="1108" spans="1:24" ht="22.5" hidden="1" x14ac:dyDescent="0.25">
      <c r="A1108" s="65">
        <v>1</v>
      </c>
      <c r="B1108" s="66"/>
      <c r="C1108" s="67" t="s">
        <v>1168</v>
      </c>
      <c r="D1108" s="66" t="s">
        <v>1169</v>
      </c>
      <c r="E1108" s="68" t="s">
        <v>71</v>
      </c>
      <c r="F1108" s="65">
        <v>1</v>
      </c>
      <c r="G1108" s="86">
        <v>8500000</v>
      </c>
      <c r="H1108" s="70">
        <v>0</v>
      </c>
      <c r="I1108" s="65">
        <v>1</v>
      </c>
      <c r="J1108" s="87">
        <f t="shared" ref="J1108:K1139" si="148">G1108</f>
        <v>8500000</v>
      </c>
      <c r="K1108" s="70">
        <f t="shared" si="148"/>
        <v>0</v>
      </c>
      <c r="L1108" s="72"/>
      <c r="M1108" s="72"/>
      <c r="N1108" s="72"/>
      <c r="O1108" s="72"/>
      <c r="P1108" s="90"/>
      <c r="Q1108" s="91">
        <v>2005</v>
      </c>
      <c r="R1108" s="66">
        <v>8</v>
      </c>
      <c r="S1108" s="75">
        <f t="shared" ref="S1108:S1171" si="149">100%/R1108</f>
        <v>0.125</v>
      </c>
      <c r="T1108" s="76">
        <f t="shared" ref="T1108:T1171" si="150">G1108/R1108</f>
        <v>1062500</v>
      </c>
      <c r="U1108" s="66">
        <f t="shared" si="142"/>
        <v>13</v>
      </c>
      <c r="V1108" s="66"/>
      <c r="W1108" s="77">
        <f t="shared" ref="W1108:W1171" si="151">T1108*U1108</f>
        <v>13812500</v>
      </c>
      <c r="X1108" s="18">
        <f t="shared" si="147"/>
        <v>0</v>
      </c>
    </row>
    <row r="1109" spans="1:24" ht="30" hidden="1" x14ac:dyDescent="0.25">
      <c r="A1109" s="65">
        <f>+A1108+1</f>
        <v>2</v>
      </c>
      <c r="B1109" s="66"/>
      <c r="C1109" s="67" t="s">
        <v>1170</v>
      </c>
      <c r="D1109" s="66">
        <v>5001727</v>
      </c>
      <c r="E1109" s="68" t="s">
        <v>71</v>
      </c>
      <c r="F1109" s="65">
        <v>1</v>
      </c>
      <c r="G1109" s="86">
        <v>13150000</v>
      </c>
      <c r="H1109" s="70">
        <v>0</v>
      </c>
      <c r="I1109" s="65">
        <v>1</v>
      </c>
      <c r="J1109" s="87">
        <f t="shared" si="148"/>
        <v>13150000</v>
      </c>
      <c r="K1109" s="70">
        <f t="shared" si="148"/>
        <v>0</v>
      </c>
      <c r="L1109" s="72"/>
      <c r="M1109" s="72"/>
      <c r="N1109" s="72"/>
      <c r="O1109" s="72"/>
      <c r="P1109" s="90"/>
      <c r="Q1109" s="91">
        <v>2009</v>
      </c>
      <c r="R1109" s="66">
        <v>8</v>
      </c>
      <c r="S1109" s="75">
        <f t="shared" si="149"/>
        <v>0.125</v>
      </c>
      <c r="T1109" s="76">
        <f t="shared" si="150"/>
        <v>1643750</v>
      </c>
      <c r="U1109" s="66">
        <f t="shared" si="142"/>
        <v>9</v>
      </c>
      <c r="V1109" s="66"/>
      <c r="W1109" s="77">
        <f t="shared" si="151"/>
        <v>14793750</v>
      </c>
      <c r="X1109" s="18">
        <f t="shared" si="147"/>
        <v>0</v>
      </c>
    </row>
    <row r="1110" spans="1:24" ht="22.5" hidden="1" x14ac:dyDescent="0.25">
      <c r="A1110" s="65">
        <f t="shared" ref="A1110:A1173" si="152">+A1109+1</f>
        <v>3</v>
      </c>
      <c r="B1110" s="66"/>
      <c r="C1110" s="67" t="s">
        <v>1171</v>
      </c>
      <c r="D1110" s="66" t="s">
        <v>1172</v>
      </c>
      <c r="E1110" s="68" t="s">
        <v>71</v>
      </c>
      <c r="F1110" s="65">
        <v>1</v>
      </c>
      <c r="G1110" s="86">
        <v>8500000</v>
      </c>
      <c r="H1110" s="70">
        <v>0</v>
      </c>
      <c r="I1110" s="65">
        <v>1</v>
      </c>
      <c r="J1110" s="87">
        <f t="shared" si="148"/>
        <v>8500000</v>
      </c>
      <c r="K1110" s="70">
        <f t="shared" si="148"/>
        <v>0</v>
      </c>
      <c r="L1110" s="72"/>
      <c r="M1110" s="72"/>
      <c r="N1110" s="72"/>
      <c r="O1110" s="72"/>
      <c r="P1110" s="90"/>
      <c r="Q1110" s="65">
        <v>2005</v>
      </c>
      <c r="R1110" s="66">
        <v>8</v>
      </c>
      <c r="S1110" s="75">
        <f t="shared" si="149"/>
        <v>0.125</v>
      </c>
      <c r="T1110" s="76">
        <f t="shared" si="150"/>
        <v>1062500</v>
      </c>
      <c r="U1110" s="66">
        <f t="shared" si="142"/>
        <v>13</v>
      </c>
      <c r="V1110" s="66"/>
      <c r="W1110" s="77">
        <f t="shared" si="151"/>
        <v>13812500</v>
      </c>
      <c r="X1110" s="18">
        <f t="shared" si="147"/>
        <v>0</v>
      </c>
    </row>
    <row r="1111" spans="1:24" ht="22.5" hidden="1" x14ac:dyDescent="0.25">
      <c r="A1111" s="65">
        <f t="shared" si="152"/>
        <v>4</v>
      </c>
      <c r="B1111" s="66"/>
      <c r="C1111" s="67" t="s">
        <v>1171</v>
      </c>
      <c r="D1111" s="66" t="s">
        <v>1173</v>
      </c>
      <c r="E1111" s="68" t="s">
        <v>71</v>
      </c>
      <c r="F1111" s="65">
        <v>1</v>
      </c>
      <c r="G1111" s="86">
        <v>8500000</v>
      </c>
      <c r="H1111" s="70">
        <v>0</v>
      </c>
      <c r="I1111" s="65">
        <v>1</v>
      </c>
      <c r="J1111" s="87">
        <f t="shared" si="148"/>
        <v>8500000</v>
      </c>
      <c r="K1111" s="70">
        <f t="shared" si="148"/>
        <v>0</v>
      </c>
      <c r="L1111" s="72"/>
      <c r="M1111" s="72"/>
      <c r="N1111" s="72"/>
      <c r="O1111" s="72"/>
      <c r="P1111" s="90"/>
      <c r="Q1111" s="65">
        <v>2005</v>
      </c>
      <c r="R1111" s="66">
        <v>8</v>
      </c>
      <c r="S1111" s="75">
        <f t="shared" si="149"/>
        <v>0.125</v>
      </c>
      <c r="T1111" s="76">
        <f t="shared" si="150"/>
        <v>1062500</v>
      </c>
      <c r="U1111" s="66">
        <f t="shared" si="142"/>
        <v>13</v>
      </c>
      <c r="V1111" s="66"/>
      <c r="W1111" s="77">
        <f t="shared" si="151"/>
        <v>13812500</v>
      </c>
      <c r="X1111" s="18">
        <f t="shared" si="147"/>
        <v>0</v>
      </c>
    </row>
    <row r="1112" spans="1:24" ht="22.5" hidden="1" x14ac:dyDescent="0.25">
      <c r="A1112" s="65">
        <f t="shared" si="152"/>
        <v>5</v>
      </c>
      <c r="B1112" s="66"/>
      <c r="C1112" s="67" t="s">
        <v>1171</v>
      </c>
      <c r="D1112" s="66" t="s">
        <v>1174</v>
      </c>
      <c r="E1112" s="68" t="s">
        <v>71</v>
      </c>
      <c r="F1112" s="65">
        <v>1</v>
      </c>
      <c r="G1112" s="86">
        <v>8500000</v>
      </c>
      <c r="H1112" s="70">
        <v>0</v>
      </c>
      <c r="I1112" s="65">
        <v>1</v>
      </c>
      <c r="J1112" s="87">
        <f t="shared" si="148"/>
        <v>8500000</v>
      </c>
      <c r="K1112" s="70">
        <f t="shared" si="148"/>
        <v>0</v>
      </c>
      <c r="L1112" s="72"/>
      <c r="M1112" s="72"/>
      <c r="N1112" s="72"/>
      <c r="O1112" s="72"/>
      <c r="P1112" s="90"/>
      <c r="Q1112" s="65">
        <v>2005</v>
      </c>
      <c r="R1112" s="66">
        <v>8</v>
      </c>
      <c r="S1112" s="75">
        <f t="shared" si="149"/>
        <v>0.125</v>
      </c>
      <c r="T1112" s="76">
        <f t="shared" si="150"/>
        <v>1062500</v>
      </c>
      <c r="U1112" s="66">
        <f t="shared" si="142"/>
        <v>13</v>
      </c>
      <c r="V1112" s="66"/>
      <c r="W1112" s="77">
        <f t="shared" si="151"/>
        <v>13812500</v>
      </c>
      <c r="X1112" s="18">
        <f t="shared" si="147"/>
        <v>0</v>
      </c>
    </row>
    <row r="1113" spans="1:24" ht="22.5" hidden="1" x14ac:dyDescent="0.25">
      <c r="A1113" s="65">
        <f t="shared" si="152"/>
        <v>6</v>
      </c>
      <c r="B1113" s="66"/>
      <c r="C1113" s="67" t="s">
        <v>1171</v>
      </c>
      <c r="D1113" s="66" t="s">
        <v>1175</v>
      </c>
      <c r="E1113" s="68" t="s">
        <v>71</v>
      </c>
      <c r="F1113" s="65">
        <v>1</v>
      </c>
      <c r="G1113" s="86">
        <v>8500000</v>
      </c>
      <c r="H1113" s="70">
        <v>0</v>
      </c>
      <c r="I1113" s="65">
        <v>1</v>
      </c>
      <c r="J1113" s="87">
        <f t="shared" si="148"/>
        <v>8500000</v>
      </c>
      <c r="K1113" s="70">
        <f t="shared" si="148"/>
        <v>0</v>
      </c>
      <c r="L1113" s="72"/>
      <c r="M1113" s="72"/>
      <c r="N1113" s="72"/>
      <c r="O1113" s="72"/>
      <c r="P1113" s="90"/>
      <c r="Q1113" s="65">
        <v>2005</v>
      </c>
      <c r="R1113" s="66">
        <v>8</v>
      </c>
      <c r="S1113" s="75">
        <f t="shared" si="149"/>
        <v>0.125</v>
      </c>
      <c r="T1113" s="76">
        <f t="shared" si="150"/>
        <v>1062500</v>
      </c>
      <c r="U1113" s="66">
        <f t="shared" si="142"/>
        <v>13</v>
      </c>
      <c r="V1113" s="66"/>
      <c r="W1113" s="77">
        <f t="shared" si="151"/>
        <v>13812500</v>
      </c>
      <c r="X1113" s="18">
        <f t="shared" si="147"/>
        <v>0</v>
      </c>
    </row>
    <row r="1114" spans="1:24" ht="15.75" hidden="1" customHeight="1" x14ac:dyDescent="0.25">
      <c r="A1114" s="65">
        <f t="shared" si="152"/>
        <v>7</v>
      </c>
      <c r="B1114" s="66"/>
      <c r="C1114" s="67" t="s">
        <v>1176</v>
      </c>
      <c r="D1114" s="66" t="s">
        <v>1177</v>
      </c>
      <c r="E1114" s="68" t="s">
        <v>74</v>
      </c>
      <c r="F1114" s="65">
        <v>1</v>
      </c>
      <c r="G1114" s="88">
        <v>8500000</v>
      </c>
      <c r="H1114" s="70">
        <v>0</v>
      </c>
      <c r="I1114" s="65">
        <v>1</v>
      </c>
      <c r="J1114" s="87">
        <f t="shared" si="148"/>
        <v>8500000</v>
      </c>
      <c r="K1114" s="70">
        <f t="shared" si="148"/>
        <v>0</v>
      </c>
      <c r="L1114" s="66"/>
      <c r="M1114" s="66"/>
      <c r="N1114" s="66"/>
      <c r="O1114" s="66"/>
      <c r="P1114" s="73"/>
      <c r="Q1114" s="65">
        <v>2005</v>
      </c>
      <c r="R1114" s="66">
        <v>8</v>
      </c>
      <c r="S1114" s="75">
        <f t="shared" si="149"/>
        <v>0.125</v>
      </c>
      <c r="T1114" s="76">
        <f t="shared" si="150"/>
        <v>1062500</v>
      </c>
      <c r="U1114" s="66">
        <f t="shared" si="142"/>
        <v>13</v>
      </c>
      <c r="V1114" s="66"/>
      <c r="W1114" s="77">
        <f t="shared" si="151"/>
        <v>13812500</v>
      </c>
      <c r="X1114" s="18">
        <f t="shared" si="147"/>
        <v>0</v>
      </c>
    </row>
    <row r="1115" spans="1:24" ht="15.75" hidden="1" customHeight="1" x14ac:dyDescent="0.25">
      <c r="A1115" s="65">
        <f t="shared" si="152"/>
        <v>8</v>
      </c>
      <c r="B1115" s="66"/>
      <c r="C1115" s="67" t="s">
        <v>1176</v>
      </c>
      <c r="D1115" s="66" t="s">
        <v>1178</v>
      </c>
      <c r="E1115" s="68" t="s">
        <v>74</v>
      </c>
      <c r="F1115" s="65">
        <v>1</v>
      </c>
      <c r="G1115" s="88">
        <v>8500000</v>
      </c>
      <c r="H1115" s="70">
        <v>0</v>
      </c>
      <c r="I1115" s="65">
        <v>1</v>
      </c>
      <c r="J1115" s="87">
        <f t="shared" si="148"/>
        <v>8500000</v>
      </c>
      <c r="K1115" s="70">
        <f t="shared" si="148"/>
        <v>0</v>
      </c>
      <c r="L1115" s="66"/>
      <c r="M1115" s="66"/>
      <c r="N1115" s="66"/>
      <c r="O1115" s="66"/>
      <c r="P1115" s="73"/>
      <c r="Q1115" s="65">
        <v>2005</v>
      </c>
      <c r="R1115" s="66">
        <v>8</v>
      </c>
      <c r="S1115" s="75">
        <f t="shared" si="149"/>
        <v>0.125</v>
      </c>
      <c r="T1115" s="76">
        <f t="shared" si="150"/>
        <v>1062500</v>
      </c>
      <c r="U1115" s="66">
        <f t="shared" si="142"/>
        <v>13</v>
      </c>
      <c r="V1115" s="66"/>
      <c r="W1115" s="77">
        <f t="shared" si="151"/>
        <v>13812500</v>
      </c>
      <c r="X1115" s="18">
        <f t="shared" si="147"/>
        <v>0</v>
      </c>
    </row>
    <row r="1116" spans="1:24" ht="18" hidden="1" customHeight="1" x14ac:dyDescent="0.25">
      <c r="A1116" s="65">
        <f t="shared" si="152"/>
        <v>9</v>
      </c>
      <c r="B1116" s="66"/>
      <c r="C1116" s="67" t="s">
        <v>1176</v>
      </c>
      <c r="D1116" s="66" t="s">
        <v>1179</v>
      </c>
      <c r="E1116" s="68" t="s">
        <v>74</v>
      </c>
      <c r="F1116" s="65">
        <v>1</v>
      </c>
      <c r="G1116" s="88">
        <v>8500000</v>
      </c>
      <c r="H1116" s="70">
        <v>0</v>
      </c>
      <c r="I1116" s="65">
        <v>1</v>
      </c>
      <c r="J1116" s="87">
        <f t="shared" si="148"/>
        <v>8500000</v>
      </c>
      <c r="K1116" s="70">
        <f t="shared" si="148"/>
        <v>0</v>
      </c>
      <c r="L1116" s="66"/>
      <c r="M1116" s="66"/>
      <c r="N1116" s="66"/>
      <c r="O1116" s="66"/>
      <c r="P1116" s="73"/>
      <c r="Q1116" s="65">
        <v>2005</v>
      </c>
      <c r="R1116" s="66">
        <v>8</v>
      </c>
      <c r="S1116" s="75">
        <f t="shared" si="149"/>
        <v>0.125</v>
      </c>
      <c r="T1116" s="76">
        <f t="shared" si="150"/>
        <v>1062500</v>
      </c>
      <c r="U1116" s="66">
        <f t="shared" si="142"/>
        <v>13</v>
      </c>
      <c r="V1116" s="66"/>
      <c r="W1116" s="77">
        <f t="shared" si="151"/>
        <v>13812500</v>
      </c>
      <c r="X1116" s="18">
        <f t="shared" si="147"/>
        <v>0</v>
      </c>
    </row>
    <row r="1117" spans="1:24" ht="18" hidden="1" customHeight="1" x14ac:dyDescent="0.25">
      <c r="A1117" s="65">
        <f t="shared" si="152"/>
        <v>10</v>
      </c>
      <c r="B1117" s="66"/>
      <c r="C1117" s="67" t="s">
        <v>1176</v>
      </c>
      <c r="D1117" s="66" t="s">
        <v>1180</v>
      </c>
      <c r="E1117" s="68" t="s">
        <v>74</v>
      </c>
      <c r="F1117" s="65">
        <v>1</v>
      </c>
      <c r="G1117" s="88">
        <v>8500000</v>
      </c>
      <c r="H1117" s="70">
        <v>0</v>
      </c>
      <c r="I1117" s="65">
        <v>1</v>
      </c>
      <c r="J1117" s="87">
        <f t="shared" si="148"/>
        <v>8500000</v>
      </c>
      <c r="K1117" s="70">
        <f t="shared" si="148"/>
        <v>0</v>
      </c>
      <c r="L1117" s="66"/>
      <c r="M1117" s="66"/>
      <c r="N1117" s="66"/>
      <c r="O1117" s="66"/>
      <c r="P1117" s="73"/>
      <c r="Q1117" s="65">
        <v>2005</v>
      </c>
      <c r="R1117" s="66">
        <v>8</v>
      </c>
      <c r="S1117" s="75">
        <f t="shared" si="149"/>
        <v>0.125</v>
      </c>
      <c r="T1117" s="76">
        <f t="shared" si="150"/>
        <v>1062500</v>
      </c>
      <c r="U1117" s="66">
        <f t="shared" si="142"/>
        <v>13</v>
      </c>
      <c r="V1117" s="66"/>
      <c r="W1117" s="77">
        <f t="shared" si="151"/>
        <v>13812500</v>
      </c>
      <c r="X1117" s="18">
        <f t="shared" si="147"/>
        <v>0</v>
      </c>
    </row>
    <row r="1118" spans="1:24" hidden="1" x14ac:dyDescent="0.25">
      <c r="A1118" s="65">
        <f t="shared" si="152"/>
        <v>11</v>
      </c>
      <c r="B1118" s="66"/>
      <c r="C1118" s="67" t="s">
        <v>1181</v>
      </c>
      <c r="D1118" s="66" t="s">
        <v>1182</v>
      </c>
      <c r="E1118" s="68" t="s">
        <v>74</v>
      </c>
      <c r="F1118" s="65">
        <v>1</v>
      </c>
      <c r="G1118" s="88">
        <f>42500000/5</f>
        <v>8500000</v>
      </c>
      <c r="H1118" s="70">
        <v>0</v>
      </c>
      <c r="I1118" s="65">
        <v>1</v>
      </c>
      <c r="J1118" s="87">
        <f t="shared" si="148"/>
        <v>8500000</v>
      </c>
      <c r="K1118" s="70">
        <f t="shared" si="148"/>
        <v>0</v>
      </c>
      <c r="L1118" s="66"/>
      <c r="M1118" s="66"/>
      <c r="N1118" s="66"/>
      <c r="O1118" s="66"/>
      <c r="P1118" s="73"/>
      <c r="Q1118" s="65">
        <v>2005</v>
      </c>
      <c r="R1118" s="66">
        <v>8</v>
      </c>
      <c r="S1118" s="75">
        <f t="shared" si="149"/>
        <v>0.125</v>
      </c>
      <c r="T1118" s="76">
        <f t="shared" si="150"/>
        <v>1062500</v>
      </c>
      <c r="U1118" s="66">
        <f t="shared" si="142"/>
        <v>13</v>
      </c>
      <c r="V1118" s="66"/>
      <c r="W1118" s="77">
        <f t="shared" si="151"/>
        <v>13812500</v>
      </c>
      <c r="X1118" s="18">
        <f t="shared" si="147"/>
        <v>0</v>
      </c>
    </row>
    <row r="1119" spans="1:24" hidden="1" x14ac:dyDescent="0.25">
      <c r="A1119" s="65">
        <f t="shared" si="152"/>
        <v>12</v>
      </c>
      <c r="B1119" s="66"/>
      <c r="C1119" s="67" t="s">
        <v>1181</v>
      </c>
      <c r="D1119" s="66">
        <v>5001203</v>
      </c>
      <c r="E1119" s="68" t="s">
        <v>74</v>
      </c>
      <c r="F1119" s="65">
        <v>1</v>
      </c>
      <c r="G1119" s="88">
        <v>8500000</v>
      </c>
      <c r="H1119" s="70">
        <v>0</v>
      </c>
      <c r="I1119" s="65">
        <v>1</v>
      </c>
      <c r="J1119" s="87">
        <f t="shared" si="148"/>
        <v>8500000</v>
      </c>
      <c r="K1119" s="70">
        <f t="shared" si="148"/>
        <v>0</v>
      </c>
      <c r="L1119" s="66"/>
      <c r="M1119" s="66"/>
      <c r="N1119" s="66"/>
      <c r="O1119" s="66"/>
      <c r="P1119" s="73"/>
      <c r="Q1119" s="65">
        <v>2006</v>
      </c>
      <c r="R1119" s="66">
        <v>8</v>
      </c>
      <c r="S1119" s="75">
        <f t="shared" si="149"/>
        <v>0.125</v>
      </c>
      <c r="T1119" s="76">
        <f t="shared" si="150"/>
        <v>1062500</v>
      </c>
      <c r="U1119" s="66">
        <f t="shared" si="142"/>
        <v>12</v>
      </c>
      <c r="V1119" s="66"/>
      <c r="W1119" s="77">
        <f t="shared" si="151"/>
        <v>12750000</v>
      </c>
      <c r="X1119" s="18">
        <f t="shared" si="147"/>
        <v>0</v>
      </c>
    </row>
    <row r="1120" spans="1:24" hidden="1" x14ac:dyDescent="0.25">
      <c r="A1120" s="65">
        <f t="shared" si="152"/>
        <v>13</v>
      </c>
      <c r="B1120" s="66"/>
      <c r="C1120" s="67" t="s">
        <v>1183</v>
      </c>
      <c r="D1120" s="66" t="s">
        <v>1184</v>
      </c>
      <c r="E1120" s="68" t="s">
        <v>74</v>
      </c>
      <c r="F1120" s="65">
        <v>1</v>
      </c>
      <c r="G1120" s="88">
        <f>47520000/4*1</f>
        <v>11880000</v>
      </c>
      <c r="H1120" s="70">
        <v>0</v>
      </c>
      <c r="I1120" s="65">
        <v>1</v>
      </c>
      <c r="J1120" s="87">
        <f t="shared" si="148"/>
        <v>11880000</v>
      </c>
      <c r="K1120" s="70">
        <f t="shared" si="148"/>
        <v>0</v>
      </c>
      <c r="L1120" s="66"/>
      <c r="M1120" s="66"/>
      <c r="N1120" s="66"/>
      <c r="O1120" s="66"/>
      <c r="P1120" s="73"/>
      <c r="Q1120" s="65">
        <v>2006</v>
      </c>
      <c r="R1120" s="66">
        <v>8</v>
      </c>
      <c r="S1120" s="75">
        <f t="shared" si="149"/>
        <v>0.125</v>
      </c>
      <c r="T1120" s="76">
        <f t="shared" si="150"/>
        <v>1485000</v>
      </c>
      <c r="U1120" s="66">
        <f t="shared" ref="U1120:U1183" si="153">2018-Q1120</f>
        <v>12</v>
      </c>
      <c r="V1120" s="66"/>
      <c r="W1120" s="77">
        <f t="shared" si="151"/>
        <v>17820000</v>
      </c>
      <c r="X1120" s="18">
        <f t="shared" si="147"/>
        <v>0</v>
      </c>
    </row>
    <row r="1121" spans="1:24" hidden="1" x14ac:dyDescent="0.25">
      <c r="A1121" s="65">
        <f t="shared" si="152"/>
        <v>14</v>
      </c>
      <c r="B1121" s="66"/>
      <c r="C1121" s="67" t="s">
        <v>1185</v>
      </c>
      <c r="D1121" s="66" t="s">
        <v>1186</v>
      </c>
      <c r="E1121" s="68" t="s">
        <v>74</v>
      </c>
      <c r="F1121" s="65">
        <v>1</v>
      </c>
      <c r="G1121" s="88">
        <v>8500000</v>
      </c>
      <c r="H1121" s="70">
        <v>0</v>
      </c>
      <c r="I1121" s="65">
        <v>1</v>
      </c>
      <c r="J1121" s="87">
        <f t="shared" si="148"/>
        <v>8500000</v>
      </c>
      <c r="K1121" s="70">
        <f t="shared" si="148"/>
        <v>0</v>
      </c>
      <c r="L1121" s="66"/>
      <c r="M1121" s="66"/>
      <c r="N1121" s="66"/>
      <c r="O1121" s="66"/>
      <c r="P1121" s="73"/>
      <c r="Q1121" s="65">
        <v>2006</v>
      </c>
      <c r="R1121" s="66">
        <v>8</v>
      </c>
      <c r="S1121" s="75">
        <f t="shared" si="149"/>
        <v>0.125</v>
      </c>
      <c r="T1121" s="76">
        <f t="shared" si="150"/>
        <v>1062500</v>
      </c>
      <c r="U1121" s="66">
        <f t="shared" si="153"/>
        <v>12</v>
      </c>
      <c r="V1121" s="66"/>
      <c r="W1121" s="77">
        <f t="shared" si="151"/>
        <v>12750000</v>
      </c>
      <c r="X1121" s="18">
        <f t="shared" si="147"/>
        <v>0</v>
      </c>
    </row>
    <row r="1122" spans="1:24" hidden="1" x14ac:dyDescent="0.25">
      <c r="A1122" s="65">
        <f t="shared" si="152"/>
        <v>15</v>
      </c>
      <c r="B1122" s="66"/>
      <c r="C1122" s="67" t="s">
        <v>1185</v>
      </c>
      <c r="D1122" s="66" t="s">
        <v>1187</v>
      </c>
      <c r="E1122" s="68" t="s">
        <v>74</v>
      </c>
      <c r="F1122" s="65">
        <v>1</v>
      </c>
      <c r="G1122" s="88">
        <v>8500000</v>
      </c>
      <c r="H1122" s="70">
        <v>0</v>
      </c>
      <c r="I1122" s="65">
        <v>1</v>
      </c>
      <c r="J1122" s="87">
        <f t="shared" si="148"/>
        <v>8500000</v>
      </c>
      <c r="K1122" s="70">
        <f t="shared" si="148"/>
        <v>0</v>
      </c>
      <c r="L1122" s="66"/>
      <c r="M1122" s="66"/>
      <c r="N1122" s="66"/>
      <c r="O1122" s="66"/>
      <c r="P1122" s="73"/>
      <c r="Q1122" s="65">
        <v>2006</v>
      </c>
      <c r="R1122" s="66">
        <v>8</v>
      </c>
      <c r="S1122" s="75">
        <f t="shared" si="149"/>
        <v>0.125</v>
      </c>
      <c r="T1122" s="76">
        <f t="shared" si="150"/>
        <v>1062500</v>
      </c>
      <c r="U1122" s="66">
        <f t="shared" si="153"/>
        <v>12</v>
      </c>
      <c r="V1122" s="66"/>
      <c r="W1122" s="77">
        <f t="shared" si="151"/>
        <v>12750000</v>
      </c>
      <c r="X1122" s="18">
        <f t="shared" si="147"/>
        <v>0</v>
      </c>
    </row>
    <row r="1123" spans="1:24" hidden="1" x14ac:dyDescent="0.25">
      <c r="A1123" s="65">
        <f t="shared" si="152"/>
        <v>16</v>
      </c>
      <c r="B1123" s="66"/>
      <c r="C1123" s="67" t="s">
        <v>1185</v>
      </c>
      <c r="D1123" s="66" t="s">
        <v>1188</v>
      </c>
      <c r="E1123" s="68" t="s">
        <v>74</v>
      </c>
      <c r="F1123" s="65">
        <v>1</v>
      </c>
      <c r="G1123" s="88">
        <v>8500000</v>
      </c>
      <c r="H1123" s="70">
        <v>0</v>
      </c>
      <c r="I1123" s="65">
        <v>1</v>
      </c>
      <c r="J1123" s="87">
        <f t="shared" si="148"/>
        <v>8500000</v>
      </c>
      <c r="K1123" s="70">
        <f t="shared" si="148"/>
        <v>0</v>
      </c>
      <c r="L1123" s="66"/>
      <c r="M1123" s="66"/>
      <c r="N1123" s="66"/>
      <c r="O1123" s="66"/>
      <c r="P1123" s="73"/>
      <c r="Q1123" s="65">
        <v>2006</v>
      </c>
      <c r="R1123" s="66">
        <v>8</v>
      </c>
      <c r="S1123" s="75">
        <f t="shared" si="149"/>
        <v>0.125</v>
      </c>
      <c r="T1123" s="76">
        <f t="shared" si="150"/>
        <v>1062500</v>
      </c>
      <c r="U1123" s="66">
        <f t="shared" si="153"/>
        <v>12</v>
      </c>
      <c r="V1123" s="66"/>
      <c r="W1123" s="77">
        <f t="shared" si="151"/>
        <v>12750000</v>
      </c>
      <c r="X1123" s="18">
        <f t="shared" si="147"/>
        <v>0</v>
      </c>
    </row>
    <row r="1124" spans="1:24" hidden="1" x14ac:dyDescent="0.25">
      <c r="A1124" s="65">
        <f t="shared" si="152"/>
        <v>17</v>
      </c>
      <c r="B1124" s="66"/>
      <c r="C1124" s="67" t="s">
        <v>1185</v>
      </c>
      <c r="D1124" s="66" t="s">
        <v>1189</v>
      </c>
      <c r="E1124" s="68" t="s">
        <v>74</v>
      </c>
      <c r="F1124" s="65">
        <v>1</v>
      </c>
      <c r="G1124" s="88">
        <v>8500000</v>
      </c>
      <c r="H1124" s="70">
        <v>0</v>
      </c>
      <c r="I1124" s="65">
        <v>1</v>
      </c>
      <c r="J1124" s="87">
        <f t="shared" si="148"/>
        <v>8500000</v>
      </c>
      <c r="K1124" s="70">
        <f t="shared" si="148"/>
        <v>0</v>
      </c>
      <c r="L1124" s="66"/>
      <c r="M1124" s="66"/>
      <c r="N1124" s="66"/>
      <c r="O1124" s="66"/>
      <c r="P1124" s="73"/>
      <c r="Q1124" s="65">
        <v>2006</v>
      </c>
      <c r="R1124" s="66">
        <v>8</v>
      </c>
      <c r="S1124" s="75">
        <f t="shared" si="149"/>
        <v>0.125</v>
      </c>
      <c r="T1124" s="76">
        <f t="shared" si="150"/>
        <v>1062500</v>
      </c>
      <c r="U1124" s="66">
        <f t="shared" si="153"/>
        <v>12</v>
      </c>
      <c r="V1124" s="66"/>
      <c r="W1124" s="77">
        <f t="shared" si="151"/>
        <v>12750000</v>
      </c>
      <c r="X1124" s="18">
        <f t="shared" si="147"/>
        <v>0</v>
      </c>
    </row>
    <row r="1125" spans="1:24" hidden="1" x14ac:dyDescent="0.25">
      <c r="A1125" s="65">
        <f t="shared" si="152"/>
        <v>18</v>
      </c>
      <c r="B1125" s="66"/>
      <c r="C1125" s="67" t="s">
        <v>1185</v>
      </c>
      <c r="D1125" s="66" t="s">
        <v>1190</v>
      </c>
      <c r="E1125" s="68" t="s">
        <v>74</v>
      </c>
      <c r="F1125" s="65">
        <v>1</v>
      </c>
      <c r="G1125" s="88">
        <v>8500000</v>
      </c>
      <c r="H1125" s="70">
        <v>0</v>
      </c>
      <c r="I1125" s="65">
        <v>1</v>
      </c>
      <c r="J1125" s="87">
        <f t="shared" si="148"/>
        <v>8500000</v>
      </c>
      <c r="K1125" s="70">
        <f t="shared" si="148"/>
        <v>0</v>
      </c>
      <c r="L1125" s="66"/>
      <c r="M1125" s="66"/>
      <c r="N1125" s="66"/>
      <c r="O1125" s="66"/>
      <c r="P1125" s="73"/>
      <c r="Q1125" s="65">
        <v>2006</v>
      </c>
      <c r="R1125" s="66">
        <v>8</v>
      </c>
      <c r="S1125" s="75">
        <f t="shared" si="149"/>
        <v>0.125</v>
      </c>
      <c r="T1125" s="76">
        <f t="shared" si="150"/>
        <v>1062500</v>
      </c>
      <c r="U1125" s="66">
        <f t="shared" si="153"/>
        <v>12</v>
      </c>
      <c r="V1125" s="66"/>
      <c r="W1125" s="77">
        <f t="shared" si="151"/>
        <v>12750000</v>
      </c>
      <c r="X1125" s="18">
        <f t="shared" si="147"/>
        <v>0</v>
      </c>
    </row>
    <row r="1126" spans="1:24" hidden="1" x14ac:dyDescent="0.25">
      <c r="A1126" s="65">
        <f t="shared" si="152"/>
        <v>19</v>
      </c>
      <c r="B1126" s="66"/>
      <c r="C1126" s="67" t="s">
        <v>1185</v>
      </c>
      <c r="D1126" s="66" t="s">
        <v>1191</v>
      </c>
      <c r="E1126" s="68" t="s">
        <v>74</v>
      </c>
      <c r="F1126" s="65">
        <v>1</v>
      </c>
      <c r="G1126" s="88">
        <v>8500000</v>
      </c>
      <c r="H1126" s="70">
        <v>0</v>
      </c>
      <c r="I1126" s="65">
        <v>1</v>
      </c>
      <c r="J1126" s="87">
        <f t="shared" si="148"/>
        <v>8500000</v>
      </c>
      <c r="K1126" s="70">
        <f t="shared" si="148"/>
        <v>0</v>
      </c>
      <c r="L1126" s="66"/>
      <c r="M1126" s="66"/>
      <c r="N1126" s="66"/>
      <c r="O1126" s="66"/>
      <c r="P1126" s="73"/>
      <c r="Q1126" s="65">
        <v>2006</v>
      </c>
      <c r="R1126" s="66">
        <v>8</v>
      </c>
      <c r="S1126" s="75">
        <f t="shared" si="149"/>
        <v>0.125</v>
      </c>
      <c r="T1126" s="76">
        <f t="shared" si="150"/>
        <v>1062500</v>
      </c>
      <c r="U1126" s="66">
        <f t="shared" si="153"/>
        <v>12</v>
      </c>
      <c r="V1126" s="66"/>
      <c r="W1126" s="77">
        <f t="shared" si="151"/>
        <v>12750000</v>
      </c>
      <c r="X1126" s="18">
        <f t="shared" si="147"/>
        <v>0</v>
      </c>
    </row>
    <row r="1127" spans="1:24" hidden="1" x14ac:dyDescent="0.25">
      <c r="A1127" s="65">
        <f t="shared" si="152"/>
        <v>20</v>
      </c>
      <c r="B1127" s="66"/>
      <c r="C1127" s="67" t="s">
        <v>1185</v>
      </c>
      <c r="D1127" s="66" t="s">
        <v>1192</v>
      </c>
      <c r="E1127" s="68" t="s">
        <v>74</v>
      </c>
      <c r="F1127" s="65">
        <v>1</v>
      </c>
      <c r="G1127" s="88">
        <v>8500000</v>
      </c>
      <c r="H1127" s="70">
        <v>0</v>
      </c>
      <c r="I1127" s="65">
        <v>1</v>
      </c>
      <c r="J1127" s="87">
        <f t="shared" si="148"/>
        <v>8500000</v>
      </c>
      <c r="K1127" s="70">
        <f t="shared" si="148"/>
        <v>0</v>
      </c>
      <c r="L1127" s="66"/>
      <c r="M1127" s="66"/>
      <c r="N1127" s="66"/>
      <c r="O1127" s="66"/>
      <c r="P1127" s="73"/>
      <c r="Q1127" s="65">
        <v>2006</v>
      </c>
      <c r="R1127" s="66">
        <v>8</v>
      </c>
      <c r="S1127" s="75">
        <f t="shared" si="149"/>
        <v>0.125</v>
      </c>
      <c r="T1127" s="76">
        <f t="shared" si="150"/>
        <v>1062500</v>
      </c>
      <c r="U1127" s="66">
        <f t="shared" si="153"/>
        <v>12</v>
      </c>
      <c r="V1127" s="66"/>
      <c r="W1127" s="77">
        <f t="shared" si="151"/>
        <v>12750000</v>
      </c>
      <c r="X1127" s="18">
        <f t="shared" si="147"/>
        <v>0</v>
      </c>
    </row>
    <row r="1128" spans="1:24" hidden="1" x14ac:dyDescent="0.25">
      <c r="A1128" s="65">
        <f t="shared" si="152"/>
        <v>21</v>
      </c>
      <c r="B1128" s="66"/>
      <c r="C1128" s="67" t="s">
        <v>1185</v>
      </c>
      <c r="D1128" s="66" t="s">
        <v>1193</v>
      </c>
      <c r="E1128" s="68" t="s">
        <v>74</v>
      </c>
      <c r="F1128" s="65">
        <v>1</v>
      </c>
      <c r="G1128" s="88">
        <v>8500000</v>
      </c>
      <c r="H1128" s="70">
        <v>0</v>
      </c>
      <c r="I1128" s="65">
        <v>1</v>
      </c>
      <c r="J1128" s="87">
        <f t="shared" si="148"/>
        <v>8500000</v>
      </c>
      <c r="K1128" s="70">
        <f t="shared" si="148"/>
        <v>0</v>
      </c>
      <c r="L1128" s="66"/>
      <c r="M1128" s="66"/>
      <c r="N1128" s="66"/>
      <c r="O1128" s="66"/>
      <c r="P1128" s="73"/>
      <c r="Q1128" s="65">
        <v>2006</v>
      </c>
      <c r="R1128" s="66">
        <v>8</v>
      </c>
      <c r="S1128" s="75">
        <f t="shared" si="149"/>
        <v>0.125</v>
      </c>
      <c r="T1128" s="76">
        <f t="shared" si="150"/>
        <v>1062500</v>
      </c>
      <c r="U1128" s="66">
        <f t="shared" si="153"/>
        <v>12</v>
      </c>
      <c r="V1128" s="66"/>
      <c r="W1128" s="77">
        <f t="shared" si="151"/>
        <v>12750000</v>
      </c>
      <c r="X1128" s="18">
        <f t="shared" si="147"/>
        <v>0</v>
      </c>
    </row>
    <row r="1129" spans="1:24" ht="18" hidden="1" customHeight="1" x14ac:dyDescent="0.25">
      <c r="A1129" s="65">
        <f t="shared" si="152"/>
        <v>22</v>
      </c>
      <c r="B1129" s="66"/>
      <c r="C1129" s="67" t="s">
        <v>1194</v>
      </c>
      <c r="D1129" s="66" t="s">
        <v>1195</v>
      </c>
      <c r="E1129" s="68" t="s">
        <v>74</v>
      </c>
      <c r="F1129" s="65">
        <v>1</v>
      </c>
      <c r="G1129" s="88">
        <v>8500000</v>
      </c>
      <c r="H1129" s="70">
        <v>0</v>
      </c>
      <c r="I1129" s="65">
        <v>1</v>
      </c>
      <c r="J1129" s="87">
        <f t="shared" si="148"/>
        <v>8500000</v>
      </c>
      <c r="K1129" s="70">
        <f t="shared" si="148"/>
        <v>0</v>
      </c>
      <c r="L1129" s="66"/>
      <c r="M1129" s="66"/>
      <c r="N1129" s="66"/>
      <c r="O1129" s="66"/>
      <c r="P1129" s="73"/>
      <c r="Q1129" s="65">
        <v>2005</v>
      </c>
      <c r="R1129" s="66">
        <v>8</v>
      </c>
      <c r="S1129" s="75">
        <f t="shared" si="149"/>
        <v>0.125</v>
      </c>
      <c r="T1129" s="76">
        <f t="shared" si="150"/>
        <v>1062500</v>
      </c>
      <c r="U1129" s="66">
        <f t="shared" si="153"/>
        <v>13</v>
      </c>
      <c r="V1129" s="66"/>
      <c r="W1129" s="77">
        <f t="shared" si="151"/>
        <v>13812500</v>
      </c>
      <c r="X1129" s="18">
        <f t="shared" si="147"/>
        <v>0</v>
      </c>
    </row>
    <row r="1130" spans="1:24" ht="17.25" hidden="1" customHeight="1" x14ac:dyDescent="0.25">
      <c r="A1130" s="65">
        <f t="shared" si="152"/>
        <v>23</v>
      </c>
      <c r="B1130" s="66"/>
      <c r="C1130" s="67" t="s">
        <v>1194</v>
      </c>
      <c r="D1130" s="66" t="s">
        <v>1196</v>
      </c>
      <c r="E1130" s="68" t="s">
        <v>74</v>
      </c>
      <c r="F1130" s="65">
        <v>1</v>
      </c>
      <c r="G1130" s="88">
        <v>8500000</v>
      </c>
      <c r="H1130" s="70">
        <v>0</v>
      </c>
      <c r="I1130" s="65">
        <v>1</v>
      </c>
      <c r="J1130" s="87">
        <f t="shared" si="148"/>
        <v>8500000</v>
      </c>
      <c r="K1130" s="70">
        <f t="shared" si="148"/>
        <v>0</v>
      </c>
      <c r="L1130" s="66"/>
      <c r="M1130" s="66"/>
      <c r="N1130" s="66"/>
      <c r="O1130" s="66"/>
      <c r="P1130" s="73"/>
      <c r="Q1130" s="65">
        <v>2005</v>
      </c>
      <c r="R1130" s="66">
        <v>8</v>
      </c>
      <c r="S1130" s="75">
        <f t="shared" si="149"/>
        <v>0.125</v>
      </c>
      <c r="T1130" s="76">
        <f t="shared" si="150"/>
        <v>1062500</v>
      </c>
      <c r="U1130" s="66">
        <f t="shared" si="153"/>
        <v>13</v>
      </c>
      <c r="V1130" s="66"/>
      <c r="W1130" s="77">
        <f t="shared" si="151"/>
        <v>13812500</v>
      </c>
      <c r="X1130" s="18">
        <f t="shared" si="147"/>
        <v>0</v>
      </c>
    </row>
    <row r="1131" spans="1:24" hidden="1" x14ac:dyDescent="0.25">
      <c r="A1131" s="65">
        <f t="shared" si="152"/>
        <v>24</v>
      </c>
      <c r="B1131" s="66"/>
      <c r="C1131" s="67" t="s">
        <v>1197</v>
      </c>
      <c r="D1131" s="66" t="s">
        <v>1198</v>
      </c>
      <c r="E1131" s="68" t="s">
        <v>74</v>
      </c>
      <c r="F1131" s="65">
        <v>1</v>
      </c>
      <c r="G1131" s="88">
        <v>9900000</v>
      </c>
      <c r="H1131" s="70">
        <v>0</v>
      </c>
      <c r="I1131" s="65">
        <v>1</v>
      </c>
      <c r="J1131" s="87">
        <f t="shared" si="148"/>
        <v>9900000</v>
      </c>
      <c r="K1131" s="70">
        <f t="shared" si="148"/>
        <v>0</v>
      </c>
      <c r="L1131" s="66"/>
      <c r="M1131" s="66"/>
      <c r="N1131" s="66"/>
      <c r="O1131" s="66"/>
      <c r="P1131" s="73"/>
      <c r="Q1131" s="65">
        <v>2002</v>
      </c>
      <c r="R1131" s="66">
        <v>8</v>
      </c>
      <c r="S1131" s="75">
        <f t="shared" si="149"/>
        <v>0.125</v>
      </c>
      <c r="T1131" s="76">
        <f t="shared" si="150"/>
        <v>1237500</v>
      </c>
      <c r="U1131" s="66">
        <f t="shared" si="153"/>
        <v>16</v>
      </c>
      <c r="V1131" s="66"/>
      <c r="W1131" s="77">
        <f t="shared" si="151"/>
        <v>19800000</v>
      </c>
      <c r="X1131" s="18">
        <f t="shared" si="147"/>
        <v>0</v>
      </c>
    </row>
    <row r="1132" spans="1:24" hidden="1" x14ac:dyDescent="0.25">
      <c r="A1132" s="65">
        <f t="shared" si="152"/>
        <v>25</v>
      </c>
      <c r="B1132" s="66"/>
      <c r="C1132" s="67" t="s">
        <v>1197</v>
      </c>
      <c r="D1132" s="66" t="s">
        <v>1199</v>
      </c>
      <c r="E1132" s="68" t="s">
        <v>74</v>
      </c>
      <c r="F1132" s="65">
        <v>1</v>
      </c>
      <c r="G1132" s="88">
        <v>9900000</v>
      </c>
      <c r="H1132" s="70">
        <v>0</v>
      </c>
      <c r="I1132" s="65">
        <v>1</v>
      </c>
      <c r="J1132" s="87">
        <f t="shared" si="148"/>
        <v>9900000</v>
      </c>
      <c r="K1132" s="70">
        <f t="shared" si="148"/>
        <v>0</v>
      </c>
      <c r="L1132" s="66"/>
      <c r="M1132" s="66"/>
      <c r="N1132" s="66"/>
      <c r="O1132" s="66"/>
      <c r="P1132" s="73"/>
      <c r="Q1132" s="65">
        <v>2002</v>
      </c>
      <c r="R1132" s="66">
        <v>8</v>
      </c>
      <c r="S1132" s="75">
        <f t="shared" si="149"/>
        <v>0.125</v>
      </c>
      <c r="T1132" s="76">
        <f t="shared" si="150"/>
        <v>1237500</v>
      </c>
      <c r="U1132" s="66">
        <f t="shared" si="153"/>
        <v>16</v>
      </c>
      <c r="V1132" s="66"/>
      <c r="W1132" s="77">
        <f t="shared" si="151"/>
        <v>19800000</v>
      </c>
      <c r="X1132" s="18">
        <f t="shared" si="147"/>
        <v>0</v>
      </c>
    </row>
    <row r="1133" spans="1:24" hidden="1" x14ac:dyDescent="0.25">
      <c r="A1133" s="65">
        <f t="shared" si="152"/>
        <v>26</v>
      </c>
      <c r="B1133" s="66"/>
      <c r="C1133" s="67" t="s">
        <v>1197</v>
      </c>
      <c r="D1133" s="66" t="s">
        <v>1200</v>
      </c>
      <c r="E1133" s="68" t="s">
        <v>74</v>
      </c>
      <c r="F1133" s="65">
        <v>1</v>
      </c>
      <c r="G1133" s="88">
        <v>9900000</v>
      </c>
      <c r="H1133" s="70">
        <v>0</v>
      </c>
      <c r="I1133" s="65">
        <v>1</v>
      </c>
      <c r="J1133" s="87">
        <f t="shared" si="148"/>
        <v>9900000</v>
      </c>
      <c r="K1133" s="70">
        <f t="shared" si="148"/>
        <v>0</v>
      </c>
      <c r="L1133" s="66"/>
      <c r="M1133" s="66"/>
      <c r="N1133" s="66"/>
      <c r="O1133" s="66"/>
      <c r="P1133" s="73"/>
      <c r="Q1133" s="65">
        <v>2002</v>
      </c>
      <c r="R1133" s="66">
        <v>8</v>
      </c>
      <c r="S1133" s="75">
        <f t="shared" si="149"/>
        <v>0.125</v>
      </c>
      <c r="T1133" s="76">
        <f t="shared" si="150"/>
        <v>1237500</v>
      </c>
      <c r="U1133" s="66">
        <f t="shared" si="153"/>
        <v>16</v>
      </c>
      <c r="V1133" s="66"/>
      <c r="W1133" s="77">
        <f t="shared" si="151"/>
        <v>19800000</v>
      </c>
      <c r="X1133" s="18">
        <f t="shared" si="147"/>
        <v>0</v>
      </c>
    </row>
    <row r="1134" spans="1:24" hidden="1" x14ac:dyDescent="0.25">
      <c r="A1134" s="65">
        <f t="shared" si="152"/>
        <v>27</v>
      </c>
      <c r="B1134" s="66"/>
      <c r="C1134" s="67" t="s">
        <v>1197</v>
      </c>
      <c r="D1134" s="66" t="s">
        <v>1201</v>
      </c>
      <c r="E1134" s="68" t="s">
        <v>74</v>
      </c>
      <c r="F1134" s="65">
        <v>1</v>
      </c>
      <c r="G1134" s="88">
        <v>8750000</v>
      </c>
      <c r="H1134" s="70">
        <v>0</v>
      </c>
      <c r="I1134" s="65">
        <v>1</v>
      </c>
      <c r="J1134" s="87">
        <f t="shared" si="148"/>
        <v>8750000</v>
      </c>
      <c r="K1134" s="70">
        <f t="shared" si="148"/>
        <v>0</v>
      </c>
      <c r="L1134" s="66"/>
      <c r="M1134" s="66"/>
      <c r="N1134" s="66"/>
      <c r="O1134" s="66"/>
      <c r="P1134" s="73"/>
      <c r="Q1134" s="65">
        <v>2001</v>
      </c>
      <c r="R1134" s="66">
        <v>8</v>
      </c>
      <c r="S1134" s="75">
        <f t="shared" si="149"/>
        <v>0.125</v>
      </c>
      <c r="T1134" s="76">
        <f t="shared" si="150"/>
        <v>1093750</v>
      </c>
      <c r="U1134" s="66">
        <f t="shared" si="153"/>
        <v>17</v>
      </c>
      <c r="V1134" s="66"/>
      <c r="W1134" s="77">
        <f t="shared" si="151"/>
        <v>18593750</v>
      </c>
      <c r="X1134" s="18">
        <f t="shared" si="147"/>
        <v>0</v>
      </c>
    </row>
    <row r="1135" spans="1:24" hidden="1" x14ac:dyDescent="0.25">
      <c r="A1135" s="65">
        <f t="shared" si="152"/>
        <v>28</v>
      </c>
      <c r="B1135" s="66"/>
      <c r="C1135" s="67" t="s">
        <v>1202</v>
      </c>
      <c r="D1135" s="195" t="s">
        <v>1203</v>
      </c>
      <c r="E1135" s="68" t="s">
        <v>74</v>
      </c>
      <c r="F1135" s="65">
        <v>1</v>
      </c>
      <c r="G1135" s="88">
        <v>5200000</v>
      </c>
      <c r="H1135" s="70">
        <v>0</v>
      </c>
      <c r="I1135" s="65">
        <v>1</v>
      </c>
      <c r="J1135" s="87">
        <f t="shared" si="148"/>
        <v>5200000</v>
      </c>
      <c r="K1135" s="70">
        <f t="shared" si="148"/>
        <v>0</v>
      </c>
      <c r="L1135" s="66"/>
      <c r="M1135" s="66"/>
      <c r="N1135" s="66"/>
      <c r="O1135" s="66"/>
      <c r="P1135" s="73"/>
      <c r="Q1135" s="65">
        <v>1998</v>
      </c>
      <c r="R1135" s="66">
        <v>8</v>
      </c>
      <c r="S1135" s="75">
        <f t="shared" si="149"/>
        <v>0.125</v>
      </c>
      <c r="T1135" s="76">
        <f t="shared" si="150"/>
        <v>650000</v>
      </c>
      <c r="U1135" s="66">
        <f t="shared" si="153"/>
        <v>20</v>
      </c>
      <c r="V1135" s="66"/>
      <c r="W1135" s="77">
        <f t="shared" si="151"/>
        <v>13000000</v>
      </c>
      <c r="X1135" s="18">
        <f t="shared" si="147"/>
        <v>0</v>
      </c>
    </row>
    <row r="1136" spans="1:24" ht="30" hidden="1" x14ac:dyDescent="0.25">
      <c r="A1136" s="65">
        <f t="shared" si="152"/>
        <v>29</v>
      </c>
      <c r="B1136" s="66"/>
      <c r="C1136" s="67" t="s">
        <v>1204</v>
      </c>
      <c r="D1136" s="66" t="s">
        <v>1205</v>
      </c>
      <c r="E1136" s="68" t="s">
        <v>74</v>
      </c>
      <c r="F1136" s="65">
        <v>1</v>
      </c>
      <c r="G1136" s="69">
        <v>16490100</v>
      </c>
      <c r="H1136" s="70">
        <f t="shared" ref="H1136:H1144" si="154">G1136-W1136</f>
        <v>0</v>
      </c>
      <c r="I1136" s="65">
        <v>1</v>
      </c>
      <c r="J1136" s="87">
        <f t="shared" si="148"/>
        <v>16490100</v>
      </c>
      <c r="K1136" s="70">
        <f t="shared" si="148"/>
        <v>0</v>
      </c>
      <c r="L1136" s="66"/>
      <c r="M1136" s="66"/>
      <c r="N1136" s="66"/>
      <c r="O1136" s="66"/>
      <c r="P1136" s="73"/>
      <c r="Q1136" s="65">
        <v>2010</v>
      </c>
      <c r="R1136" s="66">
        <v>8</v>
      </c>
      <c r="S1136" s="75">
        <f t="shared" si="149"/>
        <v>0.125</v>
      </c>
      <c r="T1136" s="76">
        <f t="shared" si="150"/>
        <v>2061262.5</v>
      </c>
      <c r="U1136" s="66">
        <f t="shared" si="153"/>
        <v>8</v>
      </c>
      <c r="V1136" s="66"/>
      <c r="W1136" s="77">
        <f t="shared" si="151"/>
        <v>16490100</v>
      </c>
      <c r="X1136" s="18">
        <f t="shared" si="147"/>
        <v>0</v>
      </c>
    </row>
    <row r="1137" spans="1:24" ht="30" hidden="1" x14ac:dyDescent="0.25">
      <c r="A1137" s="65">
        <f t="shared" si="152"/>
        <v>30</v>
      </c>
      <c r="B1137" s="66"/>
      <c r="C1137" s="67" t="s">
        <v>1204</v>
      </c>
      <c r="D1137" s="66" t="s">
        <v>1206</v>
      </c>
      <c r="E1137" s="68" t="s">
        <v>74</v>
      </c>
      <c r="F1137" s="65">
        <v>1</v>
      </c>
      <c r="G1137" s="69">
        <v>16490100</v>
      </c>
      <c r="H1137" s="70">
        <f t="shared" si="154"/>
        <v>0</v>
      </c>
      <c r="I1137" s="65">
        <v>1</v>
      </c>
      <c r="J1137" s="87">
        <f t="shared" si="148"/>
        <v>16490100</v>
      </c>
      <c r="K1137" s="70">
        <f t="shared" si="148"/>
        <v>0</v>
      </c>
      <c r="L1137" s="66"/>
      <c r="M1137" s="66"/>
      <c r="N1137" s="66"/>
      <c r="O1137" s="66"/>
      <c r="P1137" s="73"/>
      <c r="Q1137" s="65">
        <v>2010</v>
      </c>
      <c r="R1137" s="66">
        <v>8</v>
      </c>
      <c r="S1137" s="75">
        <f t="shared" si="149"/>
        <v>0.125</v>
      </c>
      <c r="T1137" s="76">
        <f t="shared" si="150"/>
        <v>2061262.5</v>
      </c>
      <c r="U1137" s="66">
        <f t="shared" si="153"/>
        <v>8</v>
      </c>
      <c r="V1137" s="66"/>
      <c r="W1137" s="77">
        <f t="shared" si="151"/>
        <v>16490100</v>
      </c>
      <c r="X1137" s="18">
        <f t="shared" si="147"/>
        <v>0</v>
      </c>
    </row>
    <row r="1138" spans="1:24" ht="30" hidden="1" x14ac:dyDescent="0.25">
      <c r="A1138" s="65">
        <f t="shared" si="152"/>
        <v>31</v>
      </c>
      <c r="B1138" s="66"/>
      <c r="C1138" s="67" t="s">
        <v>1204</v>
      </c>
      <c r="D1138" s="66" t="s">
        <v>1207</v>
      </c>
      <c r="E1138" s="68" t="s">
        <v>74</v>
      </c>
      <c r="F1138" s="65">
        <v>1</v>
      </c>
      <c r="G1138" s="69">
        <v>16490100</v>
      </c>
      <c r="H1138" s="70">
        <f t="shared" si="154"/>
        <v>0</v>
      </c>
      <c r="I1138" s="65">
        <v>1</v>
      </c>
      <c r="J1138" s="87">
        <f t="shared" si="148"/>
        <v>16490100</v>
      </c>
      <c r="K1138" s="70">
        <f t="shared" si="148"/>
        <v>0</v>
      </c>
      <c r="L1138" s="66"/>
      <c r="M1138" s="66"/>
      <c r="N1138" s="66"/>
      <c r="O1138" s="66"/>
      <c r="P1138" s="73"/>
      <c r="Q1138" s="65">
        <v>2010</v>
      </c>
      <c r="R1138" s="66">
        <v>8</v>
      </c>
      <c r="S1138" s="75">
        <f t="shared" si="149"/>
        <v>0.125</v>
      </c>
      <c r="T1138" s="76">
        <f t="shared" si="150"/>
        <v>2061262.5</v>
      </c>
      <c r="U1138" s="66">
        <f t="shared" si="153"/>
        <v>8</v>
      </c>
      <c r="V1138" s="66"/>
      <c r="W1138" s="77">
        <f t="shared" si="151"/>
        <v>16490100</v>
      </c>
      <c r="X1138" s="18">
        <f t="shared" si="147"/>
        <v>0</v>
      </c>
    </row>
    <row r="1139" spans="1:24" ht="30" hidden="1" x14ac:dyDescent="0.25">
      <c r="A1139" s="65">
        <f t="shared" si="152"/>
        <v>32</v>
      </c>
      <c r="B1139" s="66"/>
      <c r="C1139" s="67" t="s">
        <v>1208</v>
      </c>
      <c r="D1139" s="66" t="s">
        <v>1209</v>
      </c>
      <c r="E1139" s="68" t="s">
        <v>74</v>
      </c>
      <c r="F1139" s="65">
        <v>1</v>
      </c>
      <c r="G1139" s="88">
        <v>12425600</v>
      </c>
      <c r="H1139" s="70">
        <f t="shared" si="154"/>
        <v>0</v>
      </c>
      <c r="I1139" s="65">
        <v>1</v>
      </c>
      <c r="J1139" s="87">
        <f t="shared" si="148"/>
        <v>12425600</v>
      </c>
      <c r="K1139" s="70">
        <f t="shared" si="148"/>
        <v>0</v>
      </c>
      <c r="L1139" s="66"/>
      <c r="M1139" s="66"/>
      <c r="N1139" s="66"/>
      <c r="O1139" s="72"/>
      <c r="P1139" s="73"/>
      <c r="Q1139" s="65">
        <v>2010</v>
      </c>
      <c r="R1139" s="66">
        <v>8</v>
      </c>
      <c r="S1139" s="75">
        <f t="shared" si="149"/>
        <v>0.125</v>
      </c>
      <c r="T1139" s="76">
        <f t="shared" si="150"/>
        <v>1553200</v>
      </c>
      <c r="U1139" s="66">
        <f t="shared" si="153"/>
        <v>8</v>
      </c>
      <c r="V1139" s="66"/>
      <c r="W1139" s="77">
        <f t="shared" si="151"/>
        <v>12425600</v>
      </c>
      <c r="X1139" s="18">
        <f t="shared" si="147"/>
        <v>0</v>
      </c>
    </row>
    <row r="1140" spans="1:24" ht="30" hidden="1" x14ac:dyDescent="0.25">
      <c r="A1140" s="65">
        <f t="shared" si="152"/>
        <v>33</v>
      </c>
      <c r="B1140" s="66"/>
      <c r="C1140" s="67" t="s">
        <v>1208</v>
      </c>
      <c r="D1140" s="66" t="s">
        <v>1210</v>
      </c>
      <c r="E1140" s="68" t="s">
        <v>74</v>
      </c>
      <c r="F1140" s="65">
        <v>1</v>
      </c>
      <c r="G1140" s="88">
        <v>12425600</v>
      </c>
      <c r="H1140" s="70">
        <f t="shared" si="154"/>
        <v>0</v>
      </c>
      <c r="I1140" s="65">
        <v>1</v>
      </c>
      <c r="J1140" s="87">
        <f t="shared" ref="J1140:K1171" si="155">G1140</f>
        <v>12425600</v>
      </c>
      <c r="K1140" s="70">
        <f t="shared" si="155"/>
        <v>0</v>
      </c>
      <c r="L1140" s="66"/>
      <c r="M1140" s="66"/>
      <c r="N1140" s="66"/>
      <c r="O1140" s="72"/>
      <c r="P1140" s="73"/>
      <c r="Q1140" s="65">
        <v>2010</v>
      </c>
      <c r="R1140" s="66">
        <v>8</v>
      </c>
      <c r="S1140" s="75">
        <f t="shared" si="149"/>
        <v>0.125</v>
      </c>
      <c r="T1140" s="76">
        <f t="shared" si="150"/>
        <v>1553200</v>
      </c>
      <c r="U1140" s="66">
        <f t="shared" si="153"/>
        <v>8</v>
      </c>
      <c r="V1140" s="66"/>
      <c r="W1140" s="77">
        <f t="shared" si="151"/>
        <v>12425600</v>
      </c>
      <c r="X1140" s="18">
        <f t="shared" si="147"/>
        <v>0</v>
      </c>
    </row>
    <row r="1141" spans="1:24" ht="30" hidden="1" x14ac:dyDescent="0.25">
      <c r="A1141" s="65">
        <f t="shared" si="152"/>
        <v>34</v>
      </c>
      <c r="B1141" s="66"/>
      <c r="C1141" s="67" t="s">
        <v>1208</v>
      </c>
      <c r="D1141" s="66" t="s">
        <v>1211</v>
      </c>
      <c r="E1141" s="68" t="s">
        <v>74</v>
      </c>
      <c r="F1141" s="65">
        <v>1</v>
      </c>
      <c r="G1141" s="88">
        <v>12425600</v>
      </c>
      <c r="H1141" s="70">
        <f t="shared" si="154"/>
        <v>0</v>
      </c>
      <c r="I1141" s="65">
        <v>1</v>
      </c>
      <c r="J1141" s="87">
        <f t="shared" si="155"/>
        <v>12425600</v>
      </c>
      <c r="K1141" s="70">
        <f t="shared" si="155"/>
        <v>0</v>
      </c>
      <c r="L1141" s="66"/>
      <c r="M1141" s="66"/>
      <c r="N1141" s="66"/>
      <c r="O1141" s="72"/>
      <c r="P1141" s="73"/>
      <c r="Q1141" s="65">
        <v>2010</v>
      </c>
      <c r="R1141" s="66">
        <v>8</v>
      </c>
      <c r="S1141" s="75">
        <f t="shared" si="149"/>
        <v>0.125</v>
      </c>
      <c r="T1141" s="76">
        <f t="shared" si="150"/>
        <v>1553200</v>
      </c>
      <c r="U1141" s="66">
        <f t="shared" si="153"/>
        <v>8</v>
      </c>
      <c r="V1141" s="66"/>
      <c r="W1141" s="77">
        <f t="shared" si="151"/>
        <v>12425600</v>
      </c>
      <c r="X1141" s="18">
        <f t="shared" si="147"/>
        <v>0</v>
      </c>
    </row>
    <row r="1142" spans="1:24" ht="30" hidden="1" x14ac:dyDescent="0.25">
      <c r="A1142" s="65">
        <f t="shared" si="152"/>
        <v>35</v>
      </c>
      <c r="B1142" s="66"/>
      <c r="C1142" s="67" t="s">
        <v>1208</v>
      </c>
      <c r="D1142" s="66" t="s">
        <v>1212</v>
      </c>
      <c r="E1142" s="68" t="s">
        <v>74</v>
      </c>
      <c r="F1142" s="65">
        <v>1</v>
      </c>
      <c r="G1142" s="88">
        <v>12425600</v>
      </c>
      <c r="H1142" s="70">
        <f t="shared" si="154"/>
        <v>0</v>
      </c>
      <c r="I1142" s="65">
        <v>1</v>
      </c>
      <c r="J1142" s="87">
        <f t="shared" si="155"/>
        <v>12425600</v>
      </c>
      <c r="K1142" s="70">
        <f t="shared" si="155"/>
        <v>0</v>
      </c>
      <c r="L1142" s="66"/>
      <c r="M1142" s="66"/>
      <c r="N1142" s="66"/>
      <c r="O1142" s="72"/>
      <c r="P1142" s="73"/>
      <c r="Q1142" s="65">
        <v>2010</v>
      </c>
      <c r="R1142" s="66">
        <v>8</v>
      </c>
      <c r="S1142" s="75">
        <f t="shared" si="149"/>
        <v>0.125</v>
      </c>
      <c r="T1142" s="76">
        <f t="shared" si="150"/>
        <v>1553200</v>
      </c>
      <c r="U1142" s="66">
        <f t="shared" si="153"/>
        <v>8</v>
      </c>
      <c r="V1142" s="66"/>
      <c r="W1142" s="77">
        <f t="shared" si="151"/>
        <v>12425600</v>
      </c>
      <c r="X1142" s="18">
        <f t="shared" si="147"/>
        <v>0</v>
      </c>
    </row>
    <row r="1143" spans="1:24" ht="30" hidden="1" x14ac:dyDescent="0.25">
      <c r="A1143" s="65">
        <f t="shared" si="152"/>
        <v>36</v>
      </c>
      <c r="B1143" s="66"/>
      <c r="C1143" s="67" t="s">
        <v>1208</v>
      </c>
      <c r="D1143" s="66" t="s">
        <v>1213</v>
      </c>
      <c r="E1143" s="68" t="s">
        <v>74</v>
      </c>
      <c r="F1143" s="65">
        <v>1</v>
      </c>
      <c r="G1143" s="88">
        <v>12425600</v>
      </c>
      <c r="H1143" s="70">
        <f t="shared" si="154"/>
        <v>0</v>
      </c>
      <c r="I1143" s="65">
        <v>1</v>
      </c>
      <c r="J1143" s="87">
        <f t="shared" si="155"/>
        <v>12425600</v>
      </c>
      <c r="K1143" s="70">
        <f t="shared" si="155"/>
        <v>0</v>
      </c>
      <c r="L1143" s="66"/>
      <c r="M1143" s="66"/>
      <c r="N1143" s="66"/>
      <c r="O1143" s="72"/>
      <c r="P1143" s="73"/>
      <c r="Q1143" s="65">
        <v>2010</v>
      </c>
      <c r="R1143" s="66">
        <v>8</v>
      </c>
      <c r="S1143" s="75">
        <f t="shared" si="149"/>
        <v>0.125</v>
      </c>
      <c r="T1143" s="76">
        <f t="shared" si="150"/>
        <v>1553200</v>
      </c>
      <c r="U1143" s="66">
        <f t="shared" si="153"/>
        <v>8</v>
      </c>
      <c r="V1143" s="66"/>
      <c r="W1143" s="77">
        <f t="shared" si="151"/>
        <v>12425600</v>
      </c>
      <c r="X1143" s="18">
        <f t="shared" si="147"/>
        <v>0</v>
      </c>
    </row>
    <row r="1144" spans="1:24" ht="30" hidden="1" x14ac:dyDescent="0.25">
      <c r="A1144" s="65">
        <f t="shared" si="152"/>
        <v>37</v>
      </c>
      <c r="B1144" s="66"/>
      <c r="C1144" s="67" t="s">
        <v>1208</v>
      </c>
      <c r="D1144" s="66" t="s">
        <v>1214</v>
      </c>
      <c r="E1144" s="68" t="s">
        <v>74</v>
      </c>
      <c r="F1144" s="65">
        <v>1</v>
      </c>
      <c r="G1144" s="88">
        <v>12425600</v>
      </c>
      <c r="H1144" s="70">
        <f t="shared" si="154"/>
        <v>0</v>
      </c>
      <c r="I1144" s="65">
        <v>1</v>
      </c>
      <c r="J1144" s="87">
        <f t="shared" si="155"/>
        <v>12425600</v>
      </c>
      <c r="K1144" s="70">
        <f t="shared" si="155"/>
        <v>0</v>
      </c>
      <c r="L1144" s="66"/>
      <c r="M1144" s="66"/>
      <c r="N1144" s="66"/>
      <c r="O1144" s="72"/>
      <c r="P1144" s="73"/>
      <c r="Q1144" s="65">
        <v>2010</v>
      </c>
      <c r="R1144" s="66">
        <v>8</v>
      </c>
      <c r="S1144" s="75">
        <f t="shared" si="149"/>
        <v>0.125</v>
      </c>
      <c r="T1144" s="76">
        <f t="shared" si="150"/>
        <v>1553200</v>
      </c>
      <c r="U1144" s="66">
        <f t="shared" si="153"/>
        <v>8</v>
      </c>
      <c r="V1144" s="66"/>
      <c r="W1144" s="77">
        <f t="shared" si="151"/>
        <v>12425600</v>
      </c>
      <c r="X1144" s="18">
        <f t="shared" si="147"/>
        <v>0</v>
      </c>
    </row>
    <row r="1145" spans="1:24" ht="30" hidden="1" x14ac:dyDescent="0.25">
      <c r="A1145" s="65">
        <f t="shared" si="152"/>
        <v>38</v>
      </c>
      <c r="B1145" s="66"/>
      <c r="C1145" s="67" t="s">
        <v>1170</v>
      </c>
      <c r="D1145" s="66" t="s">
        <v>1215</v>
      </c>
      <c r="E1145" s="68" t="s">
        <v>109</v>
      </c>
      <c r="F1145" s="65">
        <v>1</v>
      </c>
      <c r="G1145" s="88">
        <v>13150000</v>
      </c>
      <c r="H1145" s="70">
        <v>0</v>
      </c>
      <c r="I1145" s="65">
        <v>1</v>
      </c>
      <c r="J1145" s="87">
        <f t="shared" si="155"/>
        <v>13150000</v>
      </c>
      <c r="K1145" s="70">
        <f t="shared" si="155"/>
        <v>0</v>
      </c>
      <c r="L1145" s="66"/>
      <c r="M1145" s="66"/>
      <c r="N1145" s="66"/>
      <c r="O1145" s="66"/>
      <c r="P1145" s="73"/>
      <c r="Q1145" s="65">
        <v>2009</v>
      </c>
      <c r="R1145" s="66">
        <v>8</v>
      </c>
      <c r="S1145" s="75">
        <f t="shared" si="149"/>
        <v>0.125</v>
      </c>
      <c r="T1145" s="76">
        <f t="shared" si="150"/>
        <v>1643750</v>
      </c>
      <c r="U1145" s="66">
        <f t="shared" si="153"/>
        <v>9</v>
      </c>
      <c r="V1145" s="66"/>
      <c r="W1145" s="77">
        <f t="shared" si="151"/>
        <v>14793750</v>
      </c>
      <c r="X1145" s="18">
        <f t="shared" si="147"/>
        <v>0</v>
      </c>
    </row>
    <row r="1146" spans="1:24" ht="30" hidden="1" x14ac:dyDescent="0.25">
      <c r="A1146" s="65">
        <f t="shared" si="152"/>
        <v>39</v>
      </c>
      <c r="B1146" s="66"/>
      <c r="C1146" s="67" t="s">
        <v>1170</v>
      </c>
      <c r="D1146" s="66" t="s">
        <v>1216</v>
      </c>
      <c r="E1146" s="68" t="s">
        <v>109</v>
      </c>
      <c r="F1146" s="65">
        <v>1</v>
      </c>
      <c r="G1146" s="88">
        <v>13150000</v>
      </c>
      <c r="H1146" s="70">
        <v>0</v>
      </c>
      <c r="I1146" s="65">
        <v>1</v>
      </c>
      <c r="J1146" s="87">
        <f t="shared" si="155"/>
        <v>13150000</v>
      </c>
      <c r="K1146" s="70">
        <f t="shared" si="155"/>
        <v>0</v>
      </c>
      <c r="L1146" s="66"/>
      <c r="M1146" s="66"/>
      <c r="N1146" s="66"/>
      <c r="O1146" s="66"/>
      <c r="P1146" s="73"/>
      <c r="Q1146" s="65">
        <v>2009</v>
      </c>
      <c r="R1146" s="66">
        <v>8</v>
      </c>
      <c r="S1146" s="75">
        <f t="shared" si="149"/>
        <v>0.125</v>
      </c>
      <c r="T1146" s="76">
        <f t="shared" si="150"/>
        <v>1643750</v>
      </c>
      <c r="U1146" s="66">
        <f t="shared" si="153"/>
        <v>9</v>
      </c>
      <c r="V1146" s="66"/>
      <c r="W1146" s="77">
        <f t="shared" si="151"/>
        <v>14793750</v>
      </c>
      <c r="X1146" s="18">
        <f t="shared" si="147"/>
        <v>0</v>
      </c>
    </row>
    <row r="1147" spans="1:24" ht="30" hidden="1" x14ac:dyDescent="0.25">
      <c r="A1147" s="65">
        <f t="shared" si="152"/>
        <v>40</v>
      </c>
      <c r="B1147" s="66"/>
      <c r="C1147" s="67" t="s">
        <v>1170</v>
      </c>
      <c r="D1147" s="66" t="s">
        <v>1217</v>
      </c>
      <c r="E1147" s="68" t="s">
        <v>125</v>
      </c>
      <c r="F1147" s="65">
        <v>1</v>
      </c>
      <c r="G1147" s="88">
        <v>13150000</v>
      </c>
      <c r="H1147" s="70">
        <v>0</v>
      </c>
      <c r="I1147" s="65">
        <v>1</v>
      </c>
      <c r="J1147" s="87">
        <f t="shared" si="155"/>
        <v>13150000</v>
      </c>
      <c r="K1147" s="70">
        <f t="shared" si="155"/>
        <v>0</v>
      </c>
      <c r="L1147" s="66"/>
      <c r="M1147" s="66"/>
      <c r="N1147" s="66"/>
      <c r="O1147" s="66"/>
      <c r="P1147" s="73"/>
      <c r="Q1147" s="65">
        <v>2009</v>
      </c>
      <c r="R1147" s="66">
        <v>8</v>
      </c>
      <c r="S1147" s="75">
        <f t="shared" si="149"/>
        <v>0.125</v>
      </c>
      <c r="T1147" s="76">
        <f t="shared" si="150"/>
        <v>1643750</v>
      </c>
      <c r="U1147" s="66">
        <f t="shared" si="153"/>
        <v>9</v>
      </c>
      <c r="V1147" s="66"/>
      <c r="W1147" s="77">
        <f t="shared" si="151"/>
        <v>14793750</v>
      </c>
      <c r="X1147" s="18">
        <f t="shared" si="147"/>
        <v>0</v>
      </c>
    </row>
    <row r="1148" spans="1:24" ht="30" hidden="1" x14ac:dyDescent="0.25">
      <c r="A1148" s="65">
        <f t="shared" si="152"/>
        <v>41</v>
      </c>
      <c r="B1148" s="66"/>
      <c r="C1148" s="67" t="s">
        <v>1170</v>
      </c>
      <c r="D1148" s="66" t="s">
        <v>1218</v>
      </c>
      <c r="E1148" s="68" t="s">
        <v>84</v>
      </c>
      <c r="F1148" s="65">
        <v>1</v>
      </c>
      <c r="G1148" s="88">
        <v>13150000</v>
      </c>
      <c r="H1148" s="70">
        <v>0</v>
      </c>
      <c r="I1148" s="65">
        <v>1</v>
      </c>
      <c r="J1148" s="87">
        <f t="shared" si="155"/>
        <v>13150000</v>
      </c>
      <c r="K1148" s="70">
        <f t="shared" si="155"/>
        <v>0</v>
      </c>
      <c r="L1148" s="66"/>
      <c r="M1148" s="66"/>
      <c r="N1148" s="66"/>
      <c r="O1148" s="66"/>
      <c r="P1148" s="73"/>
      <c r="Q1148" s="65">
        <v>2009</v>
      </c>
      <c r="R1148" s="66">
        <v>8</v>
      </c>
      <c r="S1148" s="75">
        <f t="shared" si="149"/>
        <v>0.125</v>
      </c>
      <c r="T1148" s="76">
        <f t="shared" si="150"/>
        <v>1643750</v>
      </c>
      <c r="U1148" s="66">
        <f t="shared" si="153"/>
        <v>9</v>
      </c>
      <c r="V1148" s="66"/>
      <c r="W1148" s="77">
        <f t="shared" si="151"/>
        <v>14793750</v>
      </c>
      <c r="X1148" s="18">
        <f t="shared" si="147"/>
        <v>0</v>
      </c>
    </row>
    <row r="1149" spans="1:24" ht="30" hidden="1" x14ac:dyDescent="0.25">
      <c r="A1149" s="65">
        <f t="shared" si="152"/>
        <v>42</v>
      </c>
      <c r="B1149" s="66"/>
      <c r="C1149" s="67" t="s">
        <v>1170</v>
      </c>
      <c r="D1149" s="66" t="s">
        <v>1219</v>
      </c>
      <c r="E1149" s="68" t="s">
        <v>84</v>
      </c>
      <c r="F1149" s="65">
        <v>1</v>
      </c>
      <c r="G1149" s="88">
        <v>13150000</v>
      </c>
      <c r="H1149" s="70">
        <v>0</v>
      </c>
      <c r="I1149" s="65">
        <v>1</v>
      </c>
      <c r="J1149" s="87">
        <f t="shared" si="155"/>
        <v>13150000</v>
      </c>
      <c r="K1149" s="70">
        <f t="shared" si="155"/>
        <v>0</v>
      </c>
      <c r="L1149" s="66"/>
      <c r="M1149" s="66"/>
      <c r="N1149" s="66"/>
      <c r="O1149" s="66"/>
      <c r="P1149" s="73"/>
      <c r="Q1149" s="65">
        <v>2009</v>
      </c>
      <c r="R1149" s="66">
        <v>8</v>
      </c>
      <c r="S1149" s="75">
        <f t="shared" si="149"/>
        <v>0.125</v>
      </c>
      <c r="T1149" s="76">
        <f t="shared" si="150"/>
        <v>1643750</v>
      </c>
      <c r="U1149" s="66">
        <f t="shared" si="153"/>
        <v>9</v>
      </c>
      <c r="V1149" s="66"/>
      <c r="W1149" s="77">
        <f t="shared" si="151"/>
        <v>14793750</v>
      </c>
      <c r="X1149" s="18">
        <f t="shared" si="147"/>
        <v>0</v>
      </c>
    </row>
    <row r="1150" spans="1:24" ht="30" hidden="1" x14ac:dyDescent="0.25">
      <c r="A1150" s="65">
        <f t="shared" si="152"/>
        <v>43</v>
      </c>
      <c r="B1150" s="66"/>
      <c r="C1150" s="67" t="s">
        <v>1170</v>
      </c>
      <c r="D1150" s="66" t="s">
        <v>1220</v>
      </c>
      <c r="E1150" s="68" t="s">
        <v>74</v>
      </c>
      <c r="F1150" s="65">
        <v>1</v>
      </c>
      <c r="G1150" s="88">
        <v>13150000</v>
      </c>
      <c r="H1150" s="70">
        <v>0</v>
      </c>
      <c r="I1150" s="65">
        <v>1</v>
      </c>
      <c r="J1150" s="87">
        <f t="shared" si="155"/>
        <v>13150000</v>
      </c>
      <c r="K1150" s="70">
        <f t="shared" si="155"/>
        <v>0</v>
      </c>
      <c r="L1150" s="66"/>
      <c r="M1150" s="66"/>
      <c r="N1150" s="66"/>
      <c r="O1150" s="66"/>
      <c r="P1150" s="73"/>
      <c r="Q1150" s="65">
        <v>2009</v>
      </c>
      <c r="R1150" s="66">
        <v>8</v>
      </c>
      <c r="S1150" s="75">
        <f t="shared" si="149"/>
        <v>0.125</v>
      </c>
      <c r="T1150" s="76">
        <f t="shared" si="150"/>
        <v>1643750</v>
      </c>
      <c r="U1150" s="66">
        <f t="shared" si="153"/>
        <v>9</v>
      </c>
      <c r="V1150" s="66"/>
      <c r="W1150" s="77">
        <f t="shared" si="151"/>
        <v>14793750</v>
      </c>
      <c r="X1150" s="18">
        <f t="shared" si="147"/>
        <v>0</v>
      </c>
    </row>
    <row r="1151" spans="1:24" ht="30" hidden="1" x14ac:dyDescent="0.25">
      <c r="A1151" s="65">
        <f t="shared" si="152"/>
        <v>44</v>
      </c>
      <c r="B1151" s="66"/>
      <c r="C1151" s="67" t="s">
        <v>1170</v>
      </c>
      <c r="D1151" s="66" t="s">
        <v>1221</v>
      </c>
      <c r="E1151" s="68" t="s">
        <v>74</v>
      </c>
      <c r="F1151" s="65">
        <v>1</v>
      </c>
      <c r="G1151" s="88">
        <v>13150000</v>
      </c>
      <c r="H1151" s="70">
        <v>0</v>
      </c>
      <c r="I1151" s="65">
        <v>1</v>
      </c>
      <c r="J1151" s="87">
        <f t="shared" si="155"/>
        <v>13150000</v>
      </c>
      <c r="K1151" s="70">
        <f t="shared" si="155"/>
        <v>0</v>
      </c>
      <c r="L1151" s="66"/>
      <c r="M1151" s="66"/>
      <c r="N1151" s="66"/>
      <c r="O1151" s="66"/>
      <c r="P1151" s="73"/>
      <c r="Q1151" s="65">
        <v>2009</v>
      </c>
      <c r="R1151" s="66">
        <v>8</v>
      </c>
      <c r="S1151" s="75">
        <f t="shared" si="149"/>
        <v>0.125</v>
      </c>
      <c r="T1151" s="76">
        <f t="shared" si="150"/>
        <v>1643750</v>
      </c>
      <c r="U1151" s="66">
        <f t="shared" si="153"/>
        <v>9</v>
      </c>
      <c r="V1151" s="66"/>
      <c r="W1151" s="77">
        <f t="shared" si="151"/>
        <v>14793750</v>
      </c>
      <c r="X1151" s="18">
        <f t="shared" si="147"/>
        <v>0</v>
      </c>
    </row>
    <row r="1152" spans="1:24" ht="30" hidden="1" x14ac:dyDescent="0.25">
      <c r="A1152" s="65">
        <f t="shared" si="152"/>
        <v>45</v>
      </c>
      <c r="B1152" s="66"/>
      <c r="C1152" s="67" t="s">
        <v>1170</v>
      </c>
      <c r="D1152" s="66" t="s">
        <v>1222</v>
      </c>
      <c r="E1152" s="68" t="s">
        <v>74</v>
      </c>
      <c r="F1152" s="65">
        <v>1</v>
      </c>
      <c r="G1152" s="88">
        <v>13150000</v>
      </c>
      <c r="H1152" s="70">
        <v>0</v>
      </c>
      <c r="I1152" s="65">
        <v>1</v>
      </c>
      <c r="J1152" s="87">
        <f t="shared" si="155"/>
        <v>13150000</v>
      </c>
      <c r="K1152" s="70">
        <f t="shared" si="155"/>
        <v>0</v>
      </c>
      <c r="L1152" s="66"/>
      <c r="M1152" s="66"/>
      <c r="N1152" s="66"/>
      <c r="O1152" s="66"/>
      <c r="P1152" s="73"/>
      <c r="Q1152" s="65">
        <v>2009</v>
      </c>
      <c r="R1152" s="66">
        <v>8</v>
      </c>
      <c r="S1152" s="75">
        <f t="shared" si="149"/>
        <v>0.125</v>
      </c>
      <c r="T1152" s="76">
        <f t="shared" si="150"/>
        <v>1643750</v>
      </c>
      <c r="U1152" s="66">
        <f t="shared" si="153"/>
        <v>9</v>
      </c>
      <c r="V1152" s="66"/>
      <c r="W1152" s="77">
        <f t="shared" si="151"/>
        <v>14793750</v>
      </c>
      <c r="X1152" s="18">
        <f t="shared" si="147"/>
        <v>0</v>
      </c>
    </row>
    <row r="1153" spans="1:24" ht="30" hidden="1" x14ac:dyDescent="0.25">
      <c r="A1153" s="65">
        <f t="shared" si="152"/>
        <v>46</v>
      </c>
      <c r="B1153" s="66"/>
      <c r="C1153" s="67" t="s">
        <v>1170</v>
      </c>
      <c r="D1153" s="66" t="s">
        <v>1223</v>
      </c>
      <c r="E1153" s="68" t="s">
        <v>74</v>
      </c>
      <c r="F1153" s="65">
        <v>1</v>
      </c>
      <c r="G1153" s="88">
        <v>13150000</v>
      </c>
      <c r="H1153" s="70">
        <v>0</v>
      </c>
      <c r="I1153" s="65">
        <v>1</v>
      </c>
      <c r="J1153" s="87">
        <f t="shared" si="155"/>
        <v>13150000</v>
      </c>
      <c r="K1153" s="70">
        <f t="shared" si="155"/>
        <v>0</v>
      </c>
      <c r="L1153" s="66"/>
      <c r="M1153" s="66"/>
      <c r="N1153" s="66"/>
      <c r="O1153" s="66"/>
      <c r="P1153" s="73"/>
      <c r="Q1153" s="65">
        <v>2009</v>
      </c>
      <c r="R1153" s="66">
        <v>8</v>
      </c>
      <c r="S1153" s="75">
        <f t="shared" si="149"/>
        <v>0.125</v>
      </c>
      <c r="T1153" s="76">
        <f t="shared" si="150"/>
        <v>1643750</v>
      </c>
      <c r="U1153" s="66">
        <f t="shared" si="153"/>
        <v>9</v>
      </c>
      <c r="V1153" s="66"/>
      <c r="W1153" s="77">
        <f t="shared" si="151"/>
        <v>14793750</v>
      </c>
      <c r="X1153" s="18">
        <f t="shared" si="147"/>
        <v>0</v>
      </c>
    </row>
    <row r="1154" spans="1:24" ht="30" hidden="1" x14ac:dyDescent="0.25">
      <c r="A1154" s="65">
        <f t="shared" si="152"/>
        <v>47</v>
      </c>
      <c r="B1154" s="66"/>
      <c r="C1154" s="67" t="s">
        <v>1170</v>
      </c>
      <c r="D1154" s="66" t="s">
        <v>1224</v>
      </c>
      <c r="E1154" s="68" t="s">
        <v>74</v>
      </c>
      <c r="F1154" s="65">
        <v>1</v>
      </c>
      <c r="G1154" s="88">
        <v>13150000</v>
      </c>
      <c r="H1154" s="70">
        <v>0</v>
      </c>
      <c r="I1154" s="65">
        <v>1</v>
      </c>
      <c r="J1154" s="87">
        <f t="shared" si="155"/>
        <v>13150000</v>
      </c>
      <c r="K1154" s="70">
        <f t="shared" si="155"/>
        <v>0</v>
      </c>
      <c r="L1154" s="66"/>
      <c r="M1154" s="66"/>
      <c r="N1154" s="66"/>
      <c r="O1154" s="66"/>
      <c r="P1154" s="73"/>
      <c r="Q1154" s="65">
        <v>2009</v>
      </c>
      <c r="R1154" s="66">
        <v>8</v>
      </c>
      <c r="S1154" s="75">
        <f t="shared" si="149"/>
        <v>0.125</v>
      </c>
      <c r="T1154" s="76">
        <f t="shared" si="150"/>
        <v>1643750</v>
      </c>
      <c r="U1154" s="66">
        <f t="shared" si="153"/>
        <v>9</v>
      </c>
      <c r="V1154" s="66"/>
      <c r="W1154" s="77">
        <f t="shared" si="151"/>
        <v>14793750</v>
      </c>
      <c r="X1154" s="18">
        <f t="shared" si="147"/>
        <v>0</v>
      </c>
    </row>
    <row r="1155" spans="1:24" ht="30" hidden="1" x14ac:dyDescent="0.25">
      <c r="A1155" s="65">
        <f t="shared" si="152"/>
        <v>48</v>
      </c>
      <c r="B1155" s="66"/>
      <c r="C1155" s="67" t="s">
        <v>1170</v>
      </c>
      <c r="D1155" s="66" t="s">
        <v>1225</v>
      </c>
      <c r="E1155" s="68" t="s">
        <v>74</v>
      </c>
      <c r="F1155" s="65">
        <v>1</v>
      </c>
      <c r="G1155" s="88">
        <v>13150000</v>
      </c>
      <c r="H1155" s="70">
        <v>0</v>
      </c>
      <c r="I1155" s="65">
        <v>1</v>
      </c>
      <c r="J1155" s="87">
        <f t="shared" si="155"/>
        <v>13150000</v>
      </c>
      <c r="K1155" s="70">
        <f t="shared" si="155"/>
        <v>0</v>
      </c>
      <c r="L1155" s="66"/>
      <c r="M1155" s="66"/>
      <c r="N1155" s="66"/>
      <c r="O1155" s="66"/>
      <c r="P1155" s="73"/>
      <c r="Q1155" s="65">
        <v>2009</v>
      </c>
      <c r="R1155" s="66">
        <v>8</v>
      </c>
      <c r="S1155" s="75">
        <f t="shared" si="149"/>
        <v>0.125</v>
      </c>
      <c r="T1155" s="76">
        <f t="shared" si="150"/>
        <v>1643750</v>
      </c>
      <c r="U1155" s="66">
        <f t="shared" si="153"/>
        <v>9</v>
      </c>
      <c r="V1155" s="66"/>
      <c r="W1155" s="77">
        <f t="shared" si="151"/>
        <v>14793750</v>
      </c>
      <c r="X1155" s="18">
        <f t="shared" si="147"/>
        <v>0</v>
      </c>
    </row>
    <row r="1156" spans="1:24" hidden="1" x14ac:dyDescent="0.25">
      <c r="A1156" s="65">
        <f t="shared" si="152"/>
        <v>49</v>
      </c>
      <c r="B1156" s="66"/>
      <c r="C1156" s="67" t="s">
        <v>1226</v>
      </c>
      <c r="D1156" s="66" t="s">
        <v>1227</v>
      </c>
      <c r="E1156" s="68" t="s">
        <v>74</v>
      </c>
      <c r="F1156" s="65">
        <v>1</v>
      </c>
      <c r="G1156" s="86">
        <v>8500000</v>
      </c>
      <c r="H1156" s="70">
        <v>0</v>
      </c>
      <c r="I1156" s="65">
        <v>1</v>
      </c>
      <c r="J1156" s="87">
        <f t="shared" si="155"/>
        <v>8500000</v>
      </c>
      <c r="K1156" s="70">
        <f t="shared" si="155"/>
        <v>0</v>
      </c>
      <c r="L1156" s="72"/>
      <c r="M1156" s="72"/>
      <c r="N1156" s="72"/>
      <c r="O1156" s="72"/>
      <c r="P1156" s="90"/>
      <c r="Q1156" s="65">
        <v>2005</v>
      </c>
      <c r="R1156" s="66">
        <v>8</v>
      </c>
      <c r="S1156" s="75">
        <f t="shared" si="149"/>
        <v>0.125</v>
      </c>
      <c r="T1156" s="76">
        <f t="shared" si="150"/>
        <v>1062500</v>
      </c>
      <c r="U1156" s="66">
        <f t="shared" si="153"/>
        <v>13</v>
      </c>
      <c r="V1156" s="66"/>
      <c r="W1156" s="77">
        <f t="shared" si="151"/>
        <v>13812500</v>
      </c>
      <c r="X1156" s="18">
        <f t="shared" si="147"/>
        <v>0</v>
      </c>
    </row>
    <row r="1157" spans="1:24" hidden="1" x14ac:dyDescent="0.25">
      <c r="A1157" s="65">
        <f t="shared" si="152"/>
        <v>50</v>
      </c>
      <c r="B1157" s="66"/>
      <c r="C1157" s="67" t="s">
        <v>1228</v>
      </c>
      <c r="D1157" s="66" t="s">
        <v>1229</v>
      </c>
      <c r="E1157" s="68" t="s">
        <v>74</v>
      </c>
      <c r="F1157" s="65">
        <v>1</v>
      </c>
      <c r="G1157" s="86">
        <v>8500000</v>
      </c>
      <c r="H1157" s="70">
        <v>0</v>
      </c>
      <c r="I1157" s="65">
        <v>1</v>
      </c>
      <c r="J1157" s="87">
        <f t="shared" si="155"/>
        <v>8500000</v>
      </c>
      <c r="K1157" s="70">
        <f t="shared" si="155"/>
        <v>0</v>
      </c>
      <c r="L1157" s="72"/>
      <c r="M1157" s="72"/>
      <c r="N1157" s="72"/>
      <c r="O1157" s="72"/>
      <c r="P1157" s="90"/>
      <c r="Q1157" s="65">
        <v>2005</v>
      </c>
      <c r="R1157" s="66">
        <v>8</v>
      </c>
      <c r="S1157" s="75">
        <f t="shared" si="149"/>
        <v>0.125</v>
      </c>
      <c r="T1157" s="76">
        <f t="shared" si="150"/>
        <v>1062500</v>
      </c>
      <c r="U1157" s="66">
        <f t="shared" si="153"/>
        <v>13</v>
      </c>
      <c r="V1157" s="66"/>
      <c r="W1157" s="77">
        <f t="shared" si="151"/>
        <v>13812500</v>
      </c>
      <c r="X1157" s="18">
        <f t="shared" si="147"/>
        <v>0</v>
      </c>
    </row>
    <row r="1158" spans="1:24" hidden="1" x14ac:dyDescent="0.25">
      <c r="A1158" s="65">
        <f t="shared" si="152"/>
        <v>51</v>
      </c>
      <c r="B1158" s="66"/>
      <c r="C1158" s="67" t="s">
        <v>1228</v>
      </c>
      <c r="D1158" s="66" t="s">
        <v>1230</v>
      </c>
      <c r="E1158" s="68" t="s">
        <v>74</v>
      </c>
      <c r="F1158" s="65">
        <v>1</v>
      </c>
      <c r="G1158" s="86">
        <v>8500000</v>
      </c>
      <c r="H1158" s="70">
        <v>0</v>
      </c>
      <c r="I1158" s="65">
        <v>1</v>
      </c>
      <c r="J1158" s="87">
        <f t="shared" si="155"/>
        <v>8500000</v>
      </c>
      <c r="K1158" s="70">
        <f t="shared" si="155"/>
        <v>0</v>
      </c>
      <c r="L1158" s="72"/>
      <c r="M1158" s="72"/>
      <c r="N1158" s="72"/>
      <c r="O1158" s="72"/>
      <c r="P1158" s="90"/>
      <c r="Q1158" s="65">
        <v>2005</v>
      </c>
      <c r="R1158" s="66">
        <v>8</v>
      </c>
      <c r="S1158" s="75">
        <f t="shared" si="149"/>
        <v>0.125</v>
      </c>
      <c r="T1158" s="76">
        <f t="shared" si="150"/>
        <v>1062500</v>
      </c>
      <c r="U1158" s="66">
        <f t="shared" si="153"/>
        <v>13</v>
      </c>
      <c r="V1158" s="66"/>
      <c r="W1158" s="77">
        <f t="shared" si="151"/>
        <v>13812500</v>
      </c>
      <c r="X1158" s="18">
        <f t="shared" si="147"/>
        <v>0</v>
      </c>
    </row>
    <row r="1159" spans="1:24" hidden="1" x14ac:dyDescent="0.25">
      <c r="A1159" s="65">
        <f t="shared" si="152"/>
        <v>52</v>
      </c>
      <c r="B1159" s="66"/>
      <c r="C1159" s="67" t="s">
        <v>1228</v>
      </c>
      <c r="D1159" s="66" t="s">
        <v>1231</v>
      </c>
      <c r="E1159" s="68" t="s">
        <v>74</v>
      </c>
      <c r="F1159" s="65">
        <v>1</v>
      </c>
      <c r="G1159" s="86">
        <v>8500000</v>
      </c>
      <c r="H1159" s="70">
        <v>0</v>
      </c>
      <c r="I1159" s="65">
        <v>1</v>
      </c>
      <c r="J1159" s="87">
        <f t="shared" si="155"/>
        <v>8500000</v>
      </c>
      <c r="K1159" s="70">
        <f t="shared" si="155"/>
        <v>0</v>
      </c>
      <c r="L1159" s="72"/>
      <c r="M1159" s="72"/>
      <c r="N1159" s="72"/>
      <c r="O1159" s="72"/>
      <c r="P1159" s="90"/>
      <c r="Q1159" s="65">
        <v>2005</v>
      </c>
      <c r="R1159" s="66">
        <v>8</v>
      </c>
      <c r="S1159" s="75">
        <f t="shared" si="149"/>
        <v>0.125</v>
      </c>
      <c r="T1159" s="76">
        <f t="shared" si="150"/>
        <v>1062500</v>
      </c>
      <c r="U1159" s="66">
        <f t="shared" si="153"/>
        <v>13</v>
      </c>
      <c r="V1159" s="66"/>
      <c r="W1159" s="77">
        <f t="shared" si="151"/>
        <v>13812500</v>
      </c>
      <c r="X1159" s="18">
        <f t="shared" si="147"/>
        <v>0</v>
      </c>
    </row>
    <row r="1160" spans="1:24" hidden="1" x14ac:dyDescent="0.25">
      <c r="A1160" s="65">
        <f t="shared" si="152"/>
        <v>53</v>
      </c>
      <c r="B1160" s="66"/>
      <c r="C1160" s="67" t="s">
        <v>1232</v>
      </c>
      <c r="D1160" s="66">
        <v>13005</v>
      </c>
      <c r="E1160" s="68" t="s">
        <v>74</v>
      </c>
      <c r="F1160" s="65">
        <v>3</v>
      </c>
      <c r="G1160" s="88">
        <v>73200000</v>
      </c>
      <c r="H1160" s="70">
        <f>G1160-W1160</f>
        <v>27450000</v>
      </c>
      <c r="I1160" s="65">
        <v>3</v>
      </c>
      <c r="J1160" s="87">
        <f t="shared" si="155"/>
        <v>73200000</v>
      </c>
      <c r="K1160" s="70">
        <f t="shared" si="155"/>
        <v>27450000</v>
      </c>
      <c r="L1160" s="72"/>
      <c r="M1160" s="72"/>
      <c r="N1160" s="72"/>
      <c r="O1160" s="72"/>
      <c r="P1160" s="90"/>
      <c r="Q1160" s="65">
        <v>2013</v>
      </c>
      <c r="R1160" s="66">
        <v>8</v>
      </c>
      <c r="S1160" s="75">
        <f t="shared" si="149"/>
        <v>0.125</v>
      </c>
      <c r="T1160" s="76">
        <f t="shared" si="150"/>
        <v>9150000</v>
      </c>
      <c r="U1160" s="66">
        <f t="shared" si="153"/>
        <v>5</v>
      </c>
      <c r="V1160" s="66"/>
      <c r="W1160" s="77">
        <f t="shared" si="151"/>
        <v>45750000</v>
      </c>
      <c r="X1160" s="18">
        <f t="shared" si="147"/>
        <v>27450000</v>
      </c>
    </row>
    <row r="1161" spans="1:24" ht="30" hidden="1" x14ac:dyDescent="0.25">
      <c r="A1161" s="65">
        <f t="shared" si="152"/>
        <v>54</v>
      </c>
      <c r="B1161" s="66"/>
      <c r="C1161" s="67" t="s">
        <v>1170</v>
      </c>
      <c r="D1161" s="66" t="s">
        <v>1233</v>
      </c>
      <c r="E1161" s="68" t="s">
        <v>84</v>
      </c>
      <c r="F1161" s="65">
        <v>1</v>
      </c>
      <c r="G1161" s="88">
        <v>13150000</v>
      </c>
      <c r="H1161" s="70">
        <v>0</v>
      </c>
      <c r="I1161" s="65">
        <v>1</v>
      </c>
      <c r="J1161" s="87">
        <f t="shared" si="155"/>
        <v>13150000</v>
      </c>
      <c r="K1161" s="70">
        <f t="shared" si="155"/>
        <v>0</v>
      </c>
      <c r="L1161" s="66"/>
      <c r="M1161" s="66"/>
      <c r="N1161" s="66"/>
      <c r="O1161" s="66"/>
      <c r="P1161" s="73"/>
      <c r="Q1161" s="65">
        <v>2009</v>
      </c>
      <c r="R1161" s="66">
        <v>8</v>
      </c>
      <c r="S1161" s="75">
        <f t="shared" si="149"/>
        <v>0.125</v>
      </c>
      <c r="T1161" s="76">
        <f t="shared" si="150"/>
        <v>1643750</v>
      </c>
      <c r="U1161" s="66">
        <f t="shared" si="153"/>
        <v>9</v>
      </c>
      <c r="V1161" s="66"/>
      <c r="W1161" s="77">
        <f t="shared" si="151"/>
        <v>14793750</v>
      </c>
      <c r="X1161" s="18">
        <f t="shared" si="147"/>
        <v>0</v>
      </c>
    </row>
    <row r="1162" spans="1:24" ht="30" hidden="1" x14ac:dyDescent="0.25">
      <c r="A1162" s="65">
        <f t="shared" si="152"/>
        <v>55</v>
      </c>
      <c r="B1162" s="66"/>
      <c r="C1162" s="67" t="s">
        <v>1170</v>
      </c>
      <c r="D1162" s="66" t="s">
        <v>1234</v>
      </c>
      <c r="E1162" s="68" t="s">
        <v>84</v>
      </c>
      <c r="F1162" s="65">
        <v>1</v>
      </c>
      <c r="G1162" s="88">
        <v>13150000</v>
      </c>
      <c r="H1162" s="70">
        <v>0</v>
      </c>
      <c r="I1162" s="65">
        <v>1</v>
      </c>
      <c r="J1162" s="87">
        <f t="shared" si="155"/>
        <v>13150000</v>
      </c>
      <c r="K1162" s="70">
        <f t="shared" si="155"/>
        <v>0</v>
      </c>
      <c r="L1162" s="66"/>
      <c r="M1162" s="66"/>
      <c r="N1162" s="66"/>
      <c r="O1162" s="66"/>
      <c r="P1162" s="73"/>
      <c r="Q1162" s="65">
        <v>2009</v>
      </c>
      <c r="R1162" s="66">
        <v>8</v>
      </c>
      <c r="S1162" s="75">
        <f t="shared" si="149"/>
        <v>0.125</v>
      </c>
      <c r="T1162" s="76">
        <f t="shared" si="150"/>
        <v>1643750</v>
      </c>
      <c r="U1162" s="66">
        <f t="shared" si="153"/>
        <v>9</v>
      </c>
      <c r="V1162" s="66"/>
      <c r="W1162" s="77">
        <f t="shared" si="151"/>
        <v>14793750</v>
      </c>
      <c r="X1162" s="18">
        <f t="shared" si="147"/>
        <v>0</v>
      </c>
    </row>
    <row r="1163" spans="1:24" ht="30" hidden="1" x14ac:dyDescent="0.25">
      <c r="A1163" s="65">
        <f t="shared" si="152"/>
        <v>56</v>
      </c>
      <c r="B1163" s="66"/>
      <c r="C1163" s="67" t="s">
        <v>1170</v>
      </c>
      <c r="D1163" s="66" t="s">
        <v>1235</v>
      </c>
      <c r="E1163" s="68" t="s">
        <v>74</v>
      </c>
      <c r="F1163" s="65">
        <v>1</v>
      </c>
      <c r="G1163" s="88">
        <v>13150000</v>
      </c>
      <c r="H1163" s="70">
        <v>0</v>
      </c>
      <c r="I1163" s="65">
        <v>1</v>
      </c>
      <c r="J1163" s="87">
        <f t="shared" si="155"/>
        <v>13150000</v>
      </c>
      <c r="K1163" s="70">
        <f t="shared" si="155"/>
        <v>0</v>
      </c>
      <c r="L1163" s="66"/>
      <c r="M1163" s="66"/>
      <c r="N1163" s="66"/>
      <c r="O1163" s="66"/>
      <c r="P1163" s="73"/>
      <c r="Q1163" s="65">
        <v>2009</v>
      </c>
      <c r="R1163" s="66">
        <v>8</v>
      </c>
      <c r="S1163" s="75">
        <f t="shared" si="149"/>
        <v>0.125</v>
      </c>
      <c r="T1163" s="76">
        <f t="shared" si="150"/>
        <v>1643750</v>
      </c>
      <c r="U1163" s="66">
        <f t="shared" si="153"/>
        <v>9</v>
      </c>
      <c r="V1163" s="66"/>
      <c r="W1163" s="77">
        <f t="shared" si="151"/>
        <v>14793750</v>
      </c>
      <c r="X1163" s="18">
        <f t="shared" si="147"/>
        <v>0</v>
      </c>
    </row>
    <row r="1164" spans="1:24" ht="30" hidden="1" x14ac:dyDescent="0.25">
      <c r="A1164" s="65">
        <f t="shared" si="152"/>
        <v>57</v>
      </c>
      <c r="B1164" s="66"/>
      <c r="C1164" s="67" t="s">
        <v>1170</v>
      </c>
      <c r="D1164" s="66" t="s">
        <v>1236</v>
      </c>
      <c r="E1164" s="68" t="s">
        <v>74</v>
      </c>
      <c r="F1164" s="65">
        <v>1</v>
      </c>
      <c r="G1164" s="88">
        <v>13150000</v>
      </c>
      <c r="H1164" s="70">
        <v>0</v>
      </c>
      <c r="I1164" s="65">
        <v>1</v>
      </c>
      <c r="J1164" s="87">
        <f t="shared" si="155"/>
        <v>13150000</v>
      </c>
      <c r="K1164" s="70">
        <f t="shared" si="155"/>
        <v>0</v>
      </c>
      <c r="L1164" s="66"/>
      <c r="M1164" s="66"/>
      <c r="N1164" s="66"/>
      <c r="O1164" s="66"/>
      <c r="P1164" s="73"/>
      <c r="Q1164" s="65">
        <v>2009</v>
      </c>
      <c r="R1164" s="66">
        <v>8</v>
      </c>
      <c r="S1164" s="75">
        <f t="shared" si="149"/>
        <v>0.125</v>
      </c>
      <c r="T1164" s="76">
        <f t="shared" si="150"/>
        <v>1643750</v>
      </c>
      <c r="U1164" s="66">
        <f t="shared" si="153"/>
        <v>9</v>
      </c>
      <c r="V1164" s="66"/>
      <c r="W1164" s="77">
        <f t="shared" si="151"/>
        <v>14793750</v>
      </c>
      <c r="X1164" s="18">
        <f t="shared" si="147"/>
        <v>0</v>
      </c>
    </row>
    <row r="1165" spans="1:24" ht="30" hidden="1" x14ac:dyDescent="0.25">
      <c r="A1165" s="65">
        <f t="shared" si="152"/>
        <v>58</v>
      </c>
      <c r="B1165" s="66"/>
      <c r="C1165" s="67" t="s">
        <v>1170</v>
      </c>
      <c r="D1165" s="66" t="s">
        <v>1237</v>
      </c>
      <c r="E1165" s="68" t="s">
        <v>74</v>
      </c>
      <c r="F1165" s="65">
        <v>1</v>
      </c>
      <c r="G1165" s="88">
        <v>13150000</v>
      </c>
      <c r="H1165" s="70">
        <v>0</v>
      </c>
      <c r="I1165" s="65">
        <v>1</v>
      </c>
      <c r="J1165" s="87">
        <f t="shared" si="155"/>
        <v>13150000</v>
      </c>
      <c r="K1165" s="70">
        <f t="shared" si="155"/>
        <v>0</v>
      </c>
      <c r="L1165" s="66"/>
      <c r="M1165" s="66"/>
      <c r="N1165" s="66"/>
      <c r="O1165" s="66"/>
      <c r="P1165" s="73"/>
      <c r="Q1165" s="65">
        <v>2009</v>
      </c>
      <c r="R1165" s="66">
        <v>8</v>
      </c>
      <c r="S1165" s="75">
        <f t="shared" si="149"/>
        <v>0.125</v>
      </c>
      <c r="T1165" s="76">
        <f t="shared" si="150"/>
        <v>1643750</v>
      </c>
      <c r="U1165" s="66">
        <f t="shared" si="153"/>
        <v>9</v>
      </c>
      <c r="V1165" s="66"/>
      <c r="W1165" s="77">
        <f t="shared" si="151"/>
        <v>14793750</v>
      </c>
      <c r="X1165" s="18">
        <f t="shared" si="147"/>
        <v>0</v>
      </c>
    </row>
    <row r="1166" spans="1:24" hidden="1" x14ac:dyDescent="0.25">
      <c r="A1166" s="65">
        <f t="shared" si="152"/>
        <v>59</v>
      </c>
      <c r="B1166" s="66"/>
      <c r="C1166" s="67" t="s">
        <v>1181</v>
      </c>
      <c r="D1166" s="66" t="s">
        <v>1238</v>
      </c>
      <c r="E1166" s="68" t="s">
        <v>74</v>
      </c>
      <c r="F1166" s="65">
        <v>1</v>
      </c>
      <c r="G1166" s="88">
        <f>42500000/5*1</f>
        <v>8500000</v>
      </c>
      <c r="H1166" s="70">
        <v>0</v>
      </c>
      <c r="I1166" s="65">
        <v>1</v>
      </c>
      <c r="J1166" s="87">
        <f t="shared" si="155"/>
        <v>8500000</v>
      </c>
      <c r="K1166" s="70">
        <f t="shared" si="155"/>
        <v>0</v>
      </c>
      <c r="L1166" s="72"/>
      <c r="M1166" s="72"/>
      <c r="N1166" s="72"/>
      <c r="O1166" s="66"/>
      <c r="P1166" s="73"/>
      <c r="Q1166" s="65">
        <v>2005</v>
      </c>
      <c r="R1166" s="66">
        <v>8</v>
      </c>
      <c r="S1166" s="75">
        <f t="shared" si="149"/>
        <v>0.125</v>
      </c>
      <c r="T1166" s="76">
        <f t="shared" si="150"/>
        <v>1062500</v>
      </c>
      <c r="U1166" s="66">
        <f t="shared" si="153"/>
        <v>13</v>
      </c>
      <c r="V1166" s="66"/>
      <c r="W1166" s="77">
        <f t="shared" si="151"/>
        <v>13812500</v>
      </c>
      <c r="X1166" s="18">
        <f t="shared" si="147"/>
        <v>0</v>
      </c>
    </row>
    <row r="1167" spans="1:24" hidden="1" x14ac:dyDescent="0.25">
      <c r="A1167" s="65">
        <f t="shared" si="152"/>
        <v>60</v>
      </c>
      <c r="B1167" s="66"/>
      <c r="C1167" s="67" t="s">
        <v>1181</v>
      </c>
      <c r="D1167" s="66" t="s">
        <v>1239</v>
      </c>
      <c r="E1167" s="68" t="s">
        <v>74</v>
      </c>
      <c r="F1167" s="65">
        <v>1</v>
      </c>
      <c r="G1167" s="88">
        <f>42500000/5</f>
        <v>8500000</v>
      </c>
      <c r="H1167" s="70">
        <v>0</v>
      </c>
      <c r="I1167" s="65">
        <v>1</v>
      </c>
      <c r="J1167" s="87">
        <f t="shared" si="155"/>
        <v>8500000</v>
      </c>
      <c r="K1167" s="70">
        <f t="shared" si="155"/>
        <v>0</v>
      </c>
      <c r="L1167" s="72"/>
      <c r="M1167" s="72"/>
      <c r="N1167" s="72"/>
      <c r="O1167" s="66"/>
      <c r="P1167" s="73"/>
      <c r="Q1167" s="65">
        <v>2005</v>
      </c>
      <c r="R1167" s="66">
        <v>8</v>
      </c>
      <c r="S1167" s="75">
        <f t="shared" si="149"/>
        <v>0.125</v>
      </c>
      <c r="T1167" s="76">
        <f t="shared" si="150"/>
        <v>1062500</v>
      </c>
      <c r="U1167" s="66">
        <f t="shared" si="153"/>
        <v>13</v>
      </c>
      <c r="V1167" s="66"/>
      <c r="W1167" s="77">
        <f t="shared" si="151"/>
        <v>13812500</v>
      </c>
      <c r="X1167" s="18">
        <f t="shared" si="147"/>
        <v>0</v>
      </c>
    </row>
    <row r="1168" spans="1:24" hidden="1" x14ac:dyDescent="0.25">
      <c r="A1168" s="65">
        <f t="shared" si="152"/>
        <v>61</v>
      </c>
      <c r="B1168" s="66"/>
      <c r="C1168" s="67" t="s">
        <v>1232</v>
      </c>
      <c r="D1168" s="66">
        <v>13006</v>
      </c>
      <c r="E1168" s="68" t="s">
        <v>74</v>
      </c>
      <c r="F1168" s="65">
        <v>3</v>
      </c>
      <c r="G1168" s="88">
        <v>73200000</v>
      </c>
      <c r="H1168" s="70">
        <f>G1168-W1168</f>
        <v>27450000</v>
      </c>
      <c r="I1168" s="65">
        <v>3</v>
      </c>
      <c r="J1168" s="87">
        <f t="shared" si="155"/>
        <v>73200000</v>
      </c>
      <c r="K1168" s="70">
        <f t="shared" si="155"/>
        <v>27450000</v>
      </c>
      <c r="L1168" s="72"/>
      <c r="M1168" s="72"/>
      <c r="N1168" s="72"/>
      <c r="O1168" s="66"/>
      <c r="P1168" s="73"/>
      <c r="Q1168" s="65">
        <v>2013</v>
      </c>
      <c r="R1168" s="66">
        <v>8</v>
      </c>
      <c r="S1168" s="75">
        <f t="shared" si="149"/>
        <v>0.125</v>
      </c>
      <c r="T1168" s="76">
        <f t="shared" si="150"/>
        <v>9150000</v>
      </c>
      <c r="U1168" s="66">
        <f t="shared" si="153"/>
        <v>5</v>
      </c>
      <c r="V1168" s="66"/>
      <c r="W1168" s="77">
        <f t="shared" si="151"/>
        <v>45750000</v>
      </c>
      <c r="X1168" s="18">
        <f t="shared" si="147"/>
        <v>27450000</v>
      </c>
    </row>
    <row r="1169" spans="1:24" s="78" customFormat="1" ht="30" hidden="1" x14ac:dyDescent="0.2">
      <c r="A1169" s="65">
        <f t="shared" si="152"/>
        <v>62</v>
      </c>
      <c r="B1169" s="66"/>
      <c r="C1169" s="67" t="s">
        <v>1240</v>
      </c>
      <c r="D1169" s="66">
        <v>5001567</v>
      </c>
      <c r="E1169" s="68" t="s">
        <v>58</v>
      </c>
      <c r="F1169" s="65">
        <v>1</v>
      </c>
      <c r="G1169" s="86">
        <v>48500000</v>
      </c>
      <c r="H1169" s="70">
        <v>0</v>
      </c>
      <c r="I1169" s="65">
        <v>1</v>
      </c>
      <c r="J1169" s="87">
        <f t="shared" si="155"/>
        <v>48500000</v>
      </c>
      <c r="K1169" s="70">
        <f t="shared" si="155"/>
        <v>0</v>
      </c>
      <c r="L1169" s="68"/>
      <c r="M1169" s="68"/>
      <c r="N1169" s="68"/>
      <c r="O1169" s="72"/>
      <c r="P1169" s="73"/>
      <c r="Q1169" s="74">
        <v>2007</v>
      </c>
      <c r="R1169" s="74">
        <v>8</v>
      </c>
      <c r="S1169" s="75">
        <f t="shared" si="149"/>
        <v>0.125</v>
      </c>
      <c r="T1169" s="76">
        <f t="shared" si="150"/>
        <v>6062500</v>
      </c>
      <c r="U1169" s="66">
        <f t="shared" si="153"/>
        <v>11</v>
      </c>
      <c r="V1169" s="66"/>
      <c r="W1169" s="77">
        <f t="shared" si="151"/>
        <v>66687500</v>
      </c>
      <c r="X1169" s="18">
        <f t="shared" si="147"/>
        <v>0</v>
      </c>
    </row>
    <row r="1170" spans="1:24" s="78" customFormat="1" ht="30" hidden="1" x14ac:dyDescent="0.2">
      <c r="A1170" s="65">
        <f t="shared" si="152"/>
        <v>63</v>
      </c>
      <c r="B1170" s="66"/>
      <c r="C1170" s="67" t="s">
        <v>1241</v>
      </c>
      <c r="D1170" s="66" t="s">
        <v>1242</v>
      </c>
      <c r="E1170" s="68" t="s">
        <v>58</v>
      </c>
      <c r="F1170" s="65">
        <v>1</v>
      </c>
      <c r="G1170" s="86">
        <v>48500000</v>
      </c>
      <c r="H1170" s="70">
        <v>0</v>
      </c>
      <c r="I1170" s="65">
        <v>1</v>
      </c>
      <c r="J1170" s="87">
        <f t="shared" si="155"/>
        <v>48500000</v>
      </c>
      <c r="K1170" s="70">
        <f t="shared" si="155"/>
        <v>0</v>
      </c>
      <c r="L1170" s="68"/>
      <c r="M1170" s="68"/>
      <c r="N1170" s="68"/>
      <c r="O1170" s="72"/>
      <c r="P1170" s="73"/>
      <c r="Q1170" s="74">
        <v>2007</v>
      </c>
      <c r="R1170" s="74">
        <v>8</v>
      </c>
      <c r="S1170" s="75">
        <f t="shared" si="149"/>
        <v>0.125</v>
      </c>
      <c r="T1170" s="76">
        <f t="shared" si="150"/>
        <v>6062500</v>
      </c>
      <c r="U1170" s="66">
        <f t="shared" si="153"/>
        <v>11</v>
      </c>
      <c r="V1170" s="66"/>
      <c r="W1170" s="77">
        <f t="shared" si="151"/>
        <v>66687500</v>
      </c>
      <c r="X1170" s="18">
        <f t="shared" si="147"/>
        <v>0</v>
      </c>
    </row>
    <row r="1171" spans="1:24" s="78" customFormat="1" ht="30" hidden="1" x14ac:dyDescent="0.2">
      <c r="A1171" s="65">
        <f t="shared" si="152"/>
        <v>64</v>
      </c>
      <c r="B1171" s="66"/>
      <c r="C1171" s="67" t="s">
        <v>1241</v>
      </c>
      <c r="D1171" s="66" t="s">
        <v>1243</v>
      </c>
      <c r="E1171" s="68" t="s">
        <v>58</v>
      </c>
      <c r="F1171" s="65">
        <v>1</v>
      </c>
      <c r="G1171" s="86">
        <v>48500000</v>
      </c>
      <c r="H1171" s="70">
        <v>0</v>
      </c>
      <c r="I1171" s="65">
        <v>1</v>
      </c>
      <c r="J1171" s="87">
        <f t="shared" si="155"/>
        <v>48500000</v>
      </c>
      <c r="K1171" s="70">
        <f t="shared" si="155"/>
        <v>0</v>
      </c>
      <c r="L1171" s="68"/>
      <c r="M1171" s="68"/>
      <c r="N1171" s="68"/>
      <c r="O1171" s="72"/>
      <c r="P1171" s="73"/>
      <c r="Q1171" s="74">
        <v>2007</v>
      </c>
      <c r="R1171" s="74">
        <v>8</v>
      </c>
      <c r="S1171" s="75">
        <f t="shared" si="149"/>
        <v>0.125</v>
      </c>
      <c r="T1171" s="76">
        <f t="shared" si="150"/>
        <v>6062500</v>
      </c>
      <c r="U1171" s="66">
        <f t="shared" si="153"/>
        <v>11</v>
      </c>
      <c r="V1171" s="66"/>
      <c r="W1171" s="77">
        <f t="shared" si="151"/>
        <v>66687500</v>
      </c>
      <c r="X1171" s="18">
        <f t="shared" ref="X1171:X1234" si="156">IF(H1171&lt;0,0,H1171)</f>
        <v>0</v>
      </c>
    </row>
    <row r="1172" spans="1:24" s="78" customFormat="1" ht="30" hidden="1" x14ac:dyDescent="0.2">
      <c r="A1172" s="65">
        <f t="shared" si="152"/>
        <v>65</v>
      </c>
      <c r="B1172" s="66"/>
      <c r="C1172" s="67" t="s">
        <v>1244</v>
      </c>
      <c r="D1172" s="66">
        <v>5001729</v>
      </c>
      <c r="E1172" s="68" t="s">
        <v>58</v>
      </c>
      <c r="F1172" s="65">
        <v>1</v>
      </c>
      <c r="G1172" s="86">
        <v>49470000</v>
      </c>
      <c r="H1172" s="70">
        <v>0</v>
      </c>
      <c r="I1172" s="65">
        <v>1</v>
      </c>
      <c r="J1172" s="87">
        <f t="shared" ref="J1172:K1203" si="157">G1172</f>
        <v>49470000</v>
      </c>
      <c r="K1172" s="70">
        <f t="shared" si="157"/>
        <v>0</v>
      </c>
      <c r="L1172" s="68"/>
      <c r="M1172" s="68"/>
      <c r="N1172" s="68"/>
      <c r="O1172" s="72"/>
      <c r="P1172" s="73"/>
      <c r="Q1172" s="74">
        <v>2009</v>
      </c>
      <c r="R1172" s="74">
        <v>8</v>
      </c>
      <c r="S1172" s="75">
        <f t="shared" ref="S1172:S1235" si="158">100%/R1172</f>
        <v>0.125</v>
      </c>
      <c r="T1172" s="76">
        <f t="shared" ref="T1172:T1235" si="159">G1172/R1172</f>
        <v>6183750</v>
      </c>
      <c r="U1172" s="66">
        <f t="shared" si="153"/>
        <v>9</v>
      </c>
      <c r="V1172" s="66"/>
      <c r="W1172" s="77">
        <f t="shared" ref="W1172:W1235" si="160">T1172*U1172</f>
        <v>55653750</v>
      </c>
      <c r="X1172" s="18">
        <f t="shared" si="156"/>
        <v>0</v>
      </c>
    </row>
    <row r="1173" spans="1:24" s="78" customFormat="1" ht="45" hidden="1" x14ac:dyDescent="0.2">
      <c r="A1173" s="65">
        <f t="shared" si="152"/>
        <v>66</v>
      </c>
      <c r="B1173" s="66"/>
      <c r="C1173" s="67" t="s">
        <v>1245</v>
      </c>
      <c r="D1173" s="66" t="s">
        <v>1246</v>
      </c>
      <c r="E1173" s="68" t="s">
        <v>58</v>
      </c>
      <c r="F1173" s="65">
        <v>1</v>
      </c>
      <c r="G1173" s="88">
        <v>50249100</v>
      </c>
      <c r="H1173" s="70">
        <f>G1173-W1173</f>
        <v>0</v>
      </c>
      <c r="I1173" s="65">
        <v>1</v>
      </c>
      <c r="J1173" s="87">
        <f t="shared" si="157"/>
        <v>50249100</v>
      </c>
      <c r="K1173" s="70">
        <f t="shared" si="157"/>
        <v>0</v>
      </c>
      <c r="L1173" s="68"/>
      <c r="M1173" s="68"/>
      <c r="N1173" s="68"/>
      <c r="O1173" s="72"/>
      <c r="P1173" s="73"/>
      <c r="Q1173" s="74">
        <v>2010</v>
      </c>
      <c r="R1173" s="74">
        <v>8</v>
      </c>
      <c r="S1173" s="75">
        <f t="shared" si="158"/>
        <v>0.125</v>
      </c>
      <c r="T1173" s="76">
        <f t="shared" si="159"/>
        <v>6281137.5</v>
      </c>
      <c r="U1173" s="66">
        <f t="shared" si="153"/>
        <v>8</v>
      </c>
      <c r="V1173" s="66"/>
      <c r="W1173" s="77">
        <f t="shared" si="160"/>
        <v>50249100</v>
      </c>
      <c r="X1173" s="18">
        <f t="shared" si="156"/>
        <v>0</v>
      </c>
    </row>
    <row r="1174" spans="1:24" s="78" customFormat="1" ht="30" hidden="1" x14ac:dyDescent="0.2">
      <c r="A1174" s="65">
        <f t="shared" ref="A1174:A1237" si="161">+A1173+1</f>
        <v>67</v>
      </c>
      <c r="B1174" s="66"/>
      <c r="C1174" s="67" t="s">
        <v>1247</v>
      </c>
      <c r="D1174" s="66" t="s">
        <v>1248</v>
      </c>
      <c r="E1174" s="68" t="s">
        <v>58</v>
      </c>
      <c r="F1174" s="65">
        <v>1</v>
      </c>
      <c r="G1174" s="86">
        <v>48500000</v>
      </c>
      <c r="H1174" s="70">
        <v>0</v>
      </c>
      <c r="I1174" s="65">
        <v>1</v>
      </c>
      <c r="J1174" s="87">
        <f t="shared" si="157"/>
        <v>48500000</v>
      </c>
      <c r="K1174" s="70">
        <f t="shared" si="157"/>
        <v>0</v>
      </c>
      <c r="L1174" s="68"/>
      <c r="M1174" s="68"/>
      <c r="N1174" s="68"/>
      <c r="O1174" s="72"/>
      <c r="P1174" s="73"/>
      <c r="Q1174" s="74">
        <v>2008</v>
      </c>
      <c r="R1174" s="74">
        <v>8</v>
      </c>
      <c r="S1174" s="75">
        <f t="shared" si="158"/>
        <v>0.125</v>
      </c>
      <c r="T1174" s="76">
        <f t="shared" si="159"/>
        <v>6062500</v>
      </c>
      <c r="U1174" s="66">
        <f t="shared" si="153"/>
        <v>10</v>
      </c>
      <c r="V1174" s="66"/>
      <c r="W1174" s="77">
        <f t="shared" si="160"/>
        <v>60625000</v>
      </c>
      <c r="X1174" s="18">
        <f t="shared" si="156"/>
        <v>0</v>
      </c>
    </row>
    <row r="1175" spans="1:24" s="78" customFormat="1" ht="30" hidden="1" x14ac:dyDescent="0.2">
      <c r="A1175" s="65">
        <f t="shared" si="161"/>
        <v>68</v>
      </c>
      <c r="B1175" s="66"/>
      <c r="C1175" s="67" t="s">
        <v>1247</v>
      </c>
      <c r="D1175" s="66" t="s">
        <v>1249</v>
      </c>
      <c r="E1175" s="68" t="s">
        <v>58</v>
      </c>
      <c r="F1175" s="65">
        <v>1</v>
      </c>
      <c r="G1175" s="86">
        <v>48500000</v>
      </c>
      <c r="H1175" s="70">
        <v>0</v>
      </c>
      <c r="I1175" s="65">
        <v>1</v>
      </c>
      <c r="J1175" s="87">
        <f t="shared" si="157"/>
        <v>48500000</v>
      </c>
      <c r="K1175" s="70">
        <f t="shared" si="157"/>
        <v>0</v>
      </c>
      <c r="L1175" s="68"/>
      <c r="M1175" s="68"/>
      <c r="N1175" s="68"/>
      <c r="O1175" s="72"/>
      <c r="P1175" s="73"/>
      <c r="Q1175" s="74">
        <v>2008</v>
      </c>
      <c r="R1175" s="74">
        <v>8</v>
      </c>
      <c r="S1175" s="75">
        <f t="shared" si="158"/>
        <v>0.125</v>
      </c>
      <c r="T1175" s="76">
        <f t="shared" si="159"/>
        <v>6062500</v>
      </c>
      <c r="U1175" s="66">
        <f t="shared" si="153"/>
        <v>10</v>
      </c>
      <c r="V1175" s="66"/>
      <c r="W1175" s="77">
        <f t="shared" si="160"/>
        <v>60625000</v>
      </c>
      <c r="X1175" s="18">
        <f t="shared" si="156"/>
        <v>0</v>
      </c>
    </row>
    <row r="1176" spans="1:24" s="78" customFormat="1" ht="30" hidden="1" x14ac:dyDescent="0.2">
      <c r="A1176" s="65">
        <f t="shared" si="161"/>
        <v>69</v>
      </c>
      <c r="B1176" s="66"/>
      <c r="C1176" s="67" t="s">
        <v>1204</v>
      </c>
      <c r="D1176" s="66" t="s">
        <v>1250</v>
      </c>
      <c r="E1176" s="68" t="s">
        <v>58</v>
      </c>
      <c r="F1176" s="65">
        <v>1</v>
      </c>
      <c r="G1176" s="69">
        <v>16490100</v>
      </c>
      <c r="H1176" s="70">
        <f>G1176-W1176</f>
        <v>0</v>
      </c>
      <c r="I1176" s="65">
        <v>1</v>
      </c>
      <c r="J1176" s="87">
        <f t="shared" si="157"/>
        <v>16490100</v>
      </c>
      <c r="K1176" s="70">
        <f t="shared" si="157"/>
        <v>0</v>
      </c>
      <c r="L1176" s="68"/>
      <c r="M1176" s="68"/>
      <c r="N1176" s="68"/>
      <c r="O1176" s="72"/>
      <c r="P1176" s="73"/>
      <c r="Q1176" s="74">
        <v>2010</v>
      </c>
      <c r="R1176" s="74">
        <v>8</v>
      </c>
      <c r="S1176" s="75">
        <f t="shared" si="158"/>
        <v>0.125</v>
      </c>
      <c r="T1176" s="76">
        <f t="shared" si="159"/>
        <v>2061262.5</v>
      </c>
      <c r="U1176" s="66">
        <f t="shared" si="153"/>
        <v>8</v>
      </c>
      <c r="V1176" s="66"/>
      <c r="W1176" s="77">
        <f t="shared" si="160"/>
        <v>16490100</v>
      </c>
      <c r="X1176" s="18">
        <f t="shared" si="156"/>
        <v>0</v>
      </c>
    </row>
    <row r="1177" spans="1:24" s="78" customFormat="1" ht="30" hidden="1" x14ac:dyDescent="0.2">
      <c r="A1177" s="65">
        <f t="shared" si="161"/>
        <v>70</v>
      </c>
      <c r="B1177" s="66"/>
      <c r="C1177" s="67" t="s">
        <v>1204</v>
      </c>
      <c r="D1177" s="66" t="s">
        <v>1251</v>
      </c>
      <c r="E1177" s="68" t="s">
        <v>58</v>
      </c>
      <c r="F1177" s="65">
        <v>1</v>
      </c>
      <c r="G1177" s="69">
        <v>16490100</v>
      </c>
      <c r="H1177" s="70">
        <f>G1177-W1177</f>
        <v>0</v>
      </c>
      <c r="I1177" s="65">
        <v>1</v>
      </c>
      <c r="J1177" s="87">
        <f t="shared" si="157"/>
        <v>16490100</v>
      </c>
      <c r="K1177" s="70">
        <f t="shared" si="157"/>
        <v>0</v>
      </c>
      <c r="L1177" s="68"/>
      <c r="M1177" s="68"/>
      <c r="N1177" s="68"/>
      <c r="O1177" s="72"/>
      <c r="P1177" s="73"/>
      <c r="Q1177" s="74">
        <v>2010</v>
      </c>
      <c r="R1177" s="74">
        <v>8</v>
      </c>
      <c r="S1177" s="75">
        <f t="shared" si="158"/>
        <v>0.125</v>
      </c>
      <c r="T1177" s="76">
        <f t="shared" si="159"/>
        <v>2061262.5</v>
      </c>
      <c r="U1177" s="66">
        <f t="shared" si="153"/>
        <v>8</v>
      </c>
      <c r="V1177" s="66"/>
      <c r="W1177" s="77">
        <f t="shared" si="160"/>
        <v>16490100</v>
      </c>
      <c r="X1177" s="18">
        <f t="shared" si="156"/>
        <v>0</v>
      </c>
    </row>
    <row r="1178" spans="1:24" s="78" customFormat="1" ht="45" hidden="1" x14ac:dyDescent="0.2">
      <c r="A1178" s="65">
        <f t="shared" si="161"/>
        <v>71</v>
      </c>
      <c r="B1178" s="66"/>
      <c r="C1178" s="67" t="s">
        <v>1245</v>
      </c>
      <c r="D1178" s="66" t="s">
        <v>1252</v>
      </c>
      <c r="E1178" s="68" t="s">
        <v>58</v>
      </c>
      <c r="F1178" s="65">
        <v>1</v>
      </c>
      <c r="G1178" s="88">
        <v>50249100</v>
      </c>
      <c r="H1178" s="70">
        <f>G1178-W1178</f>
        <v>0</v>
      </c>
      <c r="I1178" s="65">
        <v>1</v>
      </c>
      <c r="J1178" s="87">
        <f t="shared" si="157"/>
        <v>50249100</v>
      </c>
      <c r="K1178" s="70">
        <f t="shared" si="157"/>
        <v>0</v>
      </c>
      <c r="L1178" s="68"/>
      <c r="M1178" s="68"/>
      <c r="N1178" s="68"/>
      <c r="O1178" s="72"/>
      <c r="P1178" s="73"/>
      <c r="Q1178" s="74">
        <v>2010</v>
      </c>
      <c r="R1178" s="74">
        <v>8</v>
      </c>
      <c r="S1178" s="75">
        <f t="shared" si="158"/>
        <v>0.125</v>
      </c>
      <c r="T1178" s="76">
        <f t="shared" si="159"/>
        <v>6281137.5</v>
      </c>
      <c r="U1178" s="66">
        <f t="shared" si="153"/>
        <v>8</v>
      </c>
      <c r="V1178" s="66"/>
      <c r="W1178" s="77">
        <f t="shared" si="160"/>
        <v>50249100</v>
      </c>
      <c r="X1178" s="18">
        <f t="shared" si="156"/>
        <v>0</v>
      </c>
    </row>
    <row r="1179" spans="1:24" s="78" customFormat="1" ht="30" hidden="1" x14ac:dyDescent="0.2">
      <c r="A1179" s="65">
        <f t="shared" si="161"/>
        <v>72</v>
      </c>
      <c r="B1179" s="66"/>
      <c r="C1179" s="67" t="s">
        <v>1253</v>
      </c>
      <c r="D1179" s="66" t="s">
        <v>1254</v>
      </c>
      <c r="E1179" s="68" t="s">
        <v>58</v>
      </c>
      <c r="F1179" s="65">
        <v>1</v>
      </c>
      <c r="G1179" s="86">
        <v>12000000</v>
      </c>
      <c r="H1179" s="70">
        <v>0</v>
      </c>
      <c r="I1179" s="65">
        <v>1</v>
      </c>
      <c r="J1179" s="87">
        <f t="shared" si="157"/>
        <v>12000000</v>
      </c>
      <c r="K1179" s="70">
        <f t="shared" si="157"/>
        <v>0</v>
      </c>
      <c r="L1179" s="68"/>
      <c r="M1179" s="68"/>
      <c r="N1179" s="68"/>
      <c r="O1179" s="72"/>
      <c r="P1179" s="73"/>
      <c r="Q1179" s="74">
        <v>2007</v>
      </c>
      <c r="R1179" s="74">
        <v>8</v>
      </c>
      <c r="S1179" s="75">
        <f t="shared" si="158"/>
        <v>0.125</v>
      </c>
      <c r="T1179" s="76">
        <f t="shared" si="159"/>
        <v>1500000</v>
      </c>
      <c r="U1179" s="66">
        <f t="shared" si="153"/>
        <v>11</v>
      </c>
      <c r="V1179" s="66"/>
      <c r="W1179" s="77">
        <f t="shared" si="160"/>
        <v>16500000</v>
      </c>
      <c r="X1179" s="18">
        <f t="shared" si="156"/>
        <v>0</v>
      </c>
    </row>
    <row r="1180" spans="1:24" s="78" customFormat="1" ht="30" hidden="1" x14ac:dyDescent="0.2">
      <c r="A1180" s="65">
        <f t="shared" si="161"/>
        <v>73</v>
      </c>
      <c r="B1180" s="66"/>
      <c r="C1180" s="67" t="s">
        <v>1253</v>
      </c>
      <c r="D1180" s="66" t="s">
        <v>1255</v>
      </c>
      <c r="E1180" s="68" t="s">
        <v>58</v>
      </c>
      <c r="F1180" s="65">
        <v>1</v>
      </c>
      <c r="G1180" s="86">
        <v>12000000</v>
      </c>
      <c r="H1180" s="70">
        <v>0</v>
      </c>
      <c r="I1180" s="65">
        <v>1</v>
      </c>
      <c r="J1180" s="87">
        <f t="shared" si="157"/>
        <v>12000000</v>
      </c>
      <c r="K1180" s="70">
        <f t="shared" si="157"/>
        <v>0</v>
      </c>
      <c r="L1180" s="68"/>
      <c r="M1180" s="68"/>
      <c r="N1180" s="68"/>
      <c r="O1180" s="72"/>
      <c r="P1180" s="73"/>
      <c r="Q1180" s="74">
        <v>2007</v>
      </c>
      <c r="R1180" s="74">
        <v>8</v>
      </c>
      <c r="S1180" s="75">
        <f t="shared" si="158"/>
        <v>0.125</v>
      </c>
      <c r="T1180" s="76">
        <f t="shared" si="159"/>
        <v>1500000</v>
      </c>
      <c r="U1180" s="66">
        <f t="shared" si="153"/>
        <v>11</v>
      </c>
      <c r="V1180" s="66"/>
      <c r="W1180" s="77">
        <f t="shared" si="160"/>
        <v>16500000</v>
      </c>
      <c r="X1180" s="18">
        <f t="shared" si="156"/>
        <v>0</v>
      </c>
    </row>
    <row r="1181" spans="1:24" hidden="1" x14ac:dyDescent="0.25">
      <c r="A1181" s="65">
        <f t="shared" si="161"/>
        <v>74</v>
      </c>
      <c r="B1181" s="66"/>
      <c r="C1181" s="67" t="s">
        <v>1256</v>
      </c>
      <c r="D1181" s="195" t="s">
        <v>1257</v>
      </c>
      <c r="E1181" s="68" t="s">
        <v>82</v>
      </c>
      <c r="F1181" s="65">
        <v>1</v>
      </c>
      <c r="G1181" s="88">
        <v>11400000</v>
      </c>
      <c r="H1181" s="70">
        <f t="shared" ref="H1181:H1189" si="162">G1181-W1181</f>
        <v>0</v>
      </c>
      <c r="I1181" s="65">
        <v>1</v>
      </c>
      <c r="J1181" s="87">
        <f t="shared" si="157"/>
        <v>11400000</v>
      </c>
      <c r="K1181" s="70">
        <f t="shared" si="157"/>
        <v>0</v>
      </c>
      <c r="L1181" s="72"/>
      <c r="M1181" s="72"/>
      <c r="N1181" s="72"/>
      <c r="O1181" s="72"/>
      <c r="P1181" s="90"/>
      <c r="Q1181" s="65">
        <v>2010</v>
      </c>
      <c r="R1181" s="66">
        <v>8</v>
      </c>
      <c r="S1181" s="75">
        <f t="shared" si="158"/>
        <v>0.125</v>
      </c>
      <c r="T1181" s="76">
        <f t="shared" si="159"/>
        <v>1425000</v>
      </c>
      <c r="U1181" s="66">
        <f t="shared" si="153"/>
        <v>8</v>
      </c>
      <c r="V1181" s="66"/>
      <c r="W1181" s="77">
        <f t="shared" si="160"/>
        <v>11400000</v>
      </c>
      <c r="X1181" s="18">
        <f t="shared" si="156"/>
        <v>0</v>
      </c>
    </row>
    <row r="1182" spans="1:24" hidden="1" x14ac:dyDescent="0.25">
      <c r="A1182" s="65">
        <f t="shared" si="161"/>
        <v>75</v>
      </c>
      <c r="B1182" s="66"/>
      <c r="C1182" s="67" t="s">
        <v>1256</v>
      </c>
      <c r="D1182" s="195" t="s">
        <v>1258</v>
      </c>
      <c r="E1182" s="68" t="s">
        <v>82</v>
      </c>
      <c r="F1182" s="65">
        <v>1</v>
      </c>
      <c r="G1182" s="88">
        <v>11400000</v>
      </c>
      <c r="H1182" s="70">
        <f t="shared" si="162"/>
        <v>0</v>
      </c>
      <c r="I1182" s="65">
        <v>1</v>
      </c>
      <c r="J1182" s="87">
        <f t="shared" si="157"/>
        <v>11400000</v>
      </c>
      <c r="K1182" s="70">
        <f t="shared" si="157"/>
        <v>0</v>
      </c>
      <c r="L1182" s="72"/>
      <c r="M1182" s="72"/>
      <c r="N1182" s="72"/>
      <c r="O1182" s="72"/>
      <c r="P1182" s="90"/>
      <c r="Q1182" s="65">
        <v>2010</v>
      </c>
      <c r="R1182" s="66">
        <v>8</v>
      </c>
      <c r="S1182" s="75">
        <f t="shared" si="158"/>
        <v>0.125</v>
      </c>
      <c r="T1182" s="76">
        <f t="shared" si="159"/>
        <v>1425000</v>
      </c>
      <c r="U1182" s="66">
        <f t="shared" si="153"/>
        <v>8</v>
      </c>
      <c r="V1182" s="66"/>
      <c r="W1182" s="77">
        <f t="shared" si="160"/>
        <v>11400000</v>
      </c>
      <c r="X1182" s="18">
        <f t="shared" si="156"/>
        <v>0</v>
      </c>
    </row>
    <row r="1183" spans="1:24" hidden="1" x14ac:dyDescent="0.25">
      <c r="A1183" s="65">
        <f t="shared" si="161"/>
        <v>76</v>
      </c>
      <c r="B1183" s="66"/>
      <c r="C1183" s="67" t="s">
        <v>1256</v>
      </c>
      <c r="D1183" s="195" t="s">
        <v>1259</v>
      </c>
      <c r="E1183" s="68" t="s">
        <v>82</v>
      </c>
      <c r="F1183" s="65">
        <v>1</v>
      </c>
      <c r="G1183" s="88">
        <v>11400000</v>
      </c>
      <c r="H1183" s="70">
        <f t="shared" si="162"/>
        <v>0</v>
      </c>
      <c r="I1183" s="65">
        <v>1</v>
      </c>
      <c r="J1183" s="87">
        <f t="shared" si="157"/>
        <v>11400000</v>
      </c>
      <c r="K1183" s="70">
        <f t="shared" si="157"/>
        <v>0</v>
      </c>
      <c r="L1183" s="72"/>
      <c r="M1183" s="72"/>
      <c r="N1183" s="72"/>
      <c r="O1183" s="72"/>
      <c r="P1183" s="90"/>
      <c r="Q1183" s="65">
        <v>2010</v>
      </c>
      <c r="R1183" s="66">
        <v>8</v>
      </c>
      <c r="S1183" s="75">
        <f t="shared" si="158"/>
        <v>0.125</v>
      </c>
      <c r="T1183" s="76">
        <f t="shared" si="159"/>
        <v>1425000</v>
      </c>
      <c r="U1183" s="66">
        <f t="shared" si="153"/>
        <v>8</v>
      </c>
      <c r="V1183" s="66"/>
      <c r="W1183" s="77">
        <f t="shared" si="160"/>
        <v>11400000</v>
      </c>
      <c r="X1183" s="18">
        <f t="shared" si="156"/>
        <v>0</v>
      </c>
    </row>
    <row r="1184" spans="1:24" hidden="1" x14ac:dyDescent="0.25">
      <c r="A1184" s="65">
        <f t="shared" si="161"/>
        <v>77</v>
      </c>
      <c r="B1184" s="66"/>
      <c r="C1184" s="67" t="s">
        <v>1256</v>
      </c>
      <c r="D1184" s="195" t="s">
        <v>1260</v>
      </c>
      <c r="E1184" s="68" t="s">
        <v>82</v>
      </c>
      <c r="F1184" s="65">
        <v>1</v>
      </c>
      <c r="G1184" s="88">
        <v>11400000</v>
      </c>
      <c r="H1184" s="70">
        <f t="shared" si="162"/>
        <v>0</v>
      </c>
      <c r="I1184" s="65">
        <v>1</v>
      </c>
      <c r="J1184" s="87">
        <f t="shared" si="157"/>
        <v>11400000</v>
      </c>
      <c r="K1184" s="70">
        <f t="shared" si="157"/>
        <v>0</v>
      </c>
      <c r="L1184" s="72"/>
      <c r="M1184" s="72"/>
      <c r="N1184" s="72"/>
      <c r="O1184" s="72"/>
      <c r="P1184" s="90"/>
      <c r="Q1184" s="65">
        <v>2010</v>
      </c>
      <c r="R1184" s="66">
        <v>8</v>
      </c>
      <c r="S1184" s="75">
        <f t="shared" si="158"/>
        <v>0.125</v>
      </c>
      <c r="T1184" s="76">
        <f t="shared" si="159"/>
        <v>1425000</v>
      </c>
      <c r="U1184" s="66">
        <f t="shared" ref="U1184:U1247" si="163">2018-Q1184</f>
        <v>8</v>
      </c>
      <c r="V1184" s="66"/>
      <c r="W1184" s="77">
        <f t="shared" si="160"/>
        <v>11400000</v>
      </c>
      <c r="X1184" s="18">
        <f t="shared" si="156"/>
        <v>0</v>
      </c>
    </row>
    <row r="1185" spans="1:24" hidden="1" x14ac:dyDescent="0.25">
      <c r="A1185" s="65">
        <f t="shared" si="161"/>
        <v>78</v>
      </c>
      <c r="B1185" s="66"/>
      <c r="C1185" s="67" t="s">
        <v>1256</v>
      </c>
      <c r="D1185" s="195" t="s">
        <v>1261</v>
      </c>
      <c r="E1185" s="68" t="s">
        <v>82</v>
      </c>
      <c r="F1185" s="65">
        <v>1</v>
      </c>
      <c r="G1185" s="88">
        <v>11400000</v>
      </c>
      <c r="H1185" s="70">
        <f t="shared" si="162"/>
        <v>0</v>
      </c>
      <c r="I1185" s="65">
        <v>1</v>
      </c>
      <c r="J1185" s="87">
        <f t="shared" si="157"/>
        <v>11400000</v>
      </c>
      <c r="K1185" s="70">
        <f t="shared" si="157"/>
        <v>0</v>
      </c>
      <c r="L1185" s="72"/>
      <c r="M1185" s="72"/>
      <c r="N1185" s="72"/>
      <c r="O1185" s="72"/>
      <c r="P1185" s="90"/>
      <c r="Q1185" s="65">
        <v>2010</v>
      </c>
      <c r="R1185" s="66">
        <v>8</v>
      </c>
      <c r="S1185" s="75">
        <f t="shared" si="158"/>
        <v>0.125</v>
      </c>
      <c r="T1185" s="76">
        <f t="shared" si="159"/>
        <v>1425000</v>
      </c>
      <c r="U1185" s="66">
        <f t="shared" si="163"/>
        <v>8</v>
      </c>
      <c r="V1185" s="66"/>
      <c r="W1185" s="77">
        <f t="shared" si="160"/>
        <v>11400000</v>
      </c>
      <c r="X1185" s="18">
        <f t="shared" si="156"/>
        <v>0</v>
      </c>
    </row>
    <row r="1186" spans="1:24" hidden="1" x14ac:dyDescent="0.25">
      <c r="A1186" s="65">
        <f t="shared" si="161"/>
        <v>79</v>
      </c>
      <c r="B1186" s="66"/>
      <c r="C1186" s="67" t="s">
        <v>1256</v>
      </c>
      <c r="D1186" s="195" t="s">
        <v>1262</v>
      </c>
      <c r="E1186" s="68" t="s">
        <v>82</v>
      </c>
      <c r="F1186" s="65">
        <v>1</v>
      </c>
      <c r="G1186" s="88">
        <v>11400000</v>
      </c>
      <c r="H1186" s="70">
        <f t="shared" si="162"/>
        <v>0</v>
      </c>
      <c r="I1186" s="65">
        <v>1</v>
      </c>
      <c r="J1186" s="87">
        <f t="shared" si="157"/>
        <v>11400000</v>
      </c>
      <c r="K1186" s="70">
        <f t="shared" si="157"/>
        <v>0</v>
      </c>
      <c r="L1186" s="72"/>
      <c r="M1186" s="72"/>
      <c r="N1186" s="72"/>
      <c r="O1186" s="72"/>
      <c r="P1186" s="90"/>
      <c r="Q1186" s="65">
        <v>2010</v>
      </c>
      <c r="R1186" s="66">
        <v>8</v>
      </c>
      <c r="S1186" s="75">
        <f t="shared" si="158"/>
        <v>0.125</v>
      </c>
      <c r="T1186" s="76">
        <f t="shared" si="159"/>
        <v>1425000</v>
      </c>
      <c r="U1186" s="66">
        <f t="shared" si="163"/>
        <v>8</v>
      </c>
      <c r="V1186" s="66"/>
      <c r="W1186" s="77">
        <f t="shared" si="160"/>
        <v>11400000</v>
      </c>
      <c r="X1186" s="18">
        <f t="shared" si="156"/>
        <v>0</v>
      </c>
    </row>
    <row r="1187" spans="1:24" hidden="1" x14ac:dyDescent="0.25">
      <c r="A1187" s="65">
        <f t="shared" si="161"/>
        <v>80</v>
      </c>
      <c r="B1187" s="66"/>
      <c r="C1187" s="67" t="s">
        <v>1256</v>
      </c>
      <c r="D1187" s="195" t="s">
        <v>1263</v>
      </c>
      <c r="E1187" s="68" t="s">
        <v>82</v>
      </c>
      <c r="F1187" s="65">
        <v>1</v>
      </c>
      <c r="G1187" s="88">
        <v>11400000</v>
      </c>
      <c r="H1187" s="70">
        <f t="shared" si="162"/>
        <v>0</v>
      </c>
      <c r="I1187" s="65">
        <v>1</v>
      </c>
      <c r="J1187" s="87">
        <f t="shared" si="157"/>
        <v>11400000</v>
      </c>
      <c r="K1187" s="70">
        <f t="shared" si="157"/>
        <v>0</v>
      </c>
      <c r="L1187" s="72"/>
      <c r="M1187" s="72"/>
      <c r="N1187" s="72"/>
      <c r="O1187" s="72"/>
      <c r="P1187" s="90"/>
      <c r="Q1187" s="65">
        <v>2010</v>
      </c>
      <c r="R1187" s="66">
        <v>8</v>
      </c>
      <c r="S1187" s="75">
        <f t="shared" si="158"/>
        <v>0.125</v>
      </c>
      <c r="T1187" s="76">
        <f t="shared" si="159"/>
        <v>1425000</v>
      </c>
      <c r="U1187" s="66">
        <f t="shared" si="163"/>
        <v>8</v>
      </c>
      <c r="V1187" s="66"/>
      <c r="W1187" s="77">
        <f t="shared" si="160"/>
        <v>11400000</v>
      </c>
      <c r="X1187" s="18">
        <f t="shared" si="156"/>
        <v>0</v>
      </c>
    </row>
    <row r="1188" spans="1:24" hidden="1" x14ac:dyDescent="0.25">
      <c r="A1188" s="65">
        <f t="shared" si="161"/>
        <v>81</v>
      </c>
      <c r="B1188" s="66"/>
      <c r="C1188" s="67" t="s">
        <v>1256</v>
      </c>
      <c r="D1188" s="195" t="s">
        <v>1264</v>
      </c>
      <c r="E1188" s="68" t="s">
        <v>82</v>
      </c>
      <c r="F1188" s="65">
        <v>1</v>
      </c>
      <c r="G1188" s="88">
        <v>11400000</v>
      </c>
      <c r="H1188" s="70">
        <f t="shared" si="162"/>
        <v>0</v>
      </c>
      <c r="I1188" s="65">
        <v>1</v>
      </c>
      <c r="J1188" s="87">
        <f t="shared" si="157"/>
        <v>11400000</v>
      </c>
      <c r="K1188" s="70">
        <f t="shared" si="157"/>
        <v>0</v>
      </c>
      <c r="L1188" s="72"/>
      <c r="M1188" s="72"/>
      <c r="N1188" s="72"/>
      <c r="O1188" s="72"/>
      <c r="P1188" s="90"/>
      <c r="Q1188" s="65">
        <v>2010</v>
      </c>
      <c r="R1188" s="66">
        <v>8</v>
      </c>
      <c r="S1188" s="75">
        <f t="shared" si="158"/>
        <v>0.125</v>
      </c>
      <c r="T1188" s="76">
        <f t="shared" si="159"/>
        <v>1425000</v>
      </c>
      <c r="U1188" s="66">
        <f t="shared" si="163"/>
        <v>8</v>
      </c>
      <c r="V1188" s="66"/>
      <c r="W1188" s="77">
        <f t="shared" si="160"/>
        <v>11400000</v>
      </c>
      <c r="X1188" s="18">
        <f t="shared" si="156"/>
        <v>0</v>
      </c>
    </row>
    <row r="1189" spans="1:24" hidden="1" x14ac:dyDescent="0.25">
      <c r="A1189" s="65">
        <f t="shared" si="161"/>
        <v>82</v>
      </c>
      <c r="B1189" s="66"/>
      <c r="C1189" s="67" t="s">
        <v>1265</v>
      </c>
      <c r="D1189" s="66" t="s">
        <v>1266</v>
      </c>
      <c r="E1189" s="68" t="s">
        <v>82</v>
      </c>
      <c r="F1189" s="65">
        <v>1</v>
      </c>
      <c r="G1189" s="88">
        <v>76000000</v>
      </c>
      <c r="H1189" s="70">
        <f t="shared" si="162"/>
        <v>0</v>
      </c>
      <c r="I1189" s="65">
        <v>1</v>
      </c>
      <c r="J1189" s="87">
        <f t="shared" si="157"/>
        <v>76000000</v>
      </c>
      <c r="K1189" s="70">
        <f t="shared" si="157"/>
        <v>0</v>
      </c>
      <c r="L1189" s="72"/>
      <c r="M1189" s="72"/>
      <c r="N1189" s="72"/>
      <c r="O1189" s="72"/>
      <c r="P1189" s="90"/>
      <c r="Q1189" s="65">
        <v>2010</v>
      </c>
      <c r="R1189" s="66">
        <v>8</v>
      </c>
      <c r="S1189" s="75">
        <f t="shared" si="158"/>
        <v>0.125</v>
      </c>
      <c r="T1189" s="76">
        <f t="shared" si="159"/>
        <v>9500000</v>
      </c>
      <c r="U1189" s="66">
        <f t="shared" si="163"/>
        <v>8</v>
      </c>
      <c r="V1189" s="66"/>
      <c r="W1189" s="77">
        <f t="shared" si="160"/>
        <v>76000000</v>
      </c>
      <c r="X1189" s="18">
        <f t="shared" si="156"/>
        <v>0</v>
      </c>
    </row>
    <row r="1190" spans="1:24" hidden="1" x14ac:dyDescent="0.25">
      <c r="A1190" s="65">
        <f t="shared" si="161"/>
        <v>83</v>
      </c>
      <c r="B1190" s="66"/>
      <c r="C1190" s="105" t="s">
        <v>1267</v>
      </c>
      <c r="D1190" s="66" t="s">
        <v>1268</v>
      </c>
      <c r="E1190" s="68" t="s">
        <v>82</v>
      </c>
      <c r="F1190" s="65">
        <v>1</v>
      </c>
      <c r="G1190" s="88">
        <v>8500000</v>
      </c>
      <c r="H1190" s="70">
        <v>0</v>
      </c>
      <c r="I1190" s="65">
        <v>1</v>
      </c>
      <c r="J1190" s="87">
        <f t="shared" si="157"/>
        <v>8500000</v>
      </c>
      <c r="K1190" s="70">
        <f t="shared" si="157"/>
        <v>0</v>
      </c>
      <c r="L1190" s="72"/>
      <c r="M1190" s="72"/>
      <c r="N1190" s="72"/>
      <c r="O1190" s="72"/>
      <c r="P1190" s="90"/>
      <c r="Q1190" s="65">
        <v>2005</v>
      </c>
      <c r="R1190" s="66">
        <v>8</v>
      </c>
      <c r="S1190" s="75">
        <f t="shared" si="158"/>
        <v>0.125</v>
      </c>
      <c r="T1190" s="76">
        <f t="shared" si="159"/>
        <v>1062500</v>
      </c>
      <c r="U1190" s="66">
        <f t="shared" si="163"/>
        <v>13</v>
      </c>
      <c r="V1190" s="66"/>
      <c r="W1190" s="77">
        <f t="shared" si="160"/>
        <v>13812500</v>
      </c>
      <c r="X1190" s="18">
        <f t="shared" si="156"/>
        <v>0</v>
      </c>
    </row>
    <row r="1191" spans="1:24" ht="30" hidden="1" x14ac:dyDescent="0.25">
      <c r="A1191" s="65">
        <f t="shared" si="161"/>
        <v>84</v>
      </c>
      <c r="B1191" s="66"/>
      <c r="C1191" s="105" t="s">
        <v>1269</v>
      </c>
      <c r="D1191" s="66" t="s">
        <v>1270</v>
      </c>
      <c r="E1191" s="68" t="s">
        <v>82</v>
      </c>
      <c r="F1191" s="65">
        <v>1</v>
      </c>
      <c r="G1191" s="69">
        <v>12000000</v>
      </c>
      <c r="H1191" s="70">
        <f>G1191-W1191</f>
        <v>0</v>
      </c>
      <c r="I1191" s="65">
        <v>1</v>
      </c>
      <c r="J1191" s="87">
        <f t="shared" si="157"/>
        <v>12000000</v>
      </c>
      <c r="K1191" s="70">
        <f t="shared" si="157"/>
        <v>0</v>
      </c>
      <c r="L1191" s="72"/>
      <c r="M1191" s="72"/>
      <c r="N1191" s="72"/>
      <c r="O1191" s="72"/>
      <c r="P1191" s="90"/>
      <c r="Q1191" s="65">
        <v>2010</v>
      </c>
      <c r="R1191" s="66">
        <v>8</v>
      </c>
      <c r="S1191" s="75">
        <f t="shared" si="158"/>
        <v>0.125</v>
      </c>
      <c r="T1191" s="76">
        <f t="shared" si="159"/>
        <v>1500000</v>
      </c>
      <c r="U1191" s="66">
        <f t="shared" si="163"/>
        <v>8</v>
      </c>
      <c r="V1191" s="66"/>
      <c r="W1191" s="77">
        <f t="shared" si="160"/>
        <v>12000000</v>
      </c>
      <c r="X1191" s="18">
        <f t="shared" si="156"/>
        <v>0</v>
      </c>
    </row>
    <row r="1192" spans="1:24" ht="30" hidden="1" x14ac:dyDescent="0.25">
      <c r="A1192" s="65">
        <f t="shared" si="161"/>
        <v>85</v>
      </c>
      <c r="B1192" s="66"/>
      <c r="C1192" s="105" t="s">
        <v>1269</v>
      </c>
      <c r="D1192" s="66" t="s">
        <v>1271</v>
      </c>
      <c r="E1192" s="68" t="s">
        <v>82</v>
      </c>
      <c r="F1192" s="65">
        <v>1</v>
      </c>
      <c r="G1192" s="69">
        <v>12000000</v>
      </c>
      <c r="H1192" s="70">
        <f>G1192-W1192</f>
        <v>0</v>
      </c>
      <c r="I1192" s="65">
        <v>1</v>
      </c>
      <c r="J1192" s="87">
        <f t="shared" si="157"/>
        <v>12000000</v>
      </c>
      <c r="K1192" s="70">
        <f t="shared" si="157"/>
        <v>0</v>
      </c>
      <c r="L1192" s="72"/>
      <c r="M1192" s="72"/>
      <c r="N1192" s="72"/>
      <c r="O1192" s="72"/>
      <c r="P1192" s="90"/>
      <c r="Q1192" s="65">
        <v>2010</v>
      </c>
      <c r="R1192" s="66">
        <v>8</v>
      </c>
      <c r="S1192" s="75">
        <f t="shared" si="158"/>
        <v>0.125</v>
      </c>
      <c r="T1192" s="76">
        <f t="shared" si="159"/>
        <v>1500000</v>
      </c>
      <c r="U1192" s="66">
        <f t="shared" si="163"/>
        <v>8</v>
      </c>
      <c r="V1192" s="66"/>
      <c r="W1192" s="77">
        <f t="shared" si="160"/>
        <v>12000000</v>
      </c>
      <c r="X1192" s="18">
        <f t="shared" si="156"/>
        <v>0</v>
      </c>
    </row>
    <row r="1193" spans="1:24" hidden="1" x14ac:dyDescent="0.25">
      <c r="A1193" s="65">
        <f t="shared" si="161"/>
        <v>86</v>
      </c>
      <c r="B1193" s="66"/>
      <c r="C1193" s="105" t="s">
        <v>1228</v>
      </c>
      <c r="D1193" s="66" t="s">
        <v>1272</v>
      </c>
      <c r="E1193" s="68" t="s">
        <v>82</v>
      </c>
      <c r="F1193" s="65">
        <v>1</v>
      </c>
      <c r="G1193" s="86">
        <f>34000000/4</f>
        <v>8500000</v>
      </c>
      <c r="H1193" s="70">
        <v>0</v>
      </c>
      <c r="I1193" s="65">
        <v>1</v>
      </c>
      <c r="J1193" s="87">
        <f t="shared" si="157"/>
        <v>8500000</v>
      </c>
      <c r="K1193" s="70">
        <f t="shared" si="157"/>
        <v>0</v>
      </c>
      <c r="L1193" s="72"/>
      <c r="M1193" s="72"/>
      <c r="N1193" s="72"/>
      <c r="O1193" s="72"/>
      <c r="P1193" s="90"/>
      <c r="Q1193" s="65">
        <v>2005</v>
      </c>
      <c r="R1193" s="66">
        <v>8</v>
      </c>
      <c r="S1193" s="75">
        <f t="shared" si="158"/>
        <v>0.125</v>
      </c>
      <c r="T1193" s="76">
        <f t="shared" si="159"/>
        <v>1062500</v>
      </c>
      <c r="U1193" s="66">
        <f t="shared" si="163"/>
        <v>13</v>
      </c>
      <c r="V1193" s="66"/>
      <c r="W1193" s="77">
        <f t="shared" si="160"/>
        <v>13812500</v>
      </c>
      <c r="X1193" s="18">
        <f t="shared" si="156"/>
        <v>0</v>
      </c>
    </row>
    <row r="1194" spans="1:24" hidden="1" x14ac:dyDescent="0.25">
      <c r="A1194" s="65">
        <f t="shared" si="161"/>
        <v>87</v>
      </c>
      <c r="B1194" s="66"/>
      <c r="C1194" s="105" t="s">
        <v>1273</v>
      </c>
      <c r="D1194" s="66" t="s">
        <v>1274</v>
      </c>
      <c r="E1194" s="68" t="s">
        <v>82</v>
      </c>
      <c r="F1194" s="65">
        <v>1</v>
      </c>
      <c r="G1194" s="88">
        <v>9900000</v>
      </c>
      <c r="H1194" s="70">
        <v>0</v>
      </c>
      <c r="I1194" s="65">
        <v>1</v>
      </c>
      <c r="J1194" s="87">
        <f t="shared" si="157"/>
        <v>9900000</v>
      </c>
      <c r="K1194" s="70">
        <f t="shared" si="157"/>
        <v>0</v>
      </c>
      <c r="L1194" s="72"/>
      <c r="M1194" s="72"/>
      <c r="N1194" s="72"/>
      <c r="O1194" s="72"/>
      <c r="P1194" s="90"/>
      <c r="Q1194" s="65">
        <v>2002</v>
      </c>
      <c r="R1194" s="66">
        <v>8</v>
      </c>
      <c r="S1194" s="75">
        <f t="shared" si="158"/>
        <v>0.125</v>
      </c>
      <c r="T1194" s="76">
        <f t="shared" si="159"/>
        <v>1237500</v>
      </c>
      <c r="U1194" s="66">
        <f t="shared" si="163"/>
        <v>16</v>
      </c>
      <c r="V1194" s="66"/>
      <c r="W1194" s="77">
        <f t="shared" si="160"/>
        <v>19800000</v>
      </c>
      <c r="X1194" s="18">
        <f t="shared" si="156"/>
        <v>0</v>
      </c>
    </row>
    <row r="1195" spans="1:24" hidden="1" x14ac:dyDescent="0.25">
      <c r="A1195" s="65">
        <f t="shared" si="161"/>
        <v>88</v>
      </c>
      <c r="B1195" s="66"/>
      <c r="C1195" s="67" t="s">
        <v>1275</v>
      </c>
      <c r="D1195" s="66" t="s">
        <v>1276</v>
      </c>
      <c r="E1195" s="68" t="s">
        <v>82</v>
      </c>
      <c r="F1195" s="65">
        <v>1</v>
      </c>
      <c r="G1195" s="88">
        <v>7800000</v>
      </c>
      <c r="H1195" s="70">
        <f>G1195-W1195</f>
        <v>975000</v>
      </c>
      <c r="I1195" s="65">
        <v>1</v>
      </c>
      <c r="J1195" s="87">
        <f t="shared" si="157"/>
        <v>7800000</v>
      </c>
      <c r="K1195" s="70">
        <f t="shared" si="157"/>
        <v>975000</v>
      </c>
      <c r="L1195" s="72"/>
      <c r="M1195" s="72"/>
      <c r="N1195" s="72"/>
      <c r="O1195" s="72"/>
      <c r="P1195" s="90"/>
      <c r="Q1195" s="65">
        <v>2011</v>
      </c>
      <c r="R1195" s="66">
        <v>8</v>
      </c>
      <c r="S1195" s="75">
        <f t="shared" si="158"/>
        <v>0.125</v>
      </c>
      <c r="T1195" s="76">
        <f t="shared" si="159"/>
        <v>975000</v>
      </c>
      <c r="U1195" s="66">
        <f t="shared" si="163"/>
        <v>7</v>
      </c>
      <c r="V1195" s="66"/>
      <c r="W1195" s="77">
        <f t="shared" si="160"/>
        <v>6825000</v>
      </c>
      <c r="X1195" s="18">
        <f t="shared" si="156"/>
        <v>975000</v>
      </c>
    </row>
    <row r="1196" spans="1:24" hidden="1" x14ac:dyDescent="0.25">
      <c r="A1196" s="65">
        <f t="shared" si="161"/>
        <v>89</v>
      </c>
      <c r="B1196" s="66"/>
      <c r="C1196" s="67" t="s">
        <v>1275</v>
      </c>
      <c r="D1196" s="66" t="s">
        <v>1277</v>
      </c>
      <c r="E1196" s="68" t="s">
        <v>82</v>
      </c>
      <c r="F1196" s="65">
        <v>1</v>
      </c>
      <c r="G1196" s="88">
        <v>7800000</v>
      </c>
      <c r="H1196" s="70">
        <f>G1196-W1196</f>
        <v>975000</v>
      </c>
      <c r="I1196" s="65">
        <v>1</v>
      </c>
      <c r="J1196" s="87">
        <f t="shared" si="157"/>
        <v>7800000</v>
      </c>
      <c r="K1196" s="70">
        <f t="shared" si="157"/>
        <v>975000</v>
      </c>
      <c r="L1196" s="72"/>
      <c r="M1196" s="72"/>
      <c r="N1196" s="72"/>
      <c r="O1196" s="72"/>
      <c r="P1196" s="90"/>
      <c r="Q1196" s="65">
        <v>2011</v>
      </c>
      <c r="R1196" s="66">
        <v>8</v>
      </c>
      <c r="S1196" s="75">
        <f t="shared" si="158"/>
        <v>0.125</v>
      </c>
      <c r="T1196" s="76">
        <f t="shared" si="159"/>
        <v>975000</v>
      </c>
      <c r="U1196" s="66">
        <f t="shared" si="163"/>
        <v>7</v>
      </c>
      <c r="V1196" s="66"/>
      <c r="W1196" s="77">
        <f t="shared" si="160"/>
        <v>6825000</v>
      </c>
      <c r="X1196" s="18">
        <f t="shared" si="156"/>
        <v>975000</v>
      </c>
    </row>
    <row r="1197" spans="1:24" ht="30" hidden="1" x14ac:dyDescent="0.25">
      <c r="A1197" s="65">
        <f t="shared" si="161"/>
        <v>90</v>
      </c>
      <c r="B1197" s="66"/>
      <c r="C1197" s="67" t="s">
        <v>1278</v>
      </c>
      <c r="D1197" s="66" t="s">
        <v>1279</v>
      </c>
      <c r="E1197" s="68" t="s">
        <v>82</v>
      </c>
      <c r="F1197" s="65">
        <v>1</v>
      </c>
      <c r="G1197" s="86">
        <v>8500000</v>
      </c>
      <c r="H1197" s="70">
        <v>0</v>
      </c>
      <c r="I1197" s="65">
        <v>1</v>
      </c>
      <c r="J1197" s="87">
        <f t="shared" si="157"/>
        <v>8500000</v>
      </c>
      <c r="K1197" s="70">
        <f t="shared" si="157"/>
        <v>0</v>
      </c>
      <c r="L1197" s="72"/>
      <c r="M1197" s="72"/>
      <c r="N1197" s="72"/>
      <c r="O1197" s="72"/>
      <c r="P1197" s="90"/>
      <c r="Q1197" s="65">
        <v>2006</v>
      </c>
      <c r="R1197" s="66">
        <v>8</v>
      </c>
      <c r="S1197" s="75">
        <f t="shared" si="158"/>
        <v>0.125</v>
      </c>
      <c r="T1197" s="76">
        <f t="shared" si="159"/>
        <v>1062500</v>
      </c>
      <c r="U1197" s="66">
        <f t="shared" si="163"/>
        <v>12</v>
      </c>
      <c r="V1197" s="66"/>
      <c r="W1197" s="77">
        <f t="shared" si="160"/>
        <v>12750000</v>
      </c>
      <c r="X1197" s="18">
        <f t="shared" si="156"/>
        <v>0</v>
      </c>
    </row>
    <row r="1198" spans="1:24" hidden="1" x14ac:dyDescent="0.25">
      <c r="A1198" s="65">
        <f t="shared" si="161"/>
        <v>91</v>
      </c>
      <c r="B1198" s="66"/>
      <c r="C1198" s="67" t="s">
        <v>1280</v>
      </c>
      <c r="D1198" s="66" t="s">
        <v>1281</v>
      </c>
      <c r="E1198" s="68" t="s">
        <v>82</v>
      </c>
      <c r="F1198" s="65">
        <v>1</v>
      </c>
      <c r="G1198" s="86">
        <v>8500000</v>
      </c>
      <c r="H1198" s="70">
        <v>0</v>
      </c>
      <c r="I1198" s="65">
        <v>1</v>
      </c>
      <c r="J1198" s="87">
        <f t="shared" si="157"/>
        <v>8500000</v>
      </c>
      <c r="K1198" s="70">
        <f t="shared" si="157"/>
        <v>0</v>
      </c>
      <c r="L1198" s="72"/>
      <c r="M1198" s="72"/>
      <c r="N1198" s="72"/>
      <c r="O1198" s="72"/>
      <c r="P1198" s="90"/>
      <c r="Q1198" s="65">
        <v>2005</v>
      </c>
      <c r="R1198" s="66">
        <v>8</v>
      </c>
      <c r="S1198" s="75">
        <f t="shared" si="158"/>
        <v>0.125</v>
      </c>
      <c r="T1198" s="76">
        <f t="shared" si="159"/>
        <v>1062500</v>
      </c>
      <c r="U1198" s="66">
        <f t="shared" si="163"/>
        <v>13</v>
      </c>
      <c r="V1198" s="66"/>
      <c r="W1198" s="77">
        <f t="shared" si="160"/>
        <v>13812500</v>
      </c>
      <c r="X1198" s="18">
        <f t="shared" si="156"/>
        <v>0</v>
      </c>
    </row>
    <row r="1199" spans="1:24" hidden="1" x14ac:dyDescent="0.25">
      <c r="A1199" s="65">
        <f t="shared" si="161"/>
        <v>92</v>
      </c>
      <c r="B1199" s="66"/>
      <c r="C1199" s="67" t="s">
        <v>1280</v>
      </c>
      <c r="D1199" s="66" t="s">
        <v>1282</v>
      </c>
      <c r="E1199" s="68" t="s">
        <v>82</v>
      </c>
      <c r="F1199" s="65">
        <v>1</v>
      </c>
      <c r="G1199" s="86">
        <v>8500000</v>
      </c>
      <c r="H1199" s="70">
        <v>0</v>
      </c>
      <c r="I1199" s="65">
        <v>1</v>
      </c>
      <c r="J1199" s="87">
        <f t="shared" si="157"/>
        <v>8500000</v>
      </c>
      <c r="K1199" s="70">
        <f t="shared" si="157"/>
        <v>0</v>
      </c>
      <c r="L1199" s="72"/>
      <c r="M1199" s="72"/>
      <c r="N1199" s="72"/>
      <c r="O1199" s="72"/>
      <c r="P1199" s="90"/>
      <c r="Q1199" s="65">
        <v>2005</v>
      </c>
      <c r="R1199" s="66">
        <v>8</v>
      </c>
      <c r="S1199" s="75">
        <f t="shared" si="158"/>
        <v>0.125</v>
      </c>
      <c r="T1199" s="76">
        <f t="shared" si="159"/>
        <v>1062500</v>
      </c>
      <c r="U1199" s="66">
        <f t="shared" si="163"/>
        <v>13</v>
      </c>
      <c r="V1199" s="66"/>
      <c r="W1199" s="77">
        <f t="shared" si="160"/>
        <v>13812500</v>
      </c>
      <c r="X1199" s="18">
        <f t="shared" si="156"/>
        <v>0</v>
      </c>
    </row>
    <row r="1200" spans="1:24" ht="30" hidden="1" x14ac:dyDescent="0.25">
      <c r="A1200" s="65">
        <f t="shared" si="161"/>
        <v>93</v>
      </c>
      <c r="B1200" s="66"/>
      <c r="C1200" s="67" t="s">
        <v>1283</v>
      </c>
      <c r="D1200" s="66" t="s">
        <v>1284</v>
      </c>
      <c r="E1200" s="68" t="s">
        <v>82</v>
      </c>
      <c r="F1200" s="65">
        <v>1</v>
      </c>
      <c r="G1200" s="86">
        <v>8500000</v>
      </c>
      <c r="H1200" s="70">
        <v>0</v>
      </c>
      <c r="I1200" s="65">
        <v>1</v>
      </c>
      <c r="J1200" s="87">
        <f t="shared" si="157"/>
        <v>8500000</v>
      </c>
      <c r="K1200" s="70">
        <f t="shared" si="157"/>
        <v>0</v>
      </c>
      <c r="L1200" s="72"/>
      <c r="M1200" s="72"/>
      <c r="N1200" s="72"/>
      <c r="O1200" s="72"/>
      <c r="P1200" s="90"/>
      <c r="Q1200" s="65">
        <v>2006</v>
      </c>
      <c r="R1200" s="66">
        <v>8</v>
      </c>
      <c r="S1200" s="75">
        <f t="shared" si="158"/>
        <v>0.125</v>
      </c>
      <c r="T1200" s="76">
        <f t="shared" si="159"/>
        <v>1062500</v>
      </c>
      <c r="U1200" s="66">
        <f t="shared" si="163"/>
        <v>12</v>
      </c>
      <c r="V1200" s="66"/>
      <c r="W1200" s="77">
        <f t="shared" si="160"/>
        <v>12750000</v>
      </c>
      <c r="X1200" s="18">
        <f t="shared" si="156"/>
        <v>0</v>
      </c>
    </row>
    <row r="1201" spans="1:24" s="20" customFormat="1" ht="15" hidden="1" customHeight="1" x14ac:dyDescent="0.25">
      <c r="A1201" s="65">
        <f t="shared" si="161"/>
        <v>94</v>
      </c>
      <c r="B1201" s="66"/>
      <c r="C1201" s="196" t="s">
        <v>1285</v>
      </c>
      <c r="D1201" s="125" t="s">
        <v>1286</v>
      </c>
      <c r="E1201" s="68" t="s">
        <v>82</v>
      </c>
      <c r="F1201" s="125">
        <v>1</v>
      </c>
      <c r="G1201" s="197">
        <v>7800000</v>
      </c>
      <c r="H1201" s="70">
        <f>G1201-W1201</f>
        <v>1950000</v>
      </c>
      <c r="I1201" s="125">
        <v>1</v>
      </c>
      <c r="J1201" s="87">
        <f t="shared" si="157"/>
        <v>7800000</v>
      </c>
      <c r="K1201" s="70">
        <f t="shared" si="157"/>
        <v>1950000</v>
      </c>
      <c r="L1201" s="120"/>
      <c r="M1201" s="120"/>
      <c r="N1201" s="120"/>
      <c r="O1201" s="120"/>
      <c r="P1201" s="90"/>
      <c r="Q1201" s="85">
        <v>2012</v>
      </c>
      <c r="R1201" s="85">
        <v>8</v>
      </c>
      <c r="S1201" s="75">
        <f t="shared" si="158"/>
        <v>0.125</v>
      </c>
      <c r="T1201" s="76">
        <f t="shared" si="159"/>
        <v>975000</v>
      </c>
      <c r="U1201" s="66">
        <f t="shared" si="163"/>
        <v>6</v>
      </c>
      <c r="V1201" s="66"/>
      <c r="W1201" s="77">
        <f t="shared" si="160"/>
        <v>5850000</v>
      </c>
      <c r="X1201" s="18">
        <f t="shared" si="156"/>
        <v>1950000</v>
      </c>
    </row>
    <row r="1202" spans="1:24" s="20" customFormat="1" ht="15" hidden="1" customHeight="1" x14ac:dyDescent="0.25">
      <c r="A1202" s="65">
        <f t="shared" si="161"/>
        <v>95</v>
      </c>
      <c r="B1202" s="66"/>
      <c r="C1202" s="196" t="s">
        <v>1285</v>
      </c>
      <c r="D1202" s="125" t="s">
        <v>1287</v>
      </c>
      <c r="E1202" s="68" t="s">
        <v>82</v>
      </c>
      <c r="F1202" s="125">
        <v>1</v>
      </c>
      <c r="G1202" s="197">
        <v>7800000</v>
      </c>
      <c r="H1202" s="70">
        <f>G1202-W1202</f>
        <v>1950000</v>
      </c>
      <c r="I1202" s="125">
        <v>1</v>
      </c>
      <c r="J1202" s="87">
        <f t="shared" si="157"/>
        <v>7800000</v>
      </c>
      <c r="K1202" s="70">
        <f t="shared" si="157"/>
        <v>1950000</v>
      </c>
      <c r="L1202" s="120"/>
      <c r="M1202" s="120"/>
      <c r="N1202" s="120"/>
      <c r="O1202" s="120"/>
      <c r="P1202" s="90"/>
      <c r="Q1202" s="85">
        <v>2012</v>
      </c>
      <c r="R1202" s="85">
        <v>8</v>
      </c>
      <c r="S1202" s="75">
        <f t="shared" si="158"/>
        <v>0.125</v>
      </c>
      <c r="T1202" s="76">
        <f t="shared" si="159"/>
        <v>975000</v>
      </c>
      <c r="U1202" s="66">
        <f t="shared" si="163"/>
        <v>6</v>
      </c>
      <c r="V1202" s="66"/>
      <c r="W1202" s="77">
        <f t="shared" si="160"/>
        <v>5850000</v>
      </c>
      <c r="X1202" s="18">
        <f t="shared" si="156"/>
        <v>1950000</v>
      </c>
    </row>
    <row r="1203" spans="1:24" s="20" customFormat="1" ht="15" hidden="1" customHeight="1" x14ac:dyDescent="0.25">
      <c r="A1203" s="65">
        <f t="shared" si="161"/>
        <v>96</v>
      </c>
      <c r="B1203" s="66"/>
      <c r="C1203" s="196" t="s">
        <v>1285</v>
      </c>
      <c r="D1203" s="125" t="s">
        <v>1288</v>
      </c>
      <c r="E1203" s="68" t="s">
        <v>82</v>
      </c>
      <c r="F1203" s="125">
        <v>1</v>
      </c>
      <c r="G1203" s="197">
        <v>7800000</v>
      </c>
      <c r="H1203" s="70">
        <f>G1203-W1203</f>
        <v>1950000</v>
      </c>
      <c r="I1203" s="125">
        <v>1</v>
      </c>
      <c r="J1203" s="87">
        <f t="shared" si="157"/>
        <v>7800000</v>
      </c>
      <c r="K1203" s="70">
        <f t="shared" si="157"/>
        <v>1950000</v>
      </c>
      <c r="L1203" s="120"/>
      <c r="M1203" s="120"/>
      <c r="N1203" s="120"/>
      <c r="O1203" s="120"/>
      <c r="P1203" s="90"/>
      <c r="Q1203" s="85">
        <v>2012</v>
      </c>
      <c r="R1203" s="85">
        <v>8</v>
      </c>
      <c r="S1203" s="75">
        <f t="shared" si="158"/>
        <v>0.125</v>
      </c>
      <c r="T1203" s="76">
        <f t="shared" si="159"/>
        <v>975000</v>
      </c>
      <c r="U1203" s="66">
        <f t="shared" si="163"/>
        <v>6</v>
      </c>
      <c r="V1203" s="66"/>
      <c r="W1203" s="77">
        <f t="shared" si="160"/>
        <v>5850000</v>
      </c>
      <c r="X1203" s="18">
        <f t="shared" si="156"/>
        <v>1950000</v>
      </c>
    </row>
    <row r="1204" spans="1:24" s="20" customFormat="1" ht="15" hidden="1" customHeight="1" x14ac:dyDescent="0.25">
      <c r="A1204" s="65">
        <f t="shared" si="161"/>
        <v>97</v>
      </c>
      <c r="B1204" s="66"/>
      <c r="C1204" s="196" t="s">
        <v>1285</v>
      </c>
      <c r="D1204" s="125" t="s">
        <v>1289</v>
      </c>
      <c r="E1204" s="68" t="s">
        <v>82</v>
      </c>
      <c r="F1204" s="125">
        <v>1</v>
      </c>
      <c r="G1204" s="197">
        <v>7800000</v>
      </c>
      <c r="H1204" s="70">
        <f>G1204-W1204</f>
        <v>1950000</v>
      </c>
      <c r="I1204" s="125">
        <v>1</v>
      </c>
      <c r="J1204" s="87">
        <f t="shared" ref="J1204:K1235" si="164">G1204</f>
        <v>7800000</v>
      </c>
      <c r="K1204" s="70">
        <f t="shared" si="164"/>
        <v>1950000</v>
      </c>
      <c r="L1204" s="120"/>
      <c r="M1204" s="120"/>
      <c r="N1204" s="120"/>
      <c r="O1204" s="120"/>
      <c r="P1204" s="90"/>
      <c r="Q1204" s="85">
        <v>2012</v>
      </c>
      <c r="R1204" s="85">
        <v>8</v>
      </c>
      <c r="S1204" s="75">
        <f t="shared" si="158"/>
        <v>0.125</v>
      </c>
      <c r="T1204" s="76">
        <f t="shared" si="159"/>
        <v>975000</v>
      </c>
      <c r="U1204" s="66">
        <f t="shared" si="163"/>
        <v>6</v>
      </c>
      <c r="V1204" s="66"/>
      <c r="W1204" s="77">
        <f t="shared" si="160"/>
        <v>5850000</v>
      </c>
      <c r="X1204" s="18">
        <f t="shared" si="156"/>
        <v>1950000</v>
      </c>
    </row>
    <row r="1205" spans="1:24" s="20" customFormat="1" ht="28.5" hidden="1" customHeight="1" x14ac:dyDescent="0.25">
      <c r="A1205" s="65">
        <f t="shared" si="161"/>
        <v>98</v>
      </c>
      <c r="B1205" s="66"/>
      <c r="C1205" s="103" t="s">
        <v>1290</v>
      </c>
      <c r="D1205" s="198" t="s">
        <v>1291</v>
      </c>
      <c r="E1205" s="68" t="s">
        <v>82</v>
      </c>
      <c r="F1205" s="125">
        <v>5</v>
      </c>
      <c r="G1205" s="86">
        <v>40500000</v>
      </c>
      <c r="H1205" s="70">
        <f>G1205-W1205</f>
        <v>10125000</v>
      </c>
      <c r="I1205" s="65">
        <v>5</v>
      </c>
      <c r="J1205" s="87">
        <f t="shared" si="164"/>
        <v>40500000</v>
      </c>
      <c r="K1205" s="70">
        <f t="shared" si="164"/>
        <v>10125000</v>
      </c>
      <c r="L1205" s="120"/>
      <c r="M1205" s="120"/>
      <c r="N1205" s="120"/>
      <c r="O1205" s="120"/>
      <c r="P1205" s="90"/>
      <c r="Q1205" s="85">
        <v>2012</v>
      </c>
      <c r="R1205" s="85">
        <v>8</v>
      </c>
      <c r="S1205" s="75">
        <f t="shared" si="158"/>
        <v>0.125</v>
      </c>
      <c r="T1205" s="76">
        <f t="shared" si="159"/>
        <v>5062500</v>
      </c>
      <c r="U1205" s="66">
        <f t="shared" si="163"/>
        <v>6</v>
      </c>
      <c r="V1205" s="66"/>
      <c r="W1205" s="77">
        <f t="shared" si="160"/>
        <v>30375000</v>
      </c>
      <c r="X1205" s="18">
        <f t="shared" si="156"/>
        <v>10125000</v>
      </c>
    </row>
    <row r="1206" spans="1:24" hidden="1" x14ac:dyDescent="0.25">
      <c r="A1206" s="65">
        <f t="shared" si="161"/>
        <v>99</v>
      </c>
      <c r="B1206" s="66"/>
      <c r="C1206" s="67" t="s">
        <v>1292</v>
      </c>
      <c r="D1206" s="66" t="s">
        <v>1293</v>
      </c>
      <c r="E1206" s="68" t="s">
        <v>84</v>
      </c>
      <c r="F1206" s="65">
        <v>1</v>
      </c>
      <c r="G1206" s="88">
        <v>9900000</v>
      </c>
      <c r="H1206" s="70">
        <v>0</v>
      </c>
      <c r="I1206" s="65">
        <v>1</v>
      </c>
      <c r="J1206" s="87">
        <f t="shared" si="164"/>
        <v>9900000</v>
      </c>
      <c r="K1206" s="70">
        <f t="shared" si="164"/>
        <v>0</v>
      </c>
      <c r="L1206" s="72"/>
      <c r="M1206" s="72"/>
      <c r="N1206" s="72"/>
      <c r="O1206" s="66"/>
      <c r="P1206" s="90"/>
      <c r="Q1206" s="65">
        <v>2003</v>
      </c>
      <c r="R1206" s="66">
        <v>8</v>
      </c>
      <c r="S1206" s="75">
        <f t="shared" si="158"/>
        <v>0.125</v>
      </c>
      <c r="T1206" s="76">
        <f t="shared" si="159"/>
        <v>1237500</v>
      </c>
      <c r="U1206" s="66">
        <f t="shared" si="163"/>
        <v>15</v>
      </c>
      <c r="V1206" s="66"/>
      <c r="W1206" s="77">
        <f t="shared" si="160"/>
        <v>18562500</v>
      </c>
      <c r="X1206" s="18">
        <f t="shared" si="156"/>
        <v>0</v>
      </c>
    </row>
    <row r="1207" spans="1:24" hidden="1" x14ac:dyDescent="0.25">
      <c r="A1207" s="65">
        <f t="shared" si="161"/>
        <v>100</v>
      </c>
      <c r="B1207" s="66"/>
      <c r="C1207" s="67" t="s">
        <v>1292</v>
      </c>
      <c r="D1207" s="66" t="s">
        <v>1294</v>
      </c>
      <c r="E1207" s="68" t="s">
        <v>84</v>
      </c>
      <c r="F1207" s="65">
        <v>1</v>
      </c>
      <c r="G1207" s="88">
        <v>9900000</v>
      </c>
      <c r="H1207" s="70">
        <v>0</v>
      </c>
      <c r="I1207" s="65">
        <v>1</v>
      </c>
      <c r="J1207" s="87">
        <f t="shared" si="164"/>
        <v>9900000</v>
      </c>
      <c r="K1207" s="70">
        <f t="shared" si="164"/>
        <v>0</v>
      </c>
      <c r="L1207" s="72"/>
      <c r="M1207" s="72"/>
      <c r="N1207" s="72"/>
      <c r="O1207" s="66"/>
      <c r="P1207" s="90"/>
      <c r="Q1207" s="65">
        <v>2003</v>
      </c>
      <c r="R1207" s="66">
        <v>8</v>
      </c>
      <c r="S1207" s="75">
        <f t="shared" si="158"/>
        <v>0.125</v>
      </c>
      <c r="T1207" s="76">
        <f t="shared" si="159"/>
        <v>1237500</v>
      </c>
      <c r="U1207" s="66">
        <f t="shared" si="163"/>
        <v>15</v>
      </c>
      <c r="V1207" s="66"/>
      <c r="W1207" s="77">
        <f t="shared" si="160"/>
        <v>18562500</v>
      </c>
      <c r="X1207" s="18">
        <f t="shared" si="156"/>
        <v>0</v>
      </c>
    </row>
    <row r="1208" spans="1:24" hidden="1" x14ac:dyDescent="0.25">
      <c r="A1208" s="65">
        <f t="shared" si="161"/>
        <v>101</v>
      </c>
      <c r="B1208" s="66"/>
      <c r="C1208" s="67" t="s">
        <v>1292</v>
      </c>
      <c r="D1208" s="66" t="s">
        <v>1295</v>
      </c>
      <c r="E1208" s="68" t="s">
        <v>84</v>
      </c>
      <c r="F1208" s="65">
        <v>1</v>
      </c>
      <c r="G1208" s="88">
        <v>9900000</v>
      </c>
      <c r="H1208" s="70">
        <v>0</v>
      </c>
      <c r="I1208" s="65">
        <v>1</v>
      </c>
      <c r="J1208" s="87">
        <f t="shared" si="164"/>
        <v>9900000</v>
      </c>
      <c r="K1208" s="70">
        <f t="shared" si="164"/>
        <v>0</v>
      </c>
      <c r="L1208" s="72"/>
      <c r="M1208" s="72"/>
      <c r="N1208" s="72"/>
      <c r="O1208" s="66"/>
      <c r="P1208" s="90"/>
      <c r="Q1208" s="65">
        <v>2003</v>
      </c>
      <c r="R1208" s="66">
        <v>8</v>
      </c>
      <c r="S1208" s="75">
        <f t="shared" si="158"/>
        <v>0.125</v>
      </c>
      <c r="T1208" s="76">
        <f t="shared" si="159"/>
        <v>1237500</v>
      </c>
      <c r="U1208" s="66">
        <f t="shared" si="163"/>
        <v>15</v>
      </c>
      <c r="V1208" s="66"/>
      <c r="W1208" s="77">
        <f t="shared" si="160"/>
        <v>18562500</v>
      </c>
      <c r="X1208" s="18">
        <f t="shared" si="156"/>
        <v>0</v>
      </c>
    </row>
    <row r="1209" spans="1:24" hidden="1" x14ac:dyDescent="0.25">
      <c r="A1209" s="65">
        <f t="shared" si="161"/>
        <v>102</v>
      </c>
      <c r="B1209" s="66"/>
      <c r="C1209" s="67" t="s">
        <v>1292</v>
      </c>
      <c r="D1209" s="66" t="s">
        <v>1296</v>
      </c>
      <c r="E1209" s="68" t="s">
        <v>84</v>
      </c>
      <c r="F1209" s="65">
        <v>1</v>
      </c>
      <c r="G1209" s="88">
        <v>9900000</v>
      </c>
      <c r="H1209" s="70">
        <v>0</v>
      </c>
      <c r="I1209" s="65">
        <v>1</v>
      </c>
      <c r="J1209" s="87">
        <f t="shared" si="164"/>
        <v>9900000</v>
      </c>
      <c r="K1209" s="70">
        <f t="shared" si="164"/>
        <v>0</v>
      </c>
      <c r="L1209" s="72"/>
      <c r="M1209" s="72"/>
      <c r="N1209" s="72"/>
      <c r="O1209" s="66"/>
      <c r="P1209" s="90"/>
      <c r="Q1209" s="65">
        <v>2003</v>
      </c>
      <c r="R1209" s="66">
        <v>8</v>
      </c>
      <c r="S1209" s="75">
        <f t="shared" si="158"/>
        <v>0.125</v>
      </c>
      <c r="T1209" s="76">
        <f t="shared" si="159"/>
        <v>1237500</v>
      </c>
      <c r="U1209" s="66">
        <f t="shared" si="163"/>
        <v>15</v>
      </c>
      <c r="V1209" s="66"/>
      <c r="W1209" s="77">
        <f t="shared" si="160"/>
        <v>18562500</v>
      </c>
      <c r="X1209" s="18">
        <f t="shared" si="156"/>
        <v>0</v>
      </c>
    </row>
    <row r="1210" spans="1:24" hidden="1" x14ac:dyDescent="0.25">
      <c r="A1210" s="65">
        <f t="shared" si="161"/>
        <v>103</v>
      </c>
      <c r="B1210" s="66"/>
      <c r="C1210" s="67" t="s">
        <v>1292</v>
      </c>
      <c r="D1210" s="66" t="s">
        <v>1297</v>
      </c>
      <c r="E1210" s="68" t="s">
        <v>84</v>
      </c>
      <c r="F1210" s="65">
        <v>1</v>
      </c>
      <c r="G1210" s="88">
        <v>9900000</v>
      </c>
      <c r="H1210" s="70">
        <v>0</v>
      </c>
      <c r="I1210" s="65">
        <v>1</v>
      </c>
      <c r="J1210" s="87">
        <f t="shared" si="164"/>
        <v>9900000</v>
      </c>
      <c r="K1210" s="70">
        <f t="shared" si="164"/>
        <v>0</v>
      </c>
      <c r="L1210" s="72"/>
      <c r="M1210" s="72"/>
      <c r="N1210" s="72"/>
      <c r="O1210" s="66"/>
      <c r="P1210" s="90"/>
      <c r="Q1210" s="65">
        <v>2003</v>
      </c>
      <c r="R1210" s="66">
        <v>8</v>
      </c>
      <c r="S1210" s="75">
        <f t="shared" si="158"/>
        <v>0.125</v>
      </c>
      <c r="T1210" s="76">
        <f t="shared" si="159"/>
        <v>1237500</v>
      </c>
      <c r="U1210" s="66">
        <f t="shared" si="163"/>
        <v>15</v>
      </c>
      <c r="V1210" s="66"/>
      <c r="W1210" s="77">
        <f t="shared" si="160"/>
        <v>18562500</v>
      </c>
      <c r="X1210" s="18">
        <f t="shared" si="156"/>
        <v>0</v>
      </c>
    </row>
    <row r="1211" spans="1:24" hidden="1" x14ac:dyDescent="0.25">
      <c r="A1211" s="65">
        <f t="shared" si="161"/>
        <v>104</v>
      </c>
      <c r="B1211" s="66"/>
      <c r="C1211" s="67" t="s">
        <v>1298</v>
      </c>
      <c r="D1211" s="66" t="s">
        <v>1299</v>
      </c>
      <c r="E1211" s="68" t="s">
        <v>84</v>
      </c>
      <c r="F1211" s="65">
        <v>1</v>
      </c>
      <c r="G1211" s="88">
        <v>8750000</v>
      </c>
      <c r="H1211" s="70">
        <v>0</v>
      </c>
      <c r="I1211" s="65">
        <v>1</v>
      </c>
      <c r="J1211" s="87">
        <f t="shared" si="164"/>
        <v>8750000</v>
      </c>
      <c r="K1211" s="70">
        <f t="shared" si="164"/>
        <v>0</v>
      </c>
      <c r="L1211" s="72"/>
      <c r="M1211" s="72"/>
      <c r="N1211" s="72"/>
      <c r="O1211" s="66"/>
      <c r="P1211" s="90"/>
      <c r="Q1211" s="65">
        <v>2001</v>
      </c>
      <c r="R1211" s="66">
        <v>8</v>
      </c>
      <c r="S1211" s="75">
        <f t="shared" si="158"/>
        <v>0.125</v>
      </c>
      <c r="T1211" s="76">
        <f t="shared" si="159"/>
        <v>1093750</v>
      </c>
      <c r="U1211" s="66">
        <f t="shared" si="163"/>
        <v>17</v>
      </c>
      <c r="V1211" s="66"/>
      <c r="W1211" s="77">
        <f t="shared" si="160"/>
        <v>18593750</v>
      </c>
      <c r="X1211" s="18">
        <f t="shared" si="156"/>
        <v>0</v>
      </c>
    </row>
    <row r="1212" spans="1:24" ht="30" hidden="1" x14ac:dyDescent="0.25">
      <c r="A1212" s="65">
        <f t="shared" si="161"/>
        <v>105</v>
      </c>
      <c r="B1212" s="66"/>
      <c r="C1212" s="67" t="s">
        <v>1300</v>
      </c>
      <c r="D1212" s="66" t="s">
        <v>1301</v>
      </c>
      <c r="E1212" s="68" t="s">
        <v>84</v>
      </c>
      <c r="F1212" s="65">
        <v>1</v>
      </c>
      <c r="G1212" s="88">
        <v>9900000</v>
      </c>
      <c r="H1212" s="70">
        <v>0</v>
      </c>
      <c r="I1212" s="65">
        <v>1</v>
      </c>
      <c r="J1212" s="87">
        <f t="shared" si="164"/>
        <v>9900000</v>
      </c>
      <c r="K1212" s="70">
        <f t="shared" si="164"/>
        <v>0</v>
      </c>
      <c r="L1212" s="72"/>
      <c r="M1212" s="72"/>
      <c r="N1212" s="72"/>
      <c r="O1212" s="66"/>
      <c r="P1212" s="90"/>
      <c r="Q1212" s="65">
        <v>2003</v>
      </c>
      <c r="R1212" s="66">
        <v>8</v>
      </c>
      <c r="S1212" s="75">
        <f t="shared" si="158"/>
        <v>0.125</v>
      </c>
      <c r="T1212" s="76">
        <f t="shared" si="159"/>
        <v>1237500</v>
      </c>
      <c r="U1212" s="66">
        <f t="shared" si="163"/>
        <v>15</v>
      </c>
      <c r="V1212" s="66"/>
      <c r="W1212" s="77">
        <f t="shared" si="160"/>
        <v>18562500</v>
      </c>
      <c r="X1212" s="18">
        <f t="shared" si="156"/>
        <v>0</v>
      </c>
    </row>
    <row r="1213" spans="1:24" ht="30" hidden="1" x14ac:dyDescent="0.25">
      <c r="A1213" s="65">
        <f t="shared" si="161"/>
        <v>106</v>
      </c>
      <c r="B1213" s="66"/>
      <c r="C1213" s="67" t="s">
        <v>1300</v>
      </c>
      <c r="D1213" s="66" t="s">
        <v>1302</v>
      </c>
      <c r="E1213" s="68" t="s">
        <v>84</v>
      </c>
      <c r="F1213" s="65">
        <v>1</v>
      </c>
      <c r="G1213" s="88">
        <v>9900000</v>
      </c>
      <c r="H1213" s="70">
        <v>0</v>
      </c>
      <c r="I1213" s="65">
        <v>1</v>
      </c>
      <c r="J1213" s="87">
        <f t="shared" si="164"/>
        <v>9900000</v>
      </c>
      <c r="K1213" s="70">
        <f t="shared" si="164"/>
        <v>0</v>
      </c>
      <c r="L1213" s="72"/>
      <c r="M1213" s="72"/>
      <c r="N1213" s="72"/>
      <c r="O1213" s="66"/>
      <c r="P1213" s="90"/>
      <c r="Q1213" s="65">
        <v>2003</v>
      </c>
      <c r="R1213" s="66">
        <v>8</v>
      </c>
      <c r="S1213" s="75">
        <f t="shared" si="158"/>
        <v>0.125</v>
      </c>
      <c r="T1213" s="76">
        <f t="shared" si="159"/>
        <v>1237500</v>
      </c>
      <c r="U1213" s="66">
        <f t="shared" si="163"/>
        <v>15</v>
      </c>
      <c r="V1213" s="66"/>
      <c r="W1213" s="77">
        <f t="shared" si="160"/>
        <v>18562500</v>
      </c>
      <c r="X1213" s="18">
        <f t="shared" si="156"/>
        <v>0</v>
      </c>
    </row>
    <row r="1214" spans="1:24" ht="30" hidden="1" x14ac:dyDescent="0.25">
      <c r="A1214" s="65">
        <f t="shared" si="161"/>
        <v>107</v>
      </c>
      <c r="B1214" s="66"/>
      <c r="C1214" s="67" t="s">
        <v>1300</v>
      </c>
      <c r="D1214" s="66" t="s">
        <v>1303</v>
      </c>
      <c r="E1214" s="68" t="s">
        <v>84</v>
      </c>
      <c r="F1214" s="65">
        <v>1</v>
      </c>
      <c r="G1214" s="88">
        <v>9900000</v>
      </c>
      <c r="H1214" s="70">
        <v>0</v>
      </c>
      <c r="I1214" s="65">
        <v>1</v>
      </c>
      <c r="J1214" s="87">
        <f t="shared" si="164"/>
        <v>9900000</v>
      </c>
      <c r="K1214" s="70">
        <f t="shared" si="164"/>
        <v>0</v>
      </c>
      <c r="L1214" s="72"/>
      <c r="M1214" s="72"/>
      <c r="N1214" s="72"/>
      <c r="O1214" s="66"/>
      <c r="P1214" s="90"/>
      <c r="Q1214" s="65">
        <v>2003</v>
      </c>
      <c r="R1214" s="66">
        <v>8</v>
      </c>
      <c r="S1214" s="75">
        <f t="shared" si="158"/>
        <v>0.125</v>
      </c>
      <c r="T1214" s="76">
        <f t="shared" si="159"/>
        <v>1237500</v>
      </c>
      <c r="U1214" s="66">
        <f t="shared" si="163"/>
        <v>15</v>
      </c>
      <c r="V1214" s="66"/>
      <c r="W1214" s="77">
        <f t="shared" si="160"/>
        <v>18562500</v>
      </c>
      <c r="X1214" s="18">
        <f t="shared" si="156"/>
        <v>0</v>
      </c>
    </row>
    <row r="1215" spans="1:24" ht="30" hidden="1" x14ac:dyDescent="0.25">
      <c r="A1215" s="65">
        <f t="shared" si="161"/>
        <v>108</v>
      </c>
      <c r="B1215" s="66"/>
      <c r="C1215" s="67" t="s">
        <v>1204</v>
      </c>
      <c r="D1215" s="66">
        <v>5001948</v>
      </c>
      <c r="E1215" s="68" t="s">
        <v>1097</v>
      </c>
      <c r="F1215" s="65">
        <v>1</v>
      </c>
      <c r="G1215" s="69">
        <v>16490100</v>
      </c>
      <c r="H1215" s="70">
        <f>G1215-W1215</f>
        <v>0</v>
      </c>
      <c r="I1215" s="65">
        <v>1</v>
      </c>
      <c r="J1215" s="87">
        <f t="shared" si="164"/>
        <v>16490100</v>
      </c>
      <c r="K1215" s="70">
        <f t="shared" si="164"/>
        <v>0</v>
      </c>
      <c r="L1215" s="72"/>
      <c r="M1215" s="72"/>
      <c r="N1215" s="72"/>
      <c r="O1215" s="66"/>
      <c r="P1215" s="73"/>
      <c r="Q1215" s="65">
        <v>2010</v>
      </c>
      <c r="R1215" s="66">
        <v>8</v>
      </c>
      <c r="S1215" s="75">
        <f t="shared" si="158"/>
        <v>0.125</v>
      </c>
      <c r="T1215" s="76">
        <f t="shared" si="159"/>
        <v>2061262.5</v>
      </c>
      <c r="U1215" s="66">
        <f t="shared" si="163"/>
        <v>8</v>
      </c>
      <c r="V1215" s="66"/>
      <c r="W1215" s="77">
        <f t="shared" si="160"/>
        <v>16490100</v>
      </c>
      <c r="X1215" s="18">
        <f t="shared" si="156"/>
        <v>0</v>
      </c>
    </row>
    <row r="1216" spans="1:24" ht="30" hidden="1" x14ac:dyDescent="0.25">
      <c r="A1216" s="65">
        <f t="shared" si="161"/>
        <v>109</v>
      </c>
      <c r="B1216" s="66"/>
      <c r="C1216" s="67" t="s">
        <v>1304</v>
      </c>
      <c r="D1216" s="66">
        <v>5001859</v>
      </c>
      <c r="E1216" s="68" t="s">
        <v>1097</v>
      </c>
      <c r="F1216" s="65">
        <v>1</v>
      </c>
      <c r="G1216" s="88">
        <v>12425600</v>
      </c>
      <c r="H1216" s="70">
        <f>G1216-W1216</f>
        <v>0</v>
      </c>
      <c r="I1216" s="65">
        <v>1</v>
      </c>
      <c r="J1216" s="87">
        <f t="shared" si="164"/>
        <v>12425600</v>
      </c>
      <c r="K1216" s="70">
        <f t="shared" si="164"/>
        <v>0</v>
      </c>
      <c r="L1216" s="72"/>
      <c r="M1216" s="72"/>
      <c r="N1216" s="72"/>
      <c r="O1216" s="72"/>
      <c r="P1216" s="73"/>
      <c r="Q1216" s="65">
        <v>2010</v>
      </c>
      <c r="R1216" s="66">
        <v>8</v>
      </c>
      <c r="S1216" s="75">
        <f t="shared" si="158"/>
        <v>0.125</v>
      </c>
      <c r="T1216" s="76">
        <f t="shared" si="159"/>
        <v>1553200</v>
      </c>
      <c r="U1216" s="66">
        <f t="shared" si="163"/>
        <v>8</v>
      </c>
      <c r="V1216" s="66"/>
      <c r="W1216" s="77">
        <f t="shared" si="160"/>
        <v>12425600</v>
      </c>
      <c r="X1216" s="18">
        <f t="shared" si="156"/>
        <v>0</v>
      </c>
    </row>
    <row r="1217" spans="1:24" ht="45" hidden="1" x14ac:dyDescent="0.25">
      <c r="A1217" s="65">
        <f t="shared" si="161"/>
        <v>110</v>
      </c>
      <c r="B1217" s="66"/>
      <c r="C1217" s="67" t="s">
        <v>1245</v>
      </c>
      <c r="D1217" s="66">
        <v>5001856</v>
      </c>
      <c r="E1217" s="68" t="s">
        <v>86</v>
      </c>
      <c r="F1217" s="65">
        <v>1</v>
      </c>
      <c r="G1217" s="88">
        <v>50249100</v>
      </c>
      <c r="H1217" s="70">
        <f>G1217-W1217</f>
        <v>0</v>
      </c>
      <c r="I1217" s="65">
        <v>1</v>
      </c>
      <c r="J1217" s="87">
        <f t="shared" si="164"/>
        <v>50249100</v>
      </c>
      <c r="K1217" s="70">
        <f t="shared" si="164"/>
        <v>0</v>
      </c>
      <c r="L1217" s="72"/>
      <c r="M1217" s="72"/>
      <c r="N1217" s="72"/>
      <c r="O1217" s="72"/>
      <c r="P1217" s="90"/>
      <c r="Q1217" s="65">
        <v>2010</v>
      </c>
      <c r="R1217" s="66">
        <v>8</v>
      </c>
      <c r="S1217" s="75">
        <f t="shared" si="158"/>
        <v>0.125</v>
      </c>
      <c r="T1217" s="76">
        <f t="shared" si="159"/>
        <v>6281137.5</v>
      </c>
      <c r="U1217" s="66">
        <f t="shared" si="163"/>
        <v>8</v>
      </c>
      <c r="V1217" s="66"/>
      <c r="W1217" s="77">
        <f t="shared" si="160"/>
        <v>50249100</v>
      </c>
      <c r="X1217" s="18">
        <f t="shared" si="156"/>
        <v>0</v>
      </c>
    </row>
    <row r="1218" spans="1:24" ht="30" hidden="1" x14ac:dyDescent="0.25">
      <c r="A1218" s="65">
        <f t="shared" si="161"/>
        <v>111</v>
      </c>
      <c r="B1218" s="66"/>
      <c r="C1218" s="67" t="s">
        <v>1305</v>
      </c>
      <c r="D1218" s="66">
        <v>5001726</v>
      </c>
      <c r="E1218" s="68" t="s">
        <v>84</v>
      </c>
      <c r="F1218" s="65">
        <v>1</v>
      </c>
      <c r="G1218" s="88">
        <v>49470000</v>
      </c>
      <c r="H1218" s="70">
        <v>0</v>
      </c>
      <c r="I1218" s="65">
        <v>1</v>
      </c>
      <c r="J1218" s="87">
        <f t="shared" si="164"/>
        <v>49470000</v>
      </c>
      <c r="K1218" s="70">
        <f t="shared" si="164"/>
        <v>0</v>
      </c>
      <c r="L1218" s="72"/>
      <c r="M1218" s="72"/>
      <c r="N1218" s="72"/>
      <c r="O1218" s="66"/>
      <c r="P1218" s="73"/>
      <c r="Q1218" s="65">
        <v>2009</v>
      </c>
      <c r="R1218" s="66">
        <v>8</v>
      </c>
      <c r="S1218" s="75">
        <f t="shared" si="158"/>
        <v>0.125</v>
      </c>
      <c r="T1218" s="76">
        <f t="shared" si="159"/>
        <v>6183750</v>
      </c>
      <c r="U1218" s="66">
        <f t="shared" si="163"/>
        <v>9</v>
      </c>
      <c r="V1218" s="66"/>
      <c r="W1218" s="77">
        <f t="shared" si="160"/>
        <v>55653750</v>
      </c>
      <c r="X1218" s="18">
        <f t="shared" si="156"/>
        <v>0</v>
      </c>
    </row>
    <row r="1219" spans="1:24" ht="30" hidden="1" x14ac:dyDescent="0.25">
      <c r="A1219" s="65">
        <f t="shared" si="161"/>
        <v>112</v>
      </c>
      <c r="B1219" s="66"/>
      <c r="C1219" s="67" t="s">
        <v>1306</v>
      </c>
      <c r="D1219" s="66">
        <v>5001947</v>
      </c>
      <c r="E1219" s="68" t="s">
        <v>84</v>
      </c>
      <c r="F1219" s="65">
        <v>1</v>
      </c>
      <c r="G1219" s="69">
        <v>63490900</v>
      </c>
      <c r="H1219" s="70">
        <f>G1219-W1219</f>
        <v>0</v>
      </c>
      <c r="I1219" s="65">
        <v>1</v>
      </c>
      <c r="J1219" s="87">
        <f t="shared" si="164"/>
        <v>63490900</v>
      </c>
      <c r="K1219" s="70">
        <f t="shared" si="164"/>
        <v>0</v>
      </c>
      <c r="L1219" s="72"/>
      <c r="M1219" s="72"/>
      <c r="N1219" s="72"/>
      <c r="O1219" s="199"/>
      <c r="P1219" s="90"/>
      <c r="Q1219" s="65">
        <v>2010</v>
      </c>
      <c r="R1219" s="66">
        <v>8</v>
      </c>
      <c r="S1219" s="75">
        <f t="shared" si="158"/>
        <v>0.125</v>
      </c>
      <c r="T1219" s="76">
        <f t="shared" si="159"/>
        <v>7936362.5</v>
      </c>
      <c r="U1219" s="66">
        <f t="shared" si="163"/>
        <v>8</v>
      </c>
      <c r="V1219" s="66"/>
      <c r="W1219" s="77">
        <f t="shared" si="160"/>
        <v>63490900</v>
      </c>
      <c r="X1219" s="18">
        <f t="shared" si="156"/>
        <v>0</v>
      </c>
    </row>
    <row r="1220" spans="1:24" ht="30" hidden="1" x14ac:dyDescent="0.25">
      <c r="A1220" s="65">
        <f t="shared" si="161"/>
        <v>113</v>
      </c>
      <c r="B1220" s="66"/>
      <c r="C1220" s="67" t="s">
        <v>1204</v>
      </c>
      <c r="D1220" s="66" t="s">
        <v>1307</v>
      </c>
      <c r="E1220" s="68" t="s">
        <v>84</v>
      </c>
      <c r="F1220" s="65">
        <v>1</v>
      </c>
      <c r="G1220" s="88">
        <v>16490100</v>
      </c>
      <c r="H1220" s="70">
        <f>G1220-W1220</f>
        <v>0</v>
      </c>
      <c r="I1220" s="65">
        <v>1</v>
      </c>
      <c r="J1220" s="87">
        <f t="shared" si="164"/>
        <v>16490100</v>
      </c>
      <c r="K1220" s="70">
        <f t="shared" si="164"/>
        <v>0</v>
      </c>
      <c r="L1220" s="72"/>
      <c r="M1220" s="72"/>
      <c r="N1220" s="72"/>
      <c r="O1220" s="66"/>
      <c r="P1220" s="90"/>
      <c r="Q1220" s="65">
        <v>2010</v>
      </c>
      <c r="R1220" s="66">
        <v>8</v>
      </c>
      <c r="S1220" s="75">
        <f t="shared" si="158"/>
        <v>0.125</v>
      </c>
      <c r="T1220" s="76">
        <f t="shared" si="159"/>
        <v>2061262.5</v>
      </c>
      <c r="U1220" s="66">
        <f t="shared" si="163"/>
        <v>8</v>
      </c>
      <c r="V1220" s="66"/>
      <c r="W1220" s="77">
        <f t="shared" si="160"/>
        <v>16490100</v>
      </c>
      <c r="X1220" s="18">
        <f t="shared" si="156"/>
        <v>0</v>
      </c>
    </row>
    <row r="1221" spans="1:24" ht="30" hidden="1" x14ac:dyDescent="0.25">
      <c r="A1221" s="65">
        <f t="shared" si="161"/>
        <v>114</v>
      </c>
      <c r="B1221" s="66"/>
      <c r="C1221" s="67" t="s">
        <v>1204</v>
      </c>
      <c r="D1221" s="66" t="s">
        <v>1308</v>
      </c>
      <c r="E1221" s="68" t="s">
        <v>288</v>
      </c>
      <c r="F1221" s="65">
        <v>1</v>
      </c>
      <c r="G1221" s="88">
        <v>16490100</v>
      </c>
      <c r="H1221" s="70">
        <f>G1221-W1221</f>
        <v>0</v>
      </c>
      <c r="I1221" s="65">
        <v>1</v>
      </c>
      <c r="J1221" s="87">
        <f t="shared" si="164"/>
        <v>16490100</v>
      </c>
      <c r="K1221" s="70">
        <f t="shared" si="164"/>
        <v>0</v>
      </c>
      <c r="L1221" s="72"/>
      <c r="M1221" s="72"/>
      <c r="N1221" s="72"/>
      <c r="O1221" s="66"/>
      <c r="P1221" s="90"/>
      <c r="Q1221" s="65">
        <v>2010</v>
      </c>
      <c r="R1221" s="66">
        <v>8</v>
      </c>
      <c r="S1221" s="75">
        <f t="shared" si="158"/>
        <v>0.125</v>
      </c>
      <c r="T1221" s="76">
        <f t="shared" si="159"/>
        <v>2061262.5</v>
      </c>
      <c r="U1221" s="66">
        <f t="shared" si="163"/>
        <v>8</v>
      </c>
      <c r="V1221" s="66"/>
      <c r="W1221" s="77">
        <f t="shared" si="160"/>
        <v>16490100</v>
      </c>
      <c r="X1221" s="18">
        <f t="shared" si="156"/>
        <v>0</v>
      </c>
    </row>
    <row r="1222" spans="1:24" s="20" customFormat="1" hidden="1" x14ac:dyDescent="0.25">
      <c r="A1222" s="65">
        <f t="shared" si="161"/>
        <v>115</v>
      </c>
      <c r="B1222" s="66"/>
      <c r="C1222" s="200" t="s">
        <v>1309</v>
      </c>
      <c r="D1222" s="125">
        <v>12039</v>
      </c>
      <c r="E1222" s="68" t="s">
        <v>86</v>
      </c>
      <c r="F1222" s="125">
        <v>1</v>
      </c>
      <c r="G1222" s="201">
        <v>14500000</v>
      </c>
      <c r="H1222" s="70">
        <f>G1222-W1222</f>
        <v>3625000</v>
      </c>
      <c r="I1222" s="125">
        <v>1</v>
      </c>
      <c r="J1222" s="87">
        <f t="shared" si="164"/>
        <v>14500000</v>
      </c>
      <c r="K1222" s="70">
        <f t="shared" si="164"/>
        <v>3625000</v>
      </c>
      <c r="L1222" s="120"/>
      <c r="M1222" s="120"/>
      <c r="N1222" s="120"/>
      <c r="O1222" s="120"/>
      <c r="P1222" s="121"/>
      <c r="Q1222" s="85">
        <v>2012</v>
      </c>
      <c r="R1222" s="85">
        <v>8</v>
      </c>
      <c r="S1222" s="75">
        <f t="shared" si="158"/>
        <v>0.125</v>
      </c>
      <c r="T1222" s="76">
        <f t="shared" si="159"/>
        <v>1812500</v>
      </c>
      <c r="U1222" s="66">
        <f t="shared" si="163"/>
        <v>6</v>
      </c>
      <c r="V1222" s="66"/>
      <c r="W1222" s="77">
        <f t="shared" si="160"/>
        <v>10875000</v>
      </c>
      <c r="X1222" s="18">
        <f t="shared" si="156"/>
        <v>3625000</v>
      </c>
    </row>
    <row r="1223" spans="1:24" ht="30" hidden="1" x14ac:dyDescent="0.25">
      <c r="A1223" s="65">
        <f t="shared" si="161"/>
        <v>116</v>
      </c>
      <c r="B1223" s="66"/>
      <c r="C1223" s="67" t="s">
        <v>1170</v>
      </c>
      <c r="D1223" s="66">
        <v>5001724</v>
      </c>
      <c r="E1223" s="68" t="s">
        <v>109</v>
      </c>
      <c r="F1223" s="65">
        <v>1</v>
      </c>
      <c r="G1223" s="86">
        <v>13150000</v>
      </c>
      <c r="H1223" s="70">
        <v>0</v>
      </c>
      <c r="I1223" s="65">
        <v>1</v>
      </c>
      <c r="J1223" s="87">
        <f t="shared" si="164"/>
        <v>13150000</v>
      </c>
      <c r="K1223" s="70">
        <f t="shared" si="164"/>
        <v>0</v>
      </c>
      <c r="L1223" s="72"/>
      <c r="M1223" s="72"/>
      <c r="N1223" s="72"/>
      <c r="O1223" s="66"/>
      <c r="P1223" s="90"/>
      <c r="Q1223" s="65">
        <v>2009</v>
      </c>
      <c r="R1223" s="66">
        <v>8</v>
      </c>
      <c r="S1223" s="75">
        <f t="shared" si="158"/>
        <v>0.125</v>
      </c>
      <c r="T1223" s="76">
        <f t="shared" si="159"/>
        <v>1643750</v>
      </c>
      <c r="U1223" s="66">
        <f t="shared" si="163"/>
        <v>9</v>
      </c>
      <c r="V1223" s="66"/>
      <c r="W1223" s="77">
        <f t="shared" si="160"/>
        <v>14793750</v>
      </c>
      <c r="X1223" s="18">
        <f t="shared" si="156"/>
        <v>0</v>
      </c>
    </row>
    <row r="1224" spans="1:24" ht="45" hidden="1" x14ac:dyDescent="0.25">
      <c r="A1224" s="65">
        <f t="shared" si="161"/>
        <v>117</v>
      </c>
      <c r="B1224" s="66"/>
      <c r="C1224" s="67" t="s">
        <v>1245</v>
      </c>
      <c r="D1224" s="66">
        <v>5001857</v>
      </c>
      <c r="E1224" s="68" t="s">
        <v>1097</v>
      </c>
      <c r="F1224" s="65">
        <v>1</v>
      </c>
      <c r="G1224" s="88">
        <v>50249100</v>
      </c>
      <c r="H1224" s="70">
        <f t="shared" ref="H1224:H1229" si="165">G1224-W1224</f>
        <v>0</v>
      </c>
      <c r="I1224" s="65">
        <v>1</v>
      </c>
      <c r="J1224" s="87">
        <f t="shared" si="164"/>
        <v>50249100</v>
      </c>
      <c r="K1224" s="70">
        <f t="shared" si="164"/>
        <v>0</v>
      </c>
      <c r="L1224" s="72"/>
      <c r="M1224" s="72"/>
      <c r="N1224" s="72"/>
      <c r="O1224" s="72"/>
      <c r="P1224" s="90"/>
      <c r="Q1224" s="65">
        <v>2010</v>
      </c>
      <c r="R1224" s="66">
        <v>8</v>
      </c>
      <c r="S1224" s="75">
        <f t="shared" si="158"/>
        <v>0.125</v>
      </c>
      <c r="T1224" s="76">
        <f t="shared" si="159"/>
        <v>6281137.5</v>
      </c>
      <c r="U1224" s="66">
        <f t="shared" si="163"/>
        <v>8</v>
      </c>
      <c r="V1224" s="66"/>
      <c r="W1224" s="77">
        <f t="shared" si="160"/>
        <v>50249100</v>
      </c>
      <c r="X1224" s="18">
        <f t="shared" si="156"/>
        <v>0</v>
      </c>
    </row>
    <row r="1225" spans="1:24" ht="30" hidden="1" x14ac:dyDescent="0.25">
      <c r="A1225" s="65">
        <f t="shared" si="161"/>
        <v>118</v>
      </c>
      <c r="B1225" s="66"/>
      <c r="C1225" s="67" t="s">
        <v>1204</v>
      </c>
      <c r="D1225" s="66" t="s">
        <v>1310</v>
      </c>
      <c r="E1225" s="68" t="s">
        <v>1311</v>
      </c>
      <c r="F1225" s="65">
        <v>1</v>
      </c>
      <c r="G1225" s="69">
        <v>16490100</v>
      </c>
      <c r="H1225" s="70">
        <f t="shared" si="165"/>
        <v>0</v>
      </c>
      <c r="I1225" s="65">
        <v>1</v>
      </c>
      <c r="J1225" s="87">
        <f t="shared" si="164"/>
        <v>16490100</v>
      </c>
      <c r="K1225" s="70">
        <f t="shared" si="164"/>
        <v>0</v>
      </c>
      <c r="L1225" s="66"/>
      <c r="M1225" s="66"/>
      <c r="N1225" s="66"/>
      <c r="O1225" s="66"/>
      <c r="P1225" s="90"/>
      <c r="Q1225" s="65">
        <v>2010</v>
      </c>
      <c r="R1225" s="66">
        <v>8</v>
      </c>
      <c r="S1225" s="75">
        <f t="shared" si="158"/>
        <v>0.125</v>
      </c>
      <c r="T1225" s="76">
        <f t="shared" si="159"/>
        <v>2061262.5</v>
      </c>
      <c r="U1225" s="66">
        <f t="shared" si="163"/>
        <v>8</v>
      </c>
      <c r="V1225" s="66"/>
      <c r="W1225" s="77">
        <f t="shared" si="160"/>
        <v>16490100</v>
      </c>
      <c r="X1225" s="18">
        <f t="shared" si="156"/>
        <v>0</v>
      </c>
    </row>
    <row r="1226" spans="1:24" ht="30" hidden="1" x14ac:dyDescent="0.25">
      <c r="A1226" s="65">
        <f t="shared" si="161"/>
        <v>119</v>
      </c>
      <c r="B1226" s="66"/>
      <c r="C1226" s="67" t="s">
        <v>1204</v>
      </c>
      <c r="D1226" s="66" t="s">
        <v>1312</v>
      </c>
      <c r="E1226" s="72" t="s">
        <v>288</v>
      </c>
      <c r="F1226" s="65">
        <v>1</v>
      </c>
      <c r="G1226" s="69">
        <v>16490100</v>
      </c>
      <c r="H1226" s="70">
        <f t="shared" si="165"/>
        <v>0</v>
      </c>
      <c r="I1226" s="65">
        <v>1</v>
      </c>
      <c r="J1226" s="87">
        <f t="shared" si="164"/>
        <v>16490100</v>
      </c>
      <c r="K1226" s="70">
        <f t="shared" si="164"/>
        <v>0</v>
      </c>
      <c r="L1226" s="66"/>
      <c r="M1226" s="66"/>
      <c r="N1226" s="66"/>
      <c r="O1226" s="66"/>
      <c r="P1226" s="90"/>
      <c r="Q1226" s="65">
        <v>2010</v>
      </c>
      <c r="R1226" s="66">
        <v>8</v>
      </c>
      <c r="S1226" s="75">
        <f t="shared" si="158"/>
        <v>0.125</v>
      </c>
      <c r="T1226" s="76">
        <f t="shared" si="159"/>
        <v>2061262.5</v>
      </c>
      <c r="U1226" s="66">
        <f t="shared" si="163"/>
        <v>8</v>
      </c>
      <c r="V1226" s="66"/>
      <c r="W1226" s="77">
        <f t="shared" si="160"/>
        <v>16490100</v>
      </c>
      <c r="X1226" s="18">
        <f t="shared" si="156"/>
        <v>0</v>
      </c>
    </row>
    <row r="1227" spans="1:24" ht="30" hidden="1" x14ac:dyDescent="0.25">
      <c r="A1227" s="65">
        <f t="shared" si="161"/>
        <v>120</v>
      </c>
      <c r="B1227" s="66"/>
      <c r="C1227" s="67" t="s">
        <v>1204</v>
      </c>
      <c r="D1227" s="66" t="s">
        <v>1313</v>
      </c>
      <c r="E1227" s="68" t="s">
        <v>98</v>
      </c>
      <c r="F1227" s="65">
        <v>1</v>
      </c>
      <c r="G1227" s="69">
        <v>16490100</v>
      </c>
      <c r="H1227" s="70">
        <f t="shared" si="165"/>
        <v>0</v>
      </c>
      <c r="I1227" s="65">
        <v>1</v>
      </c>
      <c r="J1227" s="87">
        <f t="shared" si="164"/>
        <v>16490100</v>
      </c>
      <c r="K1227" s="70">
        <f t="shared" si="164"/>
        <v>0</v>
      </c>
      <c r="L1227" s="66"/>
      <c r="M1227" s="66"/>
      <c r="N1227" s="66"/>
      <c r="O1227" s="66"/>
      <c r="P1227" s="90"/>
      <c r="Q1227" s="65">
        <v>2010</v>
      </c>
      <c r="R1227" s="66">
        <v>8</v>
      </c>
      <c r="S1227" s="75">
        <f t="shared" si="158"/>
        <v>0.125</v>
      </c>
      <c r="T1227" s="76">
        <f t="shared" si="159"/>
        <v>2061262.5</v>
      </c>
      <c r="U1227" s="66">
        <f t="shared" si="163"/>
        <v>8</v>
      </c>
      <c r="V1227" s="66"/>
      <c r="W1227" s="77">
        <f t="shared" si="160"/>
        <v>16490100</v>
      </c>
      <c r="X1227" s="18">
        <f t="shared" si="156"/>
        <v>0</v>
      </c>
    </row>
    <row r="1228" spans="1:24" ht="30" hidden="1" x14ac:dyDescent="0.25">
      <c r="A1228" s="65">
        <f t="shared" si="161"/>
        <v>121</v>
      </c>
      <c r="B1228" s="66"/>
      <c r="C1228" s="67" t="s">
        <v>1204</v>
      </c>
      <c r="D1228" s="66" t="s">
        <v>1314</v>
      </c>
      <c r="E1228" s="68" t="s">
        <v>98</v>
      </c>
      <c r="F1228" s="65">
        <v>1</v>
      </c>
      <c r="G1228" s="69">
        <v>16490100</v>
      </c>
      <c r="H1228" s="70">
        <f t="shared" si="165"/>
        <v>0</v>
      </c>
      <c r="I1228" s="65">
        <v>1</v>
      </c>
      <c r="J1228" s="87">
        <f t="shared" si="164"/>
        <v>16490100</v>
      </c>
      <c r="K1228" s="70">
        <f t="shared" si="164"/>
        <v>0</v>
      </c>
      <c r="L1228" s="66"/>
      <c r="M1228" s="66"/>
      <c r="N1228" s="66"/>
      <c r="O1228" s="66"/>
      <c r="P1228" s="90"/>
      <c r="Q1228" s="65">
        <v>2010</v>
      </c>
      <c r="R1228" s="66">
        <v>8</v>
      </c>
      <c r="S1228" s="75">
        <f t="shared" si="158"/>
        <v>0.125</v>
      </c>
      <c r="T1228" s="76">
        <f t="shared" si="159"/>
        <v>2061262.5</v>
      </c>
      <c r="U1228" s="66">
        <f t="shared" si="163"/>
        <v>8</v>
      </c>
      <c r="V1228" s="66"/>
      <c r="W1228" s="77">
        <f t="shared" si="160"/>
        <v>16490100</v>
      </c>
      <c r="X1228" s="18">
        <f t="shared" si="156"/>
        <v>0</v>
      </c>
    </row>
    <row r="1229" spans="1:24" ht="15.75" hidden="1" customHeight="1" x14ac:dyDescent="0.25">
      <c r="A1229" s="65">
        <f t="shared" si="161"/>
        <v>122</v>
      </c>
      <c r="B1229" s="66"/>
      <c r="C1229" s="67" t="s">
        <v>1315</v>
      </c>
      <c r="D1229" s="66">
        <v>5001854</v>
      </c>
      <c r="E1229" s="68" t="s">
        <v>98</v>
      </c>
      <c r="F1229" s="65">
        <v>1</v>
      </c>
      <c r="G1229" s="88">
        <v>16700000</v>
      </c>
      <c r="H1229" s="70">
        <f t="shared" si="165"/>
        <v>0</v>
      </c>
      <c r="I1229" s="65">
        <v>1</v>
      </c>
      <c r="J1229" s="87">
        <f t="shared" si="164"/>
        <v>16700000</v>
      </c>
      <c r="K1229" s="70">
        <f t="shared" si="164"/>
        <v>0</v>
      </c>
      <c r="L1229" s="66"/>
      <c r="M1229" s="66"/>
      <c r="N1229" s="66"/>
      <c r="O1229" s="72"/>
      <c r="P1229" s="90"/>
      <c r="Q1229" s="91">
        <v>2010</v>
      </c>
      <c r="R1229" s="66">
        <v>8</v>
      </c>
      <c r="S1229" s="75">
        <f t="shared" si="158"/>
        <v>0.125</v>
      </c>
      <c r="T1229" s="76">
        <f t="shared" si="159"/>
        <v>2087500</v>
      </c>
      <c r="U1229" s="66">
        <f t="shared" si="163"/>
        <v>8</v>
      </c>
      <c r="V1229" s="66"/>
      <c r="W1229" s="77">
        <f t="shared" si="160"/>
        <v>16700000</v>
      </c>
      <c r="X1229" s="18">
        <f t="shared" si="156"/>
        <v>0</v>
      </c>
    </row>
    <row r="1230" spans="1:24" ht="30" hidden="1" x14ac:dyDescent="0.25">
      <c r="A1230" s="65">
        <f t="shared" si="161"/>
        <v>123</v>
      </c>
      <c r="B1230" s="66"/>
      <c r="C1230" s="67" t="s">
        <v>1170</v>
      </c>
      <c r="D1230" s="66">
        <v>5001725</v>
      </c>
      <c r="E1230" s="68" t="s">
        <v>98</v>
      </c>
      <c r="F1230" s="65">
        <v>1</v>
      </c>
      <c r="G1230" s="88">
        <v>13150000</v>
      </c>
      <c r="H1230" s="70">
        <v>0</v>
      </c>
      <c r="I1230" s="65">
        <v>1</v>
      </c>
      <c r="J1230" s="87">
        <f t="shared" si="164"/>
        <v>13150000</v>
      </c>
      <c r="K1230" s="70">
        <f t="shared" si="164"/>
        <v>0</v>
      </c>
      <c r="L1230" s="66"/>
      <c r="M1230" s="66"/>
      <c r="N1230" s="66"/>
      <c r="O1230" s="66"/>
      <c r="P1230" s="90"/>
      <c r="Q1230" s="91">
        <v>2009</v>
      </c>
      <c r="R1230" s="66">
        <v>8</v>
      </c>
      <c r="S1230" s="75">
        <f t="shared" si="158"/>
        <v>0.125</v>
      </c>
      <c r="T1230" s="76">
        <f t="shared" si="159"/>
        <v>1643750</v>
      </c>
      <c r="U1230" s="66">
        <f t="shared" si="163"/>
        <v>9</v>
      </c>
      <c r="V1230" s="66"/>
      <c r="W1230" s="77">
        <f t="shared" si="160"/>
        <v>14793750</v>
      </c>
      <c r="X1230" s="18">
        <f t="shared" si="156"/>
        <v>0</v>
      </c>
    </row>
    <row r="1231" spans="1:24" ht="22.5" hidden="1" x14ac:dyDescent="0.25">
      <c r="A1231" s="65">
        <f t="shared" si="161"/>
        <v>124</v>
      </c>
      <c r="B1231" s="66"/>
      <c r="C1231" s="67" t="s">
        <v>1316</v>
      </c>
      <c r="D1231" s="66">
        <v>5000411</v>
      </c>
      <c r="E1231" s="68" t="s">
        <v>106</v>
      </c>
      <c r="F1231" s="65">
        <v>1</v>
      </c>
      <c r="G1231" s="88">
        <v>6500000</v>
      </c>
      <c r="H1231" s="70">
        <v>0</v>
      </c>
      <c r="I1231" s="65">
        <v>1</v>
      </c>
      <c r="J1231" s="87">
        <f t="shared" si="164"/>
        <v>6500000</v>
      </c>
      <c r="K1231" s="70">
        <f t="shared" si="164"/>
        <v>0</v>
      </c>
      <c r="L1231" s="66"/>
      <c r="M1231" s="66"/>
      <c r="N1231" s="66"/>
      <c r="O1231" s="66"/>
      <c r="P1231" s="90"/>
      <c r="Q1231" s="91">
        <v>1998</v>
      </c>
      <c r="R1231" s="66">
        <v>8</v>
      </c>
      <c r="S1231" s="75">
        <f t="shared" si="158"/>
        <v>0.125</v>
      </c>
      <c r="T1231" s="76">
        <f t="shared" si="159"/>
        <v>812500</v>
      </c>
      <c r="U1231" s="66">
        <f t="shared" si="163"/>
        <v>20</v>
      </c>
      <c r="V1231" s="66"/>
      <c r="W1231" s="77">
        <f t="shared" si="160"/>
        <v>16250000</v>
      </c>
      <c r="X1231" s="18">
        <f t="shared" si="156"/>
        <v>0</v>
      </c>
    </row>
    <row r="1232" spans="1:24" ht="30" hidden="1" x14ac:dyDescent="0.25">
      <c r="A1232" s="65">
        <f t="shared" si="161"/>
        <v>125</v>
      </c>
      <c r="B1232" s="66"/>
      <c r="C1232" s="67" t="s">
        <v>1204</v>
      </c>
      <c r="D1232" s="66" t="s">
        <v>1317</v>
      </c>
      <c r="E1232" s="68" t="s">
        <v>109</v>
      </c>
      <c r="F1232" s="65">
        <v>1</v>
      </c>
      <c r="G1232" s="69">
        <v>16490100</v>
      </c>
      <c r="H1232" s="70">
        <f>G1232-W1232</f>
        <v>0</v>
      </c>
      <c r="I1232" s="65">
        <v>1</v>
      </c>
      <c r="J1232" s="87">
        <f t="shared" si="164"/>
        <v>16490100</v>
      </c>
      <c r="K1232" s="70">
        <f t="shared" si="164"/>
        <v>0</v>
      </c>
      <c r="L1232" s="72"/>
      <c r="M1232" s="72"/>
      <c r="N1232" s="72"/>
      <c r="O1232" s="72"/>
      <c r="P1232" s="90"/>
      <c r="Q1232" s="65">
        <v>2010</v>
      </c>
      <c r="R1232" s="66">
        <v>8</v>
      </c>
      <c r="S1232" s="75">
        <f t="shared" si="158"/>
        <v>0.125</v>
      </c>
      <c r="T1232" s="76">
        <f t="shared" si="159"/>
        <v>2061262.5</v>
      </c>
      <c r="U1232" s="66">
        <f t="shared" si="163"/>
        <v>8</v>
      </c>
      <c r="V1232" s="66"/>
      <c r="W1232" s="77">
        <f t="shared" si="160"/>
        <v>16490100</v>
      </c>
      <c r="X1232" s="18">
        <f t="shared" si="156"/>
        <v>0</v>
      </c>
    </row>
    <row r="1233" spans="1:24" ht="30" hidden="1" x14ac:dyDescent="0.25">
      <c r="A1233" s="65">
        <f t="shared" si="161"/>
        <v>126</v>
      </c>
      <c r="B1233" s="66"/>
      <c r="C1233" s="67" t="s">
        <v>1204</v>
      </c>
      <c r="D1233" s="66" t="s">
        <v>1318</v>
      </c>
      <c r="E1233" s="68" t="s">
        <v>109</v>
      </c>
      <c r="F1233" s="65">
        <v>1</v>
      </c>
      <c r="G1233" s="69">
        <v>16490100</v>
      </c>
      <c r="H1233" s="70">
        <f>G1233-W1233</f>
        <v>0</v>
      </c>
      <c r="I1233" s="65">
        <v>1</v>
      </c>
      <c r="J1233" s="87">
        <f t="shared" si="164"/>
        <v>16490100</v>
      </c>
      <c r="K1233" s="70">
        <f t="shared" si="164"/>
        <v>0</v>
      </c>
      <c r="L1233" s="72"/>
      <c r="M1233" s="72"/>
      <c r="N1233" s="72"/>
      <c r="O1233" s="72"/>
      <c r="P1233" s="90"/>
      <c r="Q1233" s="65">
        <v>2010</v>
      </c>
      <c r="R1233" s="66">
        <v>8</v>
      </c>
      <c r="S1233" s="75">
        <f t="shared" si="158"/>
        <v>0.125</v>
      </c>
      <c r="T1233" s="76">
        <f t="shared" si="159"/>
        <v>2061262.5</v>
      </c>
      <c r="U1233" s="66">
        <f t="shared" si="163"/>
        <v>8</v>
      </c>
      <c r="V1233" s="66"/>
      <c r="W1233" s="77">
        <f t="shared" si="160"/>
        <v>16490100</v>
      </c>
      <c r="X1233" s="18">
        <f t="shared" si="156"/>
        <v>0</v>
      </c>
    </row>
    <row r="1234" spans="1:24" ht="30" hidden="1" x14ac:dyDescent="0.25">
      <c r="A1234" s="65">
        <f t="shared" si="161"/>
        <v>127</v>
      </c>
      <c r="B1234" s="66"/>
      <c r="C1234" s="67" t="s">
        <v>1319</v>
      </c>
      <c r="D1234" s="66" t="s">
        <v>1320</v>
      </c>
      <c r="E1234" s="93" t="s">
        <v>122</v>
      </c>
      <c r="F1234" s="65">
        <v>1</v>
      </c>
      <c r="G1234" s="88">
        <v>12000000</v>
      </c>
      <c r="H1234" s="70">
        <v>0</v>
      </c>
      <c r="I1234" s="65">
        <v>1</v>
      </c>
      <c r="J1234" s="87">
        <f t="shared" si="164"/>
        <v>12000000</v>
      </c>
      <c r="K1234" s="70">
        <f t="shared" si="164"/>
        <v>0</v>
      </c>
      <c r="L1234" s="72"/>
      <c r="M1234" s="72"/>
      <c r="N1234" s="72"/>
      <c r="O1234" s="72"/>
      <c r="P1234" s="90"/>
      <c r="Q1234" s="66">
        <v>2008</v>
      </c>
      <c r="R1234" s="66">
        <v>8</v>
      </c>
      <c r="S1234" s="75">
        <f t="shared" si="158"/>
        <v>0.125</v>
      </c>
      <c r="T1234" s="76">
        <f t="shared" si="159"/>
        <v>1500000</v>
      </c>
      <c r="U1234" s="66">
        <f t="shared" si="163"/>
        <v>10</v>
      </c>
      <c r="V1234" s="66"/>
      <c r="W1234" s="77">
        <f t="shared" si="160"/>
        <v>15000000</v>
      </c>
      <c r="X1234" s="18">
        <f t="shared" si="156"/>
        <v>0</v>
      </c>
    </row>
    <row r="1235" spans="1:24" ht="30" hidden="1" x14ac:dyDescent="0.25">
      <c r="A1235" s="65">
        <f t="shared" si="161"/>
        <v>128</v>
      </c>
      <c r="B1235" s="66"/>
      <c r="C1235" s="67" t="s">
        <v>1321</v>
      </c>
      <c r="D1235" s="66" t="s">
        <v>1322</v>
      </c>
      <c r="E1235" s="93" t="s">
        <v>88</v>
      </c>
      <c r="F1235" s="65">
        <v>1</v>
      </c>
      <c r="G1235" s="88">
        <v>12000000</v>
      </c>
      <c r="H1235" s="70">
        <v>0</v>
      </c>
      <c r="I1235" s="65">
        <v>1</v>
      </c>
      <c r="J1235" s="87">
        <f t="shared" si="164"/>
        <v>12000000</v>
      </c>
      <c r="K1235" s="70">
        <f t="shared" si="164"/>
        <v>0</v>
      </c>
      <c r="L1235" s="72"/>
      <c r="M1235" s="72"/>
      <c r="N1235" s="72"/>
      <c r="O1235" s="72"/>
      <c r="P1235" s="90"/>
      <c r="Q1235" s="66">
        <v>2008</v>
      </c>
      <c r="R1235" s="66">
        <v>8</v>
      </c>
      <c r="S1235" s="75">
        <f t="shared" si="158"/>
        <v>0.125</v>
      </c>
      <c r="T1235" s="76">
        <f t="shared" si="159"/>
        <v>1500000</v>
      </c>
      <c r="U1235" s="66">
        <f t="shared" si="163"/>
        <v>10</v>
      </c>
      <c r="V1235" s="66"/>
      <c r="W1235" s="77">
        <f t="shared" si="160"/>
        <v>15000000</v>
      </c>
      <c r="X1235" s="18">
        <f t="shared" ref="X1235:X1275" si="166">IF(H1235&lt;0,0,H1235)</f>
        <v>0</v>
      </c>
    </row>
    <row r="1236" spans="1:24" ht="30" hidden="1" x14ac:dyDescent="0.25">
      <c r="A1236" s="65">
        <f t="shared" si="161"/>
        <v>129</v>
      </c>
      <c r="B1236" s="66"/>
      <c r="C1236" s="67" t="s">
        <v>1323</v>
      </c>
      <c r="D1236" s="66" t="s">
        <v>1324</v>
      </c>
      <c r="E1236" s="68" t="s">
        <v>136</v>
      </c>
      <c r="F1236" s="65">
        <v>1</v>
      </c>
      <c r="G1236" s="86">
        <v>11880000</v>
      </c>
      <c r="H1236" s="70">
        <v>0</v>
      </c>
      <c r="I1236" s="65">
        <v>1</v>
      </c>
      <c r="J1236" s="87">
        <f t="shared" ref="J1236:K1267" si="167">G1236</f>
        <v>11880000</v>
      </c>
      <c r="K1236" s="70">
        <f t="shared" si="167"/>
        <v>0</v>
      </c>
      <c r="L1236" s="72"/>
      <c r="M1236" s="72"/>
      <c r="N1236" s="72"/>
      <c r="O1236" s="72"/>
      <c r="P1236" s="90"/>
      <c r="Q1236" s="65">
        <v>2006</v>
      </c>
      <c r="R1236" s="66">
        <v>8</v>
      </c>
      <c r="S1236" s="75">
        <f t="shared" ref="S1236:S1288" si="168">100%/R1236</f>
        <v>0.125</v>
      </c>
      <c r="T1236" s="76">
        <f t="shared" ref="T1236:T1288" si="169">G1236/R1236</f>
        <v>1485000</v>
      </c>
      <c r="U1236" s="66">
        <f t="shared" si="163"/>
        <v>12</v>
      </c>
      <c r="V1236" s="66"/>
      <c r="W1236" s="77">
        <f t="shared" ref="W1236:W1299" si="170">T1236*U1236</f>
        <v>17820000</v>
      </c>
      <c r="X1236" s="18">
        <f t="shared" si="166"/>
        <v>0</v>
      </c>
    </row>
    <row r="1237" spans="1:24" ht="30" hidden="1" x14ac:dyDescent="0.25">
      <c r="A1237" s="65">
        <f t="shared" si="161"/>
        <v>130</v>
      </c>
      <c r="B1237" s="66"/>
      <c r="C1237" s="67" t="s">
        <v>1323</v>
      </c>
      <c r="D1237" s="66" t="s">
        <v>1325</v>
      </c>
      <c r="E1237" s="68" t="s">
        <v>136</v>
      </c>
      <c r="F1237" s="65">
        <v>1</v>
      </c>
      <c r="G1237" s="86">
        <v>11880000</v>
      </c>
      <c r="H1237" s="70">
        <v>0</v>
      </c>
      <c r="I1237" s="65">
        <v>1</v>
      </c>
      <c r="J1237" s="87">
        <f t="shared" si="167"/>
        <v>11880000</v>
      </c>
      <c r="K1237" s="70">
        <f t="shared" si="167"/>
        <v>0</v>
      </c>
      <c r="L1237" s="72"/>
      <c r="M1237" s="72"/>
      <c r="N1237" s="72"/>
      <c r="O1237" s="72"/>
      <c r="P1237" s="90"/>
      <c r="Q1237" s="65">
        <v>2006</v>
      </c>
      <c r="R1237" s="66">
        <v>8</v>
      </c>
      <c r="S1237" s="75">
        <f t="shared" si="168"/>
        <v>0.125</v>
      </c>
      <c r="T1237" s="76">
        <f t="shared" si="169"/>
        <v>1485000</v>
      </c>
      <c r="U1237" s="66">
        <f t="shared" si="163"/>
        <v>12</v>
      </c>
      <c r="V1237" s="66"/>
      <c r="W1237" s="77">
        <f t="shared" si="170"/>
        <v>17820000</v>
      </c>
      <c r="X1237" s="18">
        <f t="shared" si="166"/>
        <v>0</v>
      </c>
    </row>
    <row r="1238" spans="1:24" ht="30" hidden="1" x14ac:dyDescent="0.25">
      <c r="A1238" s="65">
        <f t="shared" ref="A1238:A1288" si="171">+A1237+1</f>
        <v>131</v>
      </c>
      <c r="B1238" s="66"/>
      <c r="C1238" s="67" t="s">
        <v>1326</v>
      </c>
      <c r="D1238" s="66" t="s">
        <v>1327</v>
      </c>
      <c r="E1238" s="72" t="s">
        <v>125</v>
      </c>
      <c r="F1238" s="65">
        <v>1</v>
      </c>
      <c r="G1238" s="86">
        <v>11880000</v>
      </c>
      <c r="H1238" s="70">
        <v>0</v>
      </c>
      <c r="I1238" s="65">
        <v>1</v>
      </c>
      <c r="J1238" s="87">
        <f t="shared" si="167"/>
        <v>11880000</v>
      </c>
      <c r="K1238" s="70">
        <f t="shared" si="167"/>
        <v>0</v>
      </c>
      <c r="L1238" s="72"/>
      <c r="M1238" s="72"/>
      <c r="N1238" s="72"/>
      <c r="O1238" s="72"/>
      <c r="P1238" s="90"/>
      <c r="Q1238" s="66">
        <v>2006</v>
      </c>
      <c r="R1238" s="66">
        <v>8</v>
      </c>
      <c r="S1238" s="75">
        <f t="shared" si="168"/>
        <v>0.125</v>
      </c>
      <c r="T1238" s="76">
        <f t="shared" si="169"/>
        <v>1485000</v>
      </c>
      <c r="U1238" s="66">
        <f t="shared" si="163"/>
        <v>12</v>
      </c>
      <c r="V1238" s="66"/>
      <c r="W1238" s="77">
        <f t="shared" si="170"/>
        <v>17820000</v>
      </c>
      <c r="X1238" s="18">
        <f t="shared" si="166"/>
        <v>0</v>
      </c>
    </row>
    <row r="1239" spans="1:24" ht="30" hidden="1" x14ac:dyDescent="0.25">
      <c r="A1239" s="65">
        <f t="shared" si="171"/>
        <v>132</v>
      </c>
      <c r="B1239" s="66"/>
      <c r="C1239" s="67" t="s">
        <v>1328</v>
      </c>
      <c r="D1239" s="66" t="s">
        <v>1329</v>
      </c>
      <c r="E1239" s="72" t="s">
        <v>125</v>
      </c>
      <c r="F1239" s="65">
        <v>1</v>
      </c>
      <c r="G1239" s="86">
        <v>11880000</v>
      </c>
      <c r="H1239" s="70">
        <v>0</v>
      </c>
      <c r="I1239" s="65">
        <v>1</v>
      </c>
      <c r="J1239" s="87">
        <f t="shared" si="167"/>
        <v>11880000</v>
      </c>
      <c r="K1239" s="70">
        <f t="shared" si="167"/>
        <v>0</v>
      </c>
      <c r="L1239" s="72"/>
      <c r="M1239" s="72"/>
      <c r="N1239" s="72"/>
      <c r="O1239" s="72"/>
      <c r="P1239" s="90"/>
      <c r="Q1239" s="66">
        <v>2006</v>
      </c>
      <c r="R1239" s="66">
        <v>8</v>
      </c>
      <c r="S1239" s="75">
        <f t="shared" si="168"/>
        <v>0.125</v>
      </c>
      <c r="T1239" s="76">
        <f t="shared" si="169"/>
        <v>1485000</v>
      </c>
      <c r="U1239" s="66">
        <f t="shared" si="163"/>
        <v>12</v>
      </c>
      <c r="V1239" s="66"/>
      <c r="W1239" s="77">
        <f t="shared" si="170"/>
        <v>17820000</v>
      </c>
      <c r="X1239" s="18">
        <f t="shared" si="166"/>
        <v>0</v>
      </c>
    </row>
    <row r="1240" spans="1:24" ht="18.75" hidden="1" customHeight="1" x14ac:dyDescent="0.25">
      <c r="A1240" s="65">
        <f t="shared" si="171"/>
        <v>133</v>
      </c>
      <c r="B1240" s="66"/>
      <c r="C1240" s="72" t="s">
        <v>1330</v>
      </c>
      <c r="D1240" s="66" t="s">
        <v>1331</v>
      </c>
      <c r="E1240" s="68" t="s">
        <v>220</v>
      </c>
      <c r="F1240" s="65">
        <v>1</v>
      </c>
      <c r="G1240" s="86">
        <v>12000000</v>
      </c>
      <c r="H1240" s="70">
        <v>0</v>
      </c>
      <c r="I1240" s="65">
        <v>1</v>
      </c>
      <c r="J1240" s="87">
        <f t="shared" si="167"/>
        <v>12000000</v>
      </c>
      <c r="K1240" s="70">
        <f t="shared" si="167"/>
        <v>0</v>
      </c>
      <c r="L1240" s="72"/>
      <c r="M1240" s="72"/>
      <c r="N1240" s="72"/>
      <c r="O1240" s="66"/>
      <c r="P1240" s="90"/>
      <c r="Q1240" s="65">
        <v>2007</v>
      </c>
      <c r="R1240" s="66">
        <v>8</v>
      </c>
      <c r="S1240" s="75">
        <f t="shared" si="168"/>
        <v>0.125</v>
      </c>
      <c r="T1240" s="76">
        <f t="shared" si="169"/>
        <v>1500000</v>
      </c>
      <c r="U1240" s="66">
        <f t="shared" si="163"/>
        <v>11</v>
      </c>
      <c r="V1240" s="66"/>
      <c r="W1240" s="77">
        <f t="shared" si="170"/>
        <v>16500000</v>
      </c>
      <c r="X1240" s="18">
        <f t="shared" si="166"/>
        <v>0</v>
      </c>
    </row>
    <row r="1241" spans="1:24" ht="30" hidden="1" x14ac:dyDescent="0.25">
      <c r="A1241" s="65">
        <f t="shared" si="171"/>
        <v>134</v>
      </c>
      <c r="B1241" s="66"/>
      <c r="C1241" s="67" t="s">
        <v>1170</v>
      </c>
      <c r="D1241" s="66">
        <v>5001730</v>
      </c>
      <c r="E1241" s="68" t="s">
        <v>220</v>
      </c>
      <c r="F1241" s="65">
        <v>1</v>
      </c>
      <c r="G1241" s="88">
        <v>13150000</v>
      </c>
      <c r="H1241" s="70">
        <v>0</v>
      </c>
      <c r="I1241" s="65">
        <v>1</v>
      </c>
      <c r="J1241" s="87">
        <f t="shared" si="167"/>
        <v>13150000</v>
      </c>
      <c r="K1241" s="70">
        <f t="shared" si="167"/>
        <v>0</v>
      </c>
      <c r="L1241" s="72"/>
      <c r="M1241" s="72"/>
      <c r="N1241" s="72"/>
      <c r="O1241" s="66"/>
      <c r="P1241" s="90"/>
      <c r="Q1241" s="65">
        <v>2009</v>
      </c>
      <c r="R1241" s="66">
        <v>8</v>
      </c>
      <c r="S1241" s="75">
        <f t="shared" si="168"/>
        <v>0.125</v>
      </c>
      <c r="T1241" s="76">
        <f t="shared" si="169"/>
        <v>1643750</v>
      </c>
      <c r="U1241" s="66">
        <f t="shared" si="163"/>
        <v>9</v>
      </c>
      <c r="V1241" s="66"/>
      <c r="W1241" s="77">
        <f t="shared" si="170"/>
        <v>14793750</v>
      </c>
      <c r="X1241" s="18">
        <f t="shared" si="166"/>
        <v>0</v>
      </c>
    </row>
    <row r="1242" spans="1:24" ht="18.75" hidden="1" customHeight="1" x14ac:dyDescent="0.25">
      <c r="A1242" s="65">
        <f t="shared" si="171"/>
        <v>135</v>
      </c>
      <c r="B1242" s="66"/>
      <c r="C1242" s="72" t="s">
        <v>1330</v>
      </c>
      <c r="D1242" s="66" t="s">
        <v>1332</v>
      </c>
      <c r="E1242" s="153" t="s">
        <v>261</v>
      </c>
      <c r="F1242" s="65">
        <v>1</v>
      </c>
      <c r="G1242" s="86">
        <v>12000000</v>
      </c>
      <c r="H1242" s="70">
        <v>0</v>
      </c>
      <c r="I1242" s="65">
        <v>1</v>
      </c>
      <c r="J1242" s="87">
        <f t="shared" si="167"/>
        <v>12000000</v>
      </c>
      <c r="K1242" s="70">
        <f t="shared" si="167"/>
        <v>0</v>
      </c>
      <c r="L1242" s="72"/>
      <c r="M1242" s="72"/>
      <c r="N1242" s="72"/>
      <c r="O1242" s="72"/>
      <c r="P1242" s="90"/>
      <c r="Q1242" s="65">
        <v>2007</v>
      </c>
      <c r="R1242" s="66">
        <v>8</v>
      </c>
      <c r="S1242" s="75">
        <f t="shared" si="168"/>
        <v>0.125</v>
      </c>
      <c r="T1242" s="76">
        <f t="shared" si="169"/>
        <v>1500000</v>
      </c>
      <c r="U1242" s="66">
        <f t="shared" si="163"/>
        <v>11</v>
      </c>
      <c r="V1242" s="66"/>
      <c r="W1242" s="77">
        <f t="shared" si="170"/>
        <v>16500000</v>
      </c>
      <c r="X1242" s="18">
        <f t="shared" si="166"/>
        <v>0</v>
      </c>
    </row>
    <row r="1243" spans="1:24" ht="18.75" hidden="1" customHeight="1" x14ac:dyDescent="0.25">
      <c r="A1243" s="65">
        <f t="shared" si="171"/>
        <v>136</v>
      </c>
      <c r="B1243" s="66"/>
      <c r="C1243" s="72" t="s">
        <v>1330</v>
      </c>
      <c r="D1243" s="66" t="s">
        <v>1333</v>
      </c>
      <c r="E1243" s="153" t="s">
        <v>261</v>
      </c>
      <c r="F1243" s="65">
        <v>1</v>
      </c>
      <c r="G1243" s="86">
        <v>12000000</v>
      </c>
      <c r="H1243" s="70">
        <v>0</v>
      </c>
      <c r="I1243" s="65">
        <v>1</v>
      </c>
      <c r="J1243" s="87">
        <f t="shared" si="167"/>
        <v>12000000</v>
      </c>
      <c r="K1243" s="70">
        <f t="shared" si="167"/>
        <v>0</v>
      </c>
      <c r="L1243" s="72"/>
      <c r="M1243" s="72"/>
      <c r="N1243" s="72"/>
      <c r="O1243" s="72"/>
      <c r="P1243" s="90"/>
      <c r="Q1243" s="65">
        <v>2007</v>
      </c>
      <c r="R1243" s="66">
        <v>8</v>
      </c>
      <c r="S1243" s="75">
        <f t="shared" si="168"/>
        <v>0.125</v>
      </c>
      <c r="T1243" s="76">
        <f t="shared" si="169"/>
        <v>1500000</v>
      </c>
      <c r="U1243" s="66">
        <f t="shared" si="163"/>
        <v>11</v>
      </c>
      <c r="V1243" s="66"/>
      <c r="W1243" s="77">
        <f t="shared" si="170"/>
        <v>16500000</v>
      </c>
      <c r="X1243" s="18">
        <f t="shared" si="166"/>
        <v>0</v>
      </c>
    </row>
    <row r="1244" spans="1:24" ht="17.25" hidden="1" customHeight="1" x14ac:dyDescent="0.25">
      <c r="A1244" s="65">
        <f t="shared" si="171"/>
        <v>137</v>
      </c>
      <c r="B1244" s="66"/>
      <c r="C1244" s="72" t="s">
        <v>1330</v>
      </c>
      <c r="D1244" s="66" t="s">
        <v>1334</v>
      </c>
      <c r="E1244" s="153" t="s">
        <v>84</v>
      </c>
      <c r="F1244" s="65">
        <v>1</v>
      </c>
      <c r="G1244" s="86">
        <v>12000000</v>
      </c>
      <c r="H1244" s="70">
        <v>0</v>
      </c>
      <c r="I1244" s="65">
        <v>1</v>
      </c>
      <c r="J1244" s="87">
        <f t="shared" si="167"/>
        <v>12000000</v>
      </c>
      <c r="K1244" s="70">
        <f t="shared" si="167"/>
        <v>0</v>
      </c>
      <c r="L1244" s="72"/>
      <c r="M1244" s="72"/>
      <c r="N1244" s="72"/>
      <c r="O1244" s="72"/>
      <c r="P1244" s="90"/>
      <c r="Q1244" s="65">
        <v>2007</v>
      </c>
      <c r="R1244" s="66">
        <v>8</v>
      </c>
      <c r="S1244" s="75">
        <f t="shared" si="168"/>
        <v>0.125</v>
      </c>
      <c r="T1244" s="76">
        <f t="shared" si="169"/>
        <v>1500000</v>
      </c>
      <c r="U1244" s="66">
        <f t="shared" si="163"/>
        <v>11</v>
      </c>
      <c r="V1244" s="66"/>
      <c r="W1244" s="77">
        <f t="shared" si="170"/>
        <v>16500000</v>
      </c>
      <c r="X1244" s="18">
        <f t="shared" si="166"/>
        <v>0</v>
      </c>
    </row>
    <row r="1245" spans="1:24" hidden="1" x14ac:dyDescent="0.25">
      <c r="A1245" s="65">
        <f t="shared" si="171"/>
        <v>138</v>
      </c>
      <c r="B1245" s="66"/>
      <c r="C1245" s="67" t="s">
        <v>1183</v>
      </c>
      <c r="D1245" s="66" t="s">
        <v>1335</v>
      </c>
      <c r="E1245" s="68" t="s">
        <v>84</v>
      </c>
      <c r="F1245" s="65">
        <v>1</v>
      </c>
      <c r="G1245" s="88">
        <f>35640000/3</f>
        <v>11880000</v>
      </c>
      <c r="H1245" s="70">
        <v>0</v>
      </c>
      <c r="I1245" s="65">
        <v>1</v>
      </c>
      <c r="J1245" s="87">
        <f t="shared" si="167"/>
        <v>11880000</v>
      </c>
      <c r="K1245" s="70">
        <f t="shared" si="167"/>
        <v>0</v>
      </c>
      <c r="L1245" s="66"/>
      <c r="M1245" s="66"/>
      <c r="N1245" s="66"/>
      <c r="O1245" s="66"/>
      <c r="P1245" s="73"/>
      <c r="Q1245" s="65">
        <v>2006</v>
      </c>
      <c r="R1245" s="66">
        <v>8</v>
      </c>
      <c r="S1245" s="75">
        <f t="shared" si="168"/>
        <v>0.125</v>
      </c>
      <c r="T1245" s="76">
        <f t="shared" si="169"/>
        <v>1485000</v>
      </c>
      <c r="U1245" s="66">
        <f t="shared" si="163"/>
        <v>12</v>
      </c>
      <c r="V1245" s="66"/>
      <c r="W1245" s="77">
        <f t="shared" si="170"/>
        <v>17820000</v>
      </c>
      <c r="X1245" s="18">
        <f t="shared" si="166"/>
        <v>0</v>
      </c>
    </row>
    <row r="1246" spans="1:24" hidden="1" x14ac:dyDescent="0.25">
      <c r="A1246" s="65">
        <f t="shared" si="171"/>
        <v>139</v>
      </c>
      <c r="B1246" s="66"/>
      <c r="C1246" s="67" t="s">
        <v>1183</v>
      </c>
      <c r="D1246" s="66" t="s">
        <v>1336</v>
      </c>
      <c r="E1246" s="68" t="s">
        <v>82</v>
      </c>
      <c r="F1246" s="65">
        <v>1</v>
      </c>
      <c r="G1246" s="88">
        <f>35640000/3</f>
        <v>11880000</v>
      </c>
      <c r="H1246" s="70">
        <v>0</v>
      </c>
      <c r="I1246" s="65">
        <v>1</v>
      </c>
      <c r="J1246" s="87">
        <f t="shared" si="167"/>
        <v>11880000</v>
      </c>
      <c r="K1246" s="70">
        <f t="shared" si="167"/>
        <v>0</v>
      </c>
      <c r="L1246" s="66"/>
      <c r="M1246" s="66"/>
      <c r="N1246" s="66"/>
      <c r="O1246" s="66"/>
      <c r="P1246" s="90"/>
      <c r="Q1246" s="65">
        <v>2006</v>
      </c>
      <c r="R1246" s="66">
        <v>8</v>
      </c>
      <c r="S1246" s="75">
        <f t="shared" si="168"/>
        <v>0.125</v>
      </c>
      <c r="T1246" s="76">
        <f t="shared" si="169"/>
        <v>1485000</v>
      </c>
      <c r="U1246" s="66">
        <f t="shared" si="163"/>
        <v>12</v>
      </c>
      <c r="V1246" s="66"/>
      <c r="W1246" s="77">
        <f t="shared" si="170"/>
        <v>17820000</v>
      </c>
      <c r="X1246" s="18">
        <f t="shared" si="166"/>
        <v>0</v>
      </c>
    </row>
    <row r="1247" spans="1:24" s="122" customFormat="1" ht="30" hidden="1" x14ac:dyDescent="0.2">
      <c r="A1247" s="65">
        <f t="shared" si="171"/>
        <v>140</v>
      </c>
      <c r="B1247" s="66"/>
      <c r="C1247" s="105" t="s">
        <v>1204</v>
      </c>
      <c r="D1247" s="66">
        <v>5001954</v>
      </c>
      <c r="E1247" s="68" t="s">
        <v>306</v>
      </c>
      <c r="F1247" s="65">
        <v>1</v>
      </c>
      <c r="G1247" s="69">
        <v>16490100</v>
      </c>
      <c r="H1247" s="70">
        <f>G1247-W1247</f>
        <v>0</v>
      </c>
      <c r="I1247" s="65">
        <v>1</v>
      </c>
      <c r="J1247" s="87">
        <f t="shared" si="167"/>
        <v>16490100</v>
      </c>
      <c r="K1247" s="70">
        <f t="shared" si="167"/>
        <v>0</v>
      </c>
      <c r="L1247" s="66"/>
      <c r="M1247" s="66"/>
      <c r="N1247" s="66"/>
      <c r="O1247" s="66"/>
      <c r="P1247" s="123"/>
      <c r="Q1247" s="65">
        <v>2010</v>
      </c>
      <c r="R1247" s="66">
        <v>8</v>
      </c>
      <c r="S1247" s="75">
        <f t="shared" si="168"/>
        <v>0.125</v>
      </c>
      <c r="T1247" s="76">
        <f t="shared" si="169"/>
        <v>2061262.5</v>
      </c>
      <c r="U1247" s="66">
        <f t="shared" si="163"/>
        <v>8</v>
      </c>
      <c r="V1247" s="66"/>
      <c r="W1247" s="77">
        <f t="shared" si="170"/>
        <v>16490100</v>
      </c>
      <c r="X1247" s="18">
        <f t="shared" si="166"/>
        <v>0</v>
      </c>
    </row>
    <row r="1248" spans="1:24" ht="30" hidden="1" x14ac:dyDescent="0.25">
      <c r="A1248" s="65">
        <f t="shared" si="171"/>
        <v>141</v>
      </c>
      <c r="B1248" s="66"/>
      <c r="C1248" s="67" t="s">
        <v>1337</v>
      </c>
      <c r="D1248" s="66" t="s">
        <v>1338</v>
      </c>
      <c r="E1248" s="68" t="s">
        <v>226</v>
      </c>
      <c r="F1248" s="65">
        <v>1</v>
      </c>
      <c r="G1248" s="86">
        <v>10800000</v>
      </c>
      <c r="H1248" s="70">
        <v>0</v>
      </c>
      <c r="I1248" s="65">
        <v>1</v>
      </c>
      <c r="J1248" s="87">
        <f t="shared" si="167"/>
        <v>10800000</v>
      </c>
      <c r="K1248" s="70">
        <f t="shared" si="167"/>
        <v>0</v>
      </c>
      <c r="L1248" s="72"/>
      <c r="M1248" s="72"/>
      <c r="N1248" s="72"/>
      <c r="O1248" s="72"/>
      <c r="P1248" s="90"/>
      <c r="Q1248" s="65">
        <v>2009</v>
      </c>
      <c r="R1248" s="66">
        <v>8</v>
      </c>
      <c r="S1248" s="75">
        <f t="shared" si="168"/>
        <v>0.125</v>
      </c>
      <c r="T1248" s="76">
        <f t="shared" si="169"/>
        <v>1350000</v>
      </c>
      <c r="U1248" s="66">
        <f t="shared" ref="U1248:U1311" si="172">2018-Q1248</f>
        <v>9</v>
      </c>
      <c r="V1248" s="66"/>
      <c r="W1248" s="77">
        <f t="shared" si="170"/>
        <v>12150000</v>
      </c>
      <c r="X1248" s="18">
        <f t="shared" si="166"/>
        <v>0</v>
      </c>
    </row>
    <row r="1249" spans="1:24" ht="30" hidden="1" x14ac:dyDescent="0.25">
      <c r="A1249" s="65">
        <f t="shared" si="171"/>
        <v>142</v>
      </c>
      <c r="B1249" s="66"/>
      <c r="C1249" s="67" t="s">
        <v>1337</v>
      </c>
      <c r="D1249" s="66" t="s">
        <v>1339</v>
      </c>
      <c r="E1249" s="68" t="s">
        <v>226</v>
      </c>
      <c r="F1249" s="65">
        <v>1</v>
      </c>
      <c r="G1249" s="86">
        <v>10800000</v>
      </c>
      <c r="H1249" s="70">
        <v>0</v>
      </c>
      <c r="I1249" s="65">
        <v>1</v>
      </c>
      <c r="J1249" s="87">
        <f t="shared" si="167"/>
        <v>10800000</v>
      </c>
      <c r="K1249" s="70">
        <f t="shared" si="167"/>
        <v>0</v>
      </c>
      <c r="L1249" s="72"/>
      <c r="M1249" s="72"/>
      <c r="N1249" s="72"/>
      <c r="O1249" s="72"/>
      <c r="P1249" s="90"/>
      <c r="Q1249" s="65">
        <v>2009</v>
      </c>
      <c r="R1249" s="66">
        <v>8</v>
      </c>
      <c r="S1249" s="75">
        <f t="shared" si="168"/>
        <v>0.125</v>
      </c>
      <c r="T1249" s="76">
        <f t="shared" si="169"/>
        <v>1350000</v>
      </c>
      <c r="U1249" s="66">
        <f t="shared" si="172"/>
        <v>9</v>
      </c>
      <c r="V1249" s="66"/>
      <c r="W1249" s="77">
        <f t="shared" si="170"/>
        <v>12150000</v>
      </c>
      <c r="X1249" s="18">
        <f t="shared" si="166"/>
        <v>0</v>
      </c>
    </row>
    <row r="1250" spans="1:24" ht="30" hidden="1" x14ac:dyDescent="0.25">
      <c r="A1250" s="65">
        <f t="shared" si="171"/>
        <v>143</v>
      </c>
      <c r="B1250" s="66"/>
      <c r="C1250" s="67" t="s">
        <v>1340</v>
      </c>
      <c r="D1250" s="66" t="s">
        <v>1341</v>
      </c>
      <c r="E1250" s="68" t="s">
        <v>226</v>
      </c>
      <c r="F1250" s="65">
        <v>1</v>
      </c>
      <c r="G1250" s="88">
        <v>12900000</v>
      </c>
      <c r="H1250" s="70">
        <v>0</v>
      </c>
      <c r="I1250" s="65">
        <v>1</v>
      </c>
      <c r="J1250" s="87">
        <f t="shared" si="167"/>
        <v>12900000</v>
      </c>
      <c r="K1250" s="70">
        <f t="shared" si="167"/>
        <v>0</v>
      </c>
      <c r="L1250" s="72"/>
      <c r="M1250" s="72"/>
      <c r="N1250" s="72"/>
      <c r="O1250" s="72"/>
      <c r="P1250" s="90"/>
      <c r="Q1250" s="65">
        <v>2009</v>
      </c>
      <c r="R1250" s="66">
        <v>8</v>
      </c>
      <c r="S1250" s="75">
        <f t="shared" si="168"/>
        <v>0.125</v>
      </c>
      <c r="T1250" s="76">
        <f t="shared" si="169"/>
        <v>1612500</v>
      </c>
      <c r="U1250" s="66">
        <f t="shared" si="172"/>
        <v>9</v>
      </c>
      <c r="V1250" s="66"/>
      <c r="W1250" s="77">
        <f t="shared" si="170"/>
        <v>14512500</v>
      </c>
      <c r="X1250" s="18">
        <f t="shared" si="166"/>
        <v>0</v>
      </c>
    </row>
    <row r="1251" spans="1:24" ht="30" hidden="1" x14ac:dyDescent="0.25">
      <c r="A1251" s="65">
        <f t="shared" si="171"/>
        <v>144</v>
      </c>
      <c r="B1251" s="66"/>
      <c r="C1251" s="67" t="s">
        <v>1340</v>
      </c>
      <c r="D1251" s="66" t="s">
        <v>1342</v>
      </c>
      <c r="E1251" s="68" t="s">
        <v>84</v>
      </c>
      <c r="F1251" s="65">
        <v>1</v>
      </c>
      <c r="G1251" s="88">
        <v>12900000</v>
      </c>
      <c r="H1251" s="70">
        <v>0</v>
      </c>
      <c r="I1251" s="65">
        <v>1</v>
      </c>
      <c r="J1251" s="87">
        <f t="shared" si="167"/>
        <v>12900000</v>
      </c>
      <c r="K1251" s="70">
        <f t="shared" si="167"/>
        <v>0</v>
      </c>
      <c r="L1251" s="72"/>
      <c r="M1251" s="72"/>
      <c r="N1251" s="72"/>
      <c r="O1251" s="72"/>
      <c r="P1251" s="90"/>
      <c r="Q1251" s="65">
        <v>2009</v>
      </c>
      <c r="R1251" s="66">
        <v>8</v>
      </c>
      <c r="S1251" s="75">
        <f t="shared" si="168"/>
        <v>0.125</v>
      </c>
      <c r="T1251" s="76">
        <f t="shared" si="169"/>
        <v>1612500</v>
      </c>
      <c r="U1251" s="66">
        <f t="shared" si="172"/>
        <v>9</v>
      </c>
      <c r="V1251" s="66"/>
      <c r="W1251" s="77">
        <f t="shared" si="170"/>
        <v>14512500</v>
      </c>
      <c r="X1251" s="18">
        <f t="shared" si="166"/>
        <v>0</v>
      </c>
    </row>
    <row r="1252" spans="1:24" ht="30" hidden="1" x14ac:dyDescent="0.25">
      <c r="A1252" s="65">
        <f t="shared" si="171"/>
        <v>145</v>
      </c>
      <c r="B1252" s="66"/>
      <c r="C1252" s="67" t="s">
        <v>1340</v>
      </c>
      <c r="D1252" s="66" t="s">
        <v>1343</v>
      </c>
      <c r="E1252" s="68" t="s">
        <v>84</v>
      </c>
      <c r="F1252" s="65">
        <v>1</v>
      </c>
      <c r="G1252" s="88">
        <v>12900000</v>
      </c>
      <c r="H1252" s="70">
        <v>0</v>
      </c>
      <c r="I1252" s="65">
        <v>1</v>
      </c>
      <c r="J1252" s="87">
        <f t="shared" si="167"/>
        <v>12900000</v>
      </c>
      <c r="K1252" s="70">
        <f t="shared" si="167"/>
        <v>0</v>
      </c>
      <c r="L1252" s="72"/>
      <c r="M1252" s="72"/>
      <c r="N1252" s="72"/>
      <c r="O1252" s="72"/>
      <c r="P1252" s="90"/>
      <c r="Q1252" s="65">
        <v>2009</v>
      </c>
      <c r="R1252" s="66">
        <v>8</v>
      </c>
      <c r="S1252" s="75">
        <f t="shared" si="168"/>
        <v>0.125</v>
      </c>
      <c r="T1252" s="76">
        <f t="shared" si="169"/>
        <v>1612500</v>
      </c>
      <c r="U1252" s="66">
        <f t="shared" si="172"/>
        <v>9</v>
      </c>
      <c r="V1252" s="66"/>
      <c r="W1252" s="77">
        <f t="shared" si="170"/>
        <v>14512500</v>
      </c>
      <c r="X1252" s="18">
        <f t="shared" si="166"/>
        <v>0</v>
      </c>
    </row>
    <row r="1253" spans="1:24" ht="30" hidden="1" x14ac:dyDescent="0.25">
      <c r="A1253" s="65">
        <f t="shared" si="171"/>
        <v>146</v>
      </c>
      <c r="B1253" s="66"/>
      <c r="C1253" s="67" t="s">
        <v>1344</v>
      </c>
      <c r="D1253" s="66" t="s">
        <v>1345</v>
      </c>
      <c r="E1253" s="68" t="s">
        <v>84</v>
      </c>
      <c r="F1253" s="65">
        <v>1</v>
      </c>
      <c r="G1253" s="88">
        <v>12900000</v>
      </c>
      <c r="H1253" s="70">
        <v>0</v>
      </c>
      <c r="I1253" s="65">
        <v>1</v>
      </c>
      <c r="J1253" s="87">
        <f t="shared" si="167"/>
        <v>12900000</v>
      </c>
      <c r="K1253" s="70">
        <f t="shared" si="167"/>
        <v>0</v>
      </c>
      <c r="L1253" s="72"/>
      <c r="M1253" s="72"/>
      <c r="N1253" s="72"/>
      <c r="O1253" s="72"/>
      <c r="P1253" s="90"/>
      <c r="Q1253" s="65">
        <v>2009</v>
      </c>
      <c r="R1253" s="66">
        <v>8</v>
      </c>
      <c r="S1253" s="75">
        <f t="shared" si="168"/>
        <v>0.125</v>
      </c>
      <c r="T1253" s="76">
        <f t="shared" si="169"/>
        <v>1612500</v>
      </c>
      <c r="U1253" s="66">
        <f t="shared" si="172"/>
        <v>9</v>
      </c>
      <c r="V1253" s="66"/>
      <c r="W1253" s="77">
        <f t="shared" si="170"/>
        <v>14512500</v>
      </c>
      <c r="X1253" s="18">
        <f t="shared" si="166"/>
        <v>0</v>
      </c>
    </row>
    <row r="1254" spans="1:24" ht="30" hidden="1" x14ac:dyDescent="0.25">
      <c r="A1254" s="65">
        <f t="shared" si="171"/>
        <v>147</v>
      </c>
      <c r="B1254" s="66"/>
      <c r="C1254" s="67" t="s">
        <v>1340</v>
      </c>
      <c r="D1254" s="66" t="s">
        <v>1346</v>
      </c>
      <c r="E1254" s="68" t="s">
        <v>84</v>
      </c>
      <c r="F1254" s="65">
        <v>1</v>
      </c>
      <c r="G1254" s="88">
        <v>12900000</v>
      </c>
      <c r="H1254" s="70">
        <v>0</v>
      </c>
      <c r="I1254" s="65">
        <v>1</v>
      </c>
      <c r="J1254" s="87">
        <f t="shared" si="167"/>
        <v>12900000</v>
      </c>
      <c r="K1254" s="70">
        <f t="shared" si="167"/>
        <v>0</v>
      </c>
      <c r="L1254" s="72"/>
      <c r="M1254" s="72"/>
      <c r="N1254" s="72"/>
      <c r="O1254" s="72"/>
      <c r="P1254" s="90"/>
      <c r="Q1254" s="65">
        <v>2009</v>
      </c>
      <c r="R1254" s="66">
        <v>8</v>
      </c>
      <c r="S1254" s="75">
        <f t="shared" si="168"/>
        <v>0.125</v>
      </c>
      <c r="T1254" s="76">
        <f t="shared" si="169"/>
        <v>1612500</v>
      </c>
      <c r="U1254" s="66">
        <f t="shared" si="172"/>
        <v>9</v>
      </c>
      <c r="V1254" s="66"/>
      <c r="W1254" s="77">
        <f t="shared" si="170"/>
        <v>14512500</v>
      </c>
      <c r="X1254" s="18">
        <f t="shared" si="166"/>
        <v>0</v>
      </c>
    </row>
    <row r="1255" spans="1:24" ht="30" hidden="1" x14ac:dyDescent="0.25">
      <c r="A1255" s="65">
        <f t="shared" si="171"/>
        <v>148</v>
      </c>
      <c r="B1255" s="66"/>
      <c r="C1255" s="67" t="s">
        <v>1340</v>
      </c>
      <c r="D1255" s="66" t="s">
        <v>1347</v>
      </c>
      <c r="E1255" s="68" t="s">
        <v>84</v>
      </c>
      <c r="F1255" s="65">
        <v>1</v>
      </c>
      <c r="G1255" s="88">
        <v>12900000</v>
      </c>
      <c r="H1255" s="70">
        <v>0</v>
      </c>
      <c r="I1255" s="65">
        <v>1</v>
      </c>
      <c r="J1255" s="87">
        <f t="shared" si="167"/>
        <v>12900000</v>
      </c>
      <c r="K1255" s="70">
        <f t="shared" si="167"/>
        <v>0</v>
      </c>
      <c r="L1255" s="72"/>
      <c r="M1255" s="72"/>
      <c r="N1255" s="72"/>
      <c r="O1255" s="72"/>
      <c r="P1255" s="90"/>
      <c r="Q1255" s="65">
        <v>2009</v>
      </c>
      <c r="R1255" s="66">
        <v>8</v>
      </c>
      <c r="S1255" s="75">
        <f t="shared" si="168"/>
        <v>0.125</v>
      </c>
      <c r="T1255" s="76">
        <f t="shared" si="169"/>
        <v>1612500</v>
      </c>
      <c r="U1255" s="66">
        <f t="shared" si="172"/>
        <v>9</v>
      </c>
      <c r="V1255" s="66"/>
      <c r="W1255" s="77">
        <f t="shared" si="170"/>
        <v>14512500</v>
      </c>
      <c r="X1255" s="18">
        <f t="shared" si="166"/>
        <v>0</v>
      </c>
    </row>
    <row r="1256" spans="1:24" ht="30" hidden="1" x14ac:dyDescent="0.25">
      <c r="A1256" s="65">
        <f t="shared" si="171"/>
        <v>149</v>
      </c>
      <c r="B1256" s="66"/>
      <c r="C1256" s="67" t="s">
        <v>1340</v>
      </c>
      <c r="D1256" s="66" t="s">
        <v>1348</v>
      </c>
      <c r="E1256" s="68" t="s">
        <v>84</v>
      </c>
      <c r="F1256" s="65">
        <v>1</v>
      </c>
      <c r="G1256" s="88">
        <v>12900000</v>
      </c>
      <c r="H1256" s="70">
        <v>0</v>
      </c>
      <c r="I1256" s="65">
        <v>1</v>
      </c>
      <c r="J1256" s="87">
        <f t="shared" si="167"/>
        <v>12900000</v>
      </c>
      <c r="K1256" s="70">
        <f t="shared" si="167"/>
        <v>0</v>
      </c>
      <c r="L1256" s="72"/>
      <c r="M1256" s="72"/>
      <c r="N1256" s="72"/>
      <c r="O1256" s="72"/>
      <c r="P1256" s="90"/>
      <c r="Q1256" s="65">
        <v>2009</v>
      </c>
      <c r="R1256" s="66">
        <v>8</v>
      </c>
      <c r="S1256" s="75">
        <f t="shared" si="168"/>
        <v>0.125</v>
      </c>
      <c r="T1256" s="76">
        <f t="shared" si="169"/>
        <v>1612500</v>
      </c>
      <c r="U1256" s="66">
        <f t="shared" si="172"/>
        <v>9</v>
      </c>
      <c r="V1256" s="66"/>
      <c r="W1256" s="77">
        <f t="shared" si="170"/>
        <v>14512500</v>
      </c>
      <c r="X1256" s="18">
        <f t="shared" si="166"/>
        <v>0</v>
      </c>
    </row>
    <row r="1257" spans="1:24" ht="30" hidden="1" x14ac:dyDescent="0.25">
      <c r="A1257" s="65">
        <f t="shared" si="171"/>
        <v>150</v>
      </c>
      <c r="B1257" s="66"/>
      <c r="C1257" s="67" t="s">
        <v>1349</v>
      </c>
      <c r="D1257" s="66" t="s">
        <v>1350</v>
      </c>
      <c r="E1257" s="68" t="s">
        <v>84</v>
      </c>
      <c r="F1257" s="65">
        <v>1</v>
      </c>
      <c r="G1257" s="88">
        <v>11880000</v>
      </c>
      <c r="H1257" s="70">
        <v>0</v>
      </c>
      <c r="I1257" s="65">
        <v>1</v>
      </c>
      <c r="J1257" s="87">
        <f t="shared" si="167"/>
        <v>11880000</v>
      </c>
      <c r="K1257" s="70">
        <f t="shared" si="167"/>
        <v>0</v>
      </c>
      <c r="L1257" s="72"/>
      <c r="M1257" s="72"/>
      <c r="N1257" s="72"/>
      <c r="O1257" s="72"/>
      <c r="P1257" s="90"/>
      <c r="Q1257" s="65">
        <v>2006</v>
      </c>
      <c r="R1257" s="66">
        <v>8</v>
      </c>
      <c r="S1257" s="75">
        <f t="shared" si="168"/>
        <v>0.125</v>
      </c>
      <c r="T1257" s="76">
        <f t="shared" si="169"/>
        <v>1485000</v>
      </c>
      <c r="U1257" s="66">
        <f t="shared" si="172"/>
        <v>12</v>
      </c>
      <c r="V1257" s="66"/>
      <c r="W1257" s="77">
        <f t="shared" si="170"/>
        <v>17820000</v>
      </c>
      <c r="X1257" s="18">
        <f t="shared" si="166"/>
        <v>0</v>
      </c>
    </row>
    <row r="1258" spans="1:24" ht="30" hidden="1" x14ac:dyDescent="0.25">
      <c r="A1258" s="65">
        <f t="shared" si="171"/>
        <v>151</v>
      </c>
      <c r="B1258" s="66"/>
      <c r="C1258" s="67" t="s">
        <v>1349</v>
      </c>
      <c r="D1258" s="66" t="s">
        <v>1351</v>
      </c>
      <c r="E1258" s="68" t="s">
        <v>84</v>
      </c>
      <c r="F1258" s="65">
        <v>1</v>
      </c>
      <c r="G1258" s="88">
        <v>11880000</v>
      </c>
      <c r="H1258" s="70">
        <v>0</v>
      </c>
      <c r="I1258" s="65">
        <v>1</v>
      </c>
      <c r="J1258" s="87">
        <f t="shared" si="167"/>
        <v>11880000</v>
      </c>
      <c r="K1258" s="70">
        <f t="shared" si="167"/>
        <v>0</v>
      </c>
      <c r="L1258" s="72"/>
      <c r="M1258" s="72"/>
      <c r="N1258" s="72"/>
      <c r="O1258" s="72"/>
      <c r="P1258" s="90"/>
      <c r="Q1258" s="65">
        <v>2006</v>
      </c>
      <c r="R1258" s="66">
        <v>8</v>
      </c>
      <c r="S1258" s="75">
        <f t="shared" si="168"/>
        <v>0.125</v>
      </c>
      <c r="T1258" s="76">
        <f t="shared" si="169"/>
        <v>1485000</v>
      </c>
      <c r="U1258" s="66">
        <f t="shared" si="172"/>
        <v>12</v>
      </c>
      <c r="V1258" s="66"/>
      <c r="W1258" s="77">
        <f t="shared" si="170"/>
        <v>17820000</v>
      </c>
      <c r="X1258" s="18">
        <f t="shared" si="166"/>
        <v>0</v>
      </c>
    </row>
    <row r="1259" spans="1:24" ht="30" hidden="1" x14ac:dyDescent="0.25">
      <c r="A1259" s="65">
        <f t="shared" si="171"/>
        <v>152</v>
      </c>
      <c r="B1259" s="66"/>
      <c r="C1259" s="67" t="s">
        <v>1349</v>
      </c>
      <c r="D1259" s="66" t="s">
        <v>1352</v>
      </c>
      <c r="E1259" s="68" t="s">
        <v>84</v>
      </c>
      <c r="F1259" s="65">
        <v>1</v>
      </c>
      <c r="G1259" s="88">
        <v>11880000</v>
      </c>
      <c r="H1259" s="70">
        <v>0</v>
      </c>
      <c r="I1259" s="65">
        <v>1</v>
      </c>
      <c r="J1259" s="87">
        <f t="shared" si="167"/>
        <v>11880000</v>
      </c>
      <c r="K1259" s="70">
        <f t="shared" si="167"/>
        <v>0</v>
      </c>
      <c r="L1259" s="72"/>
      <c r="M1259" s="72"/>
      <c r="N1259" s="72"/>
      <c r="O1259" s="72"/>
      <c r="P1259" s="90"/>
      <c r="Q1259" s="65">
        <v>2006</v>
      </c>
      <c r="R1259" s="66">
        <v>8</v>
      </c>
      <c r="S1259" s="75">
        <f t="shared" si="168"/>
        <v>0.125</v>
      </c>
      <c r="T1259" s="76">
        <f t="shared" si="169"/>
        <v>1485000</v>
      </c>
      <c r="U1259" s="66">
        <f t="shared" si="172"/>
        <v>12</v>
      </c>
      <c r="V1259" s="66"/>
      <c r="W1259" s="77">
        <f t="shared" si="170"/>
        <v>17820000</v>
      </c>
      <c r="X1259" s="18">
        <f t="shared" si="166"/>
        <v>0</v>
      </c>
    </row>
    <row r="1260" spans="1:24" ht="30" hidden="1" x14ac:dyDescent="0.25">
      <c r="A1260" s="65">
        <f t="shared" si="171"/>
        <v>153</v>
      </c>
      <c r="B1260" s="66"/>
      <c r="C1260" s="67" t="s">
        <v>1349</v>
      </c>
      <c r="D1260" s="66" t="s">
        <v>1353</v>
      </c>
      <c r="E1260" s="68" t="s">
        <v>84</v>
      </c>
      <c r="F1260" s="65">
        <v>1</v>
      </c>
      <c r="G1260" s="88">
        <v>11880000</v>
      </c>
      <c r="H1260" s="70">
        <v>0</v>
      </c>
      <c r="I1260" s="65">
        <v>1</v>
      </c>
      <c r="J1260" s="87">
        <f t="shared" si="167"/>
        <v>11880000</v>
      </c>
      <c r="K1260" s="70">
        <f t="shared" si="167"/>
        <v>0</v>
      </c>
      <c r="L1260" s="72"/>
      <c r="M1260" s="72"/>
      <c r="N1260" s="72"/>
      <c r="O1260" s="72"/>
      <c r="P1260" s="90"/>
      <c r="Q1260" s="65">
        <v>2006</v>
      </c>
      <c r="R1260" s="66">
        <v>8</v>
      </c>
      <c r="S1260" s="75">
        <f t="shared" si="168"/>
        <v>0.125</v>
      </c>
      <c r="T1260" s="76">
        <f t="shared" si="169"/>
        <v>1485000</v>
      </c>
      <c r="U1260" s="66">
        <f t="shared" si="172"/>
        <v>12</v>
      </c>
      <c r="V1260" s="66"/>
      <c r="W1260" s="77">
        <f t="shared" si="170"/>
        <v>17820000</v>
      </c>
      <c r="X1260" s="18">
        <f t="shared" si="166"/>
        <v>0</v>
      </c>
    </row>
    <row r="1261" spans="1:24" hidden="1" x14ac:dyDescent="0.25">
      <c r="A1261" s="65">
        <f t="shared" si="171"/>
        <v>154</v>
      </c>
      <c r="B1261" s="66"/>
      <c r="C1261" s="72" t="s">
        <v>1354</v>
      </c>
      <c r="D1261" s="66" t="s">
        <v>1355</v>
      </c>
      <c r="E1261" s="68" t="s">
        <v>84</v>
      </c>
      <c r="F1261" s="65">
        <v>1</v>
      </c>
      <c r="G1261" s="88">
        <v>11880000</v>
      </c>
      <c r="H1261" s="70">
        <v>0</v>
      </c>
      <c r="I1261" s="65">
        <v>1</v>
      </c>
      <c r="J1261" s="87">
        <f t="shared" si="167"/>
        <v>11880000</v>
      </c>
      <c r="K1261" s="70">
        <f t="shared" si="167"/>
        <v>0</v>
      </c>
      <c r="L1261" s="72"/>
      <c r="M1261" s="72"/>
      <c r="N1261" s="72"/>
      <c r="O1261" s="72"/>
      <c r="P1261" s="90"/>
      <c r="Q1261" s="65">
        <v>2006</v>
      </c>
      <c r="R1261" s="66">
        <v>8</v>
      </c>
      <c r="S1261" s="75">
        <f t="shared" si="168"/>
        <v>0.125</v>
      </c>
      <c r="T1261" s="76">
        <f t="shared" si="169"/>
        <v>1485000</v>
      </c>
      <c r="U1261" s="66">
        <f t="shared" si="172"/>
        <v>12</v>
      </c>
      <c r="V1261" s="66"/>
      <c r="W1261" s="77">
        <f t="shared" si="170"/>
        <v>17820000</v>
      </c>
      <c r="X1261" s="18">
        <f t="shared" si="166"/>
        <v>0</v>
      </c>
    </row>
    <row r="1262" spans="1:24" ht="30" hidden="1" x14ac:dyDescent="0.25">
      <c r="A1262" s="65">
        <f t="shared" si="171"/>
        <v>155</v>
      </c>
      <c r="B1262" s="66"/>
      <c r="C1262" s="67" t="s">
        <v>1204</v>
      </c>
      <c r="D1262" s="66">
        <v>5001951</v>
      </c>
      <c r="E1262" s="68" t="s">
        <v>84</v>
      </c>
      <c r="F1262" s="65">
        <v>1</v>
      </c>
      <c r="G1262" s="88">
        <v>16490100</v>
      </c>
      <c r="H1262" s="70">
        <f>G1262-W1262</f>
        <v>0</v>
      </c>
      <c r="I1262" s="65">
        <v>1</v>
      </c>
      <c r="J1262" s="87">
        <f t="shared" si="167"/>
        <v>16490100</v>
      </c>
      <c r="K1262" s="70">
        <f t="shared" si="167"/>
        <v>0</v>
      </c>
      <c r="L1262" s="72"/>
      <c r="M1262" s="72"/>
      <c r="N1262" s="72"/>
      <c r="O1262" s="72"/>
      <c r="P1262" s="90"/>
      <c r="Q1262" s="65">
        <v>2010</v>
      </c>
      <c r="R1262" s="66">
        <v>8</v>
      </c>
      <c r="S1262" s="75">
        <f t="shared" si="168"/>
        <v>0.125</v>
      </c>
      <c r="T1262" s="76">
        <f t="shared" si="169"/>
        <v>2061262.5</v>
      </c>
      <c r="U1262" s="66">
        <f t="shared" si="172"/>
        <v>8</v>
      </c>
      <c r="V1262" s="66"/>
      <c r="W1262" s="77">
        <f t="shared" si="170"/>
        <v>16490100</v>
      </c>
      <c r="X1262" s="18">
        <f t="shared" si="166"/>
        <v>0</v>
      </c>
    </row>
    <row r="1263" spans="1:24" ht="30" hidden="1" x14ac:dyDescent="0.25">
      <c r="A1263" s="65">
        <f t="shared" si="171"/>
        <v>156</v>
      </c>
      <c r="B1263" s="66"/>
      <c r="C1263" s="67" t="s">
        <v>1356</v>
      </c>
      <c r="D1263" s="66" t="s">
        <v>1357</v>
      </c>
      <c r="E1263" s="68" t="s">
        <v>84</v>
      </c>
      <c r="F1263" s="65">
        <v>1</v>
      </c>
      <c r="G1263" s="88">
        <v>11880000</v>
      </c>
      <c r="H1263" s="70">
        <v>0</v>
      </c>
      <c r="I1263" s="65">
        <v>1</v>
      </c>
      <c r="J1263" s="87">
        <f t="shared" si="167"/>
        <v>11880000</v>
      </c>
      <c r="K1263" s="70">
        <f t="shared" si="167"/>
        <v>0</v>
      </c>
      <c r="L1263" s="72"/>
      <c r="M1263" s="72"/>
      <c r="N1263" s="72"/>
      <c r="O1263" s="72"/>
      <c r="P1263" s="73"/>
      <c r="Q1263" s="65">
        <v>2006</v>
      </c>
      <c r="R1263" s="66">
        <v>8</v>
      </c>
      <c r="S1263" s="75">
        <f t="shared" si="168"/>
        <v>0.125</v>
      </c>
      <c r="T1263" s="76">
        <f t="shared" si="169"/>
        <v>1485000</v>
      </c>
      <c r="U1263" s="66">
        <f t="shared" si="172"/>
        <v>12</v>
      </c>
      <c r="V1263" s="66"/>
      <c r="W1263" s="77">
        <f t="shared" si="170"/>
        <v>17820000</v>
      </c>
      <c r="X1263" s="18">
        <f t="shared" si="166"/>
        <v>0</v>
      </c>
    </row>
    <row r="1264" spans="1:24" hidden="1" x14ac:dyDescent="0.25">
      <c r="A1264" s="65">
        <f t="shared" si="171"/>
        <v>157</v>
      </c>
      <c r="B1264" s="66"/>
      <c r="C1264" s="72" t="s">
        <v>1354</v>
      </c>
      <c r="D1264" s="66" t="s">
        <v>1358</v>
      </c>
      <c r="E1264" s="68" t="s">
        <v>84</v>
      </c>
      <c r="F1264" s="65">
        <v>1</v>
      </c>
      <c r="G1264" s="88">
        <v>11880000</v>
      </c>
      <c r="H1264" s="70">
        <v>0</v>
      </c>
      <c r="I1264" s="65">
        <v>1</v>
      </c>
      <c r="J1264" s="87">
        <f t="shared" si="167"/>
        <v>11880000</v>
      </c>
      <c r="K1264" s="70">
        <f t="shared" si="167"/>
        <v>0</v>
      </c>
      <c r="L1264" s="72"/>
      <c r="M1264" s="72"/>
      <c r="N1264" s="72"/>
      <c r="O1264" s="72"/>
      <c r="P1264" s="90"/>
      <c r="Q1264" s="65">
        <v>2006</v>
      </c>
      <c r="R1264" s="66">
        <v>8</v>
      </c>
      <c r="S1264" s="75">
        <f t="shared" si="168"/>
        <v>0.125</v>
      </c>
      <c r="T1264" s="76">
        <f t="shared" si="169"/>
        <v>1485000</v>
      </c>
      <c r="U1264" s="66">
        <f t="shared" si="172"/>
        <v>12</v>
      </c>
      <c r="V1264" s="66"/>
      <c r="W1264" s="77">
        <f t="shared" si="170"/>
        <v>17820000</v>
      </c>
      <c r="X1264" s="18">
        <f t="shared" si="166"/>
        <v>0</v>
      </c>
    </row>
    <row r="1265" spans="1:24" ht="30" hidden="1" x14ac:dyDescent="0.25">
      <c r="A1265" s="65">
        <f t="shared" si="171"/>
        <v>158</v>
      </c>
      <c r="B1265" s="66"/>
      <c r="C1265" s="105" t="s">
        <v>1359</v>
      </c>
      <c r="D1265" s="66">
        <v>5001522</v>
      </c>
      <c r="E1265" s="68" t="s">
        <v>226</v>
      </c>
      <c r="F1265" s="65">
        <v>1</v>
      </c>
      <c r="G1265" s="86">
        <v>12000000</v>
      </c>
      <c r="H1265" s="70">
        <v>0</v>
      </c>
      <c r="I1265" s="65">
        <v>1</v>
      </c>
      <c r="J1265" s="87">
        <f t="shared" si="167"/>
        <v>12000000</v>
      </c>
      <c r="K1265" s="70">
        <f t="shared" si="167"/>
        <v>0</v>
      </c>
      <c r="L1265" s="72"/>
      <c r="M1265" s="72"/>
      <c r="N1265" s="72"/>
      <c r="O1265" s="72"/>
      <c r="P1265" s="90"/>
      <c r="Q1265" s="65">
        <v>2007</v>
      </c>
      <c r="R1265" s="66">
        <v>8</v>
      </c>
      <c r="S1265" s="75">
        <f t="shared" si="168"/>
        <v>0.125</v>
      </c>
      <c r="T1265" s="76">
        <f t="shared" si="169"/>
        <v>1500000</v>
      </c>
      <c r="U1265" s="66">
        <f t="shared" si="172"/>
        <v>11</v>
      </c>
      <c r="V1265" s="66"/>
      <c r="W1265" s="77">
        <f t="shared" si="170"/>
        <v>16500000</v>
      </c>
      <c r="X1265" s="18">
        <f t="shared" si="166"/>
        <v>0</v>
      </c>
    </row>
    <row r="1266" spans="1:24" s="126" customFormat="1" ht="30" hidden="1" x14ac:dyDescent="0.2">
      <c r="A1266" s="65">
        <f t="shared" si="171"/>
        <v>159</v>
      </c>
      <c r="B1266" s="66"/>
      <c r="C1266" s="67" t="s">
        <v>1360</v>
      </c>
      <c r="D1266" s="66" t="s">
        <v>1361</v>
      </c>
      <c r="E1266" s="68" t="s">
        <v>136</v>
      </c>
      <c r="F1266" s="65">
        <v>1</v>
      </c>
      <c r="G1266" s="86">
        <v>11880000</v>
      </c>
      <c r="H1266" s="70">
        <v>0</v>
      </c>
      <c r="I1266" s="65">
        <v>1</v>
      </c>
      <c r="J1266" s="87">
        <f t="shared" si="167"/>
        <v>11880000</v>
      </c>
      <c r="K1266" s="70">
        <f t="shared" si="167"/>
        <v>0</v>
      </c>
      <c r="L1266" s="72"/>
      <c r="M1266" s="72"/>
      <c r="N1266" s="72"/>
      <c r="O1266" s="72"/>
      <c r="P1266" s="90"/>
      <c r="Q1266" s="65">
        <v>2006</v>
      </c>
      <c r="R1266" s="66">
        <v>8</v>
      </c>
      <c r="S1266" s="75">
        <f t="shared" si="168"/>
        <v>0.125</v>
      </c>
      <c r="T1266" s="76">
        <f t="shared" si="169"/>
        <v>1485000</v>
      </c>
      <c r="U1266" s="66">
        <f t="shared" si="172"/>
        <v>12</v>
      </c>
      <c r="V1266" s="66"/>
      <c r="W1266" s="77">
        <f t="shared" si="170"/>
        <v>17820000</v>
      </c>
      <c r="X1266" s="18">
        <f t="shared" si="166"/>
        <v>0</v>
      </c>
    </row>
    <row r="1267" spans="1:24" ht="30" hidden="1" x14ac:dyDescent="0.25">
      <c r="A1267" s="65">
        <f t="shared" si="171"/>
        <v>160</v>
      </c>
      <c r="B1267" s="66"/>
      <c r="C1267" s="67" t="s">
        <v>1354</v>
      </c>
      <c r="D1267" s="66" t="s">
        <v>1362</v>
      </c>
      <c r="E1267" s="68" t="s">
        <v>84</v>
      </c>
      <c r="F1267" s="65">
        <v>1</v>
      </c>
      <c r="G1267" s="88">
        <v>11880000</v>
      </c>
      <c r="H1267" s="70">
        <v>0</v>
      </c>
      <c r="I1267" s="65">
        <v>1</v>
      </c>
      <c r="J1267" s="87">
        <f t="shared" si="167"/>
        <v>11880000</v>
      </c>
      <c r="K1267" s="70">
        <f t="shared" si="167"/>
        <v>0</v>
      </c>
      <c r="L1267" s="72"/>
      <c r="M1267" s="72"/>
      <c r="N1267" s="72"/>
      <c r="O1267" s="72"/>
      <c r="P1267" s="90"/>
      <c r="Q1267" s="65">
        <v>2006</v>
      </c>
      <c r="R1267" s="66">
        <v>8</v>
      </c>
      <c r="S1267" s="75">
        <f t="shared" si="168"/>
        <v>0.125</v>
      </c>
      <c r="T1267" s="76">
        <f t="shared" si="169"/>
        <v>1485000</v>
      </c>
      <c r="U1267" s="66">
        <f t="shared" si="172"/>
        <v>12</v>
      </c>
      <c r="V1267" s="66"/>
      <c r="W1267" s="77">
        <f t="shared" si="170"/>
        <v>17820000</v>
      </c>
      <c r="X1267" s="18">
        <f t="shared" si="166"/>
        <v>0</v>
      </c>
    </row>
    <row r="1268" spans="1:24" ht="30" hidden="1" x14ac:dyDescent="0.25">
      <c r="A1268" s="65">
        <f t="shared" si="171"/>
        <v>161</v>
      </c>
      <c r="B1268" s="66"/>
      <c r="C1268" s="67" t="s">
        <v>1363</v>
      </c>
      <c r="D1268" s="66" t="s">
        <v>1364</v>
      </c>
      <c r="E1268" s="68" t="s">
        <v>84</v>
      </c>
      <c r="F1268" s="65">
        <v>1</v>
      </c>
      <c r="G1268" s="88">
        <v>13500000</v>
      </c>
      <c r="H1268" s="70">
        <f>G1268-W1268</f>
        <v>0</v>
      </c>
      <c r="I1268" s="65">
        <v>1</v>
      </c>
      <c r="J1268" s="87">
        <f t="shared" ref="J1268:K1288" si="173">G1268</f>
        <v>13500000</v>
      </c>
      <c r="K1268" s="70">
        <f t="shared" si="173"/>
        <v>0</v>
      </c>
      <c r="L1268" s="72"/>
      <c r="M1268" s="72"/>
      <c r="N1268" s="72"/>
      <c r="O1268" s="72"/>
      <c r="P1268" s="90"/>
      <c r="Q1268" s="65">
        <v>2010</v>
      </c>
      <c r="R1268" s="66">
        <v>8</v>
      </c>
      <c r="S1268" s="75">
        <f t="shared" si="168"/>
        <v>0.125</v>
      </c>
      <c r="T1268" s="76">
        <f t="shared" si="169"/>
        <v>1687500</v>
      </c>
      <c r="U1268" s="66">
        <f t="shared" si="172"/>
        <v>8</v>
      </c>
      <c r="V1268" s="66"/>
      <c r="W1268" s="77">
        <f t="shared" si="170"/>
        <v>13500000</v>
      </c>
      <c r="X1268" s="18">
        <f t="shared" si="166"/>
        <v>0</v>
      </c>
    </row>
    <row r="1269" spans="1:24" ht="30" hidden="1" x14ac:dyDescent="0.25">
      <c r="A1269" s="65">
        <f t="shared" si="171"/>
        <v>162</v>
      </c>
      <c r="B1269" s="66"/>
      <c r="C1269" s="67" t="s">
        <v>1363</v>
      </c>
      <c r="D1269" s="66" t="s">
        <v>1365</v>
      </c>
      <c r="E1269" s="68" t="s">
        <v>84</v>
      </c>
      <c r="F1269" s="65">
        <v>1</v>
      </c>
      <c r="G1269" s="88">
        <v>13500000</v>
      </c>
      <c r="H1269" s="70">
        <f>G1269-W1269</f>
        <v>0</v>
      </c>
      <c r="I1269" s="65">
        <v>1</v>
      </c>
      <c r="J1269" s="87">
        <f t="shared" si="173"/>
        <v>13500000</v>
      </c>
      <c r="K1269" s="70">
        <f t="shared" si="173"/>
        <v>0</v>
      </c>
      <c r="L1269" s="72"/>
      <c r="M1269" s="72"/>
      <c r="N1269" s="72"/>
      <c r="O1269" s="72"/>
      <c r="P1269" s="90"/>
      <c r="Q1269" s="65">
        <v>2010</v>
      </c>
      <c r="R1269" s="66">
        <v>8</v>
      </c>
      <c r="S1269" s="75">
        <f t="shared" si="168"/>
        <v>0.125</v>
      </c>
      <c r="T1269" s="76">
        <f t="shared" si="169"/>
        <v>1687500</v>
      </c>
      <c r="U1269" s="66">
        <f t="shared" si="172"/>
        <v>8</v>
      </c>
      <c r="V1269" s="66"/>
      <c r="W1269" s="77">
        <f t="shared" si="170"/>
        <v>13500000</v>
      </c>
      <c r="X1269" s="18">
        <f t="shared" si="166"/>
        <v>0</v>
      </c>
    </row>
    <row r="1270" spans="1:24" ht="30" hidden="1" x14ac:dyDescent="0.25">
      <c r="A1270" s="65">
        <f t="shared" si="171"/>
        <v>163</v>
      </c>
      <c r="B1270" s="66"/>
      <c r="C1270" s="67" t="s">
        <v>1366</v>
      </c>
      <c r="D1270" s="66" t="s">
        <v>1367</v>
      </c>
      <c r="E1270" s="68" t="s">
        <v>84</v>
      </c>
      <c r="F1270" s="65">
        <v>1</v>
      </c>
      <c r="G1270" s="88">
        <v>13500000</v>
      </c>
      <c r="H1270" s="70">
        <f>G1270-W1270</f>
        <v>0</v>
      </c>
      <c r="I1270" s="65">
        <v>1</v>
      </c>
      <c r="J1270" s="87">
        <f t="shared" si="173"/>
        <v>13500000</v>
      </c>
      <c r="K1270" s="70">
        <f t="shared" si="173"/>
        <v>0</v>
      </c>
      <c r="L1270" s="72"/>
      <c r="M1270" s="72"/>
      <c r="N1270" s="72"/>
      <c r="O1270" s="72"/>
      <c r="P1270" s="90"/>
      <c r="Q1270" s="65">
        <v>2010</v>
      </c>
      <c r="R1270" s="66">
        <v>8</v>
      </c>
      <c r="S1270" s="75">
        <f t="shared" si="168"/>
        <v>0.125</v>
      </c>
      <c r="T1270" s="76">
        <f t="shared" si="169"/>
        <v>1687500</v>
      </c>
      <c r="U1270" s="66">
        <f t="shared" si="172"/>
        <v>8</v>
      </c>
      <c r="V1270" s="66"/>
      <c r="W1270" s="77">
        <f t="shared" si="170"/>
        <v>13500000</v>
      </c>
      <c r="X1270" s="18">
        <f t="shared" si="166"/>
        <v>0</v>
      </c>
    </row>
    <row r="1271" spans="1:24" ht="30" hidden="1" x14ac:dyDescent="0.25">
      <c r="A1271" s="65">
        <f t="shared" si="171"/>
        <v>164</v>
      </c>
      <c r="B1271" s="66"/>
      <c r="C1271" s="67" t="s">
        <v>1363</v>
      </c>
      <c r="D1271" s="66" t="s">
        <v>1368</v>
      </c>
      <c r="E1271" s="68" t="s">
        <v>84</v>
      </c>
      <c r="F1271" s="65">
        <v>1</v>
      </c>
      <c r="G1271" s="88">
        <v>13500000</v>
      </c>
      <c r="H1271" s="70">
        <f>G1271-W1271</f>
        <v>0</v>
      </c>
      <c r="I1271" s="65">
        <v>1</v>
      </c>
      <c r="J1271" s="87">
        <f t="shared" si="173"/>
        <v>13500000</v>
      </c>
      <c r="K1271" s="70">
        <f t="shared" si="173"/>
        <v>0</v>
      </c>
      <c r="L1271" s="72"/>
      <c r="M1271" s="72"/>
      <c r="N1271" s="72"/>
      <c r="O1271" s="72"/>
      <c r="P1271" s="90"/>
      <c r="Q1271" s="65">
        <v>2010</v>
      </c>
      <c r="R1271" s="66">
        <v>8</v>
      </c>
      <c r="S1271" s="75">
        <f t="shared" si="168"/>
        <v>0.125</v>
      </c>
      <c r="T1271" s="76">
        <f t="shared" si="169"/>
        <v>1687500</v>
      </c>
      <c r="U1271" s="66">
        <f t="shared" si="172"/>
        <v>8</v>
      </c>
      <c r="V1271" s="66"/>
      <c r="W1271" s="77">
        <f t="shared" si="170"/>
        <v>13500000</v>
      </c>
      <c r="X1271" s="18">
        <f t="shared" si="166"/>
        <v>0</v>
      </c>
    </row>
    <row r="1272" spans="1:24" ht="30" hidden="1" x14ac:dyDescent="0.25">
      <c r="A1272" s="65">
        <f t="shared" si="171"/>
        <v>165</v>
      </c>
      <c r="B1272" s="66"/>
      <c r="C1272" s="67" t="s">
        <v>1363</v>
      </c>
      <c r="D1272" s="66" t="s">
        <v>1369</v>
      </c>
      <c r="E1272" s="68" t="s">
        <v>84</v>
      </c>
      <c r="F1272" s="65">
        <v>1</v>
      </c>
      <c r="G1272" s="88">
        <v>13500000</v>
      </c>
      <c r="H1272" s="70">
        <f>G1272-W1272</f>
        <v>0</v>
      </c>
      <c r="I1272" s="65">
        <v>1</v>
      </c>
      <c r="J1272" s="87">
        <f t="shared" si="173"/>
        <v>13500000</v>
      </c>
      <c r="K1272" s="70">
        <f t="shared" si="173"/>
        <v>0</v>
      </c>
      <c r="L1272" s="72"/>
      <c r="M1272" s="72"/>
      <c r="N1272" s="72"/>
      <c r="O1272" s="72"/>
      <c r="P1272" s="90"/>
      <c r="Q1272" s="65">
        <v>2010</v>
      </c>
      <c r="R1272" s="66">
        <v>8</v>
      </c>
      <c r="S1272" s="75">
        <f t="shared" si="168"/>
        <v>0.125</v>
      </c>
      <c r="T1272" s="76">
        <f t="shared" si="169"/>
        <v>1687500</v>
      </c>
      <c r="U1272" s="66">
        <f t="shared" si="172"/>
        <v>8</v>
      </c>
      <c r="V1272" s="66"/>
      <c r="W1272" s="77">
        <f t="shared" si="170"/>
        <v>13500000</v>
      </c>
      <c r="X1272" s="18">
        <f t="shared" si="166"/>
        <v>0</v>
      </c>
    </row>
    <row r="1273" spans="1:24" ht="15.75" hidden="1" customHeight="1" x14ac:dyDescent="0.25">
      <c r="A1273" s="65">
        <f t="shared" si="171"/>
        <v>166</v>
      </c>
      <c r="B1273" s="66"/>
      <c r="C1273" s="72" t="s">
        <v>1253</v>
      </c>
      <c r="D1273" s="66" t="s">
        <v>1370</v>
      </c>
      <c r="E1273" s="68" t="s">
        <v>84</v>
      </c>
      <c r="F1273" s="65">
        <v>1</v>
      </c>
      <c r="G1273" s="86">
        <v>12000000</v>
      </c>
      <c r="H1273" s="70">
        <v>0</v>
      </c>
      <c r="I1273" s="65">
        <v>1</v>
      </c>
      <c r="J1273" s="87">
        <f t="shared" si="173"/>
        <v>12000000</v>
      </c>
      <c r="K1273" s="70">
        <f t="shared" si="173"/>
        <v>0</v>
      </c>
      <c r="L1273" s="72"/>
      <c r="M1273" s="72"/>
      <c r="N1273" s="72"/>
      <c r="O1273" s="72"/>
      <c r="P1273" s="90"/>
      <c r="Q1273" s="65">
        <v>2007</v>
      </c>
      <c r="R1273" s="66">
        <v>8</v>
      </c>
      <c r="S1273" s="75">
        <f t="shared" si="168"/>
        <v>0.125</v>
      </c>
      <c r="T1273" s="76">
        <f t="shared" si="169"/>
        <v>1500000</v>
      </c>
      <c r="U1273" s="66">
        <f t="shared" si="172"/>
        <v>11</v>
      </c>
      <c r="V1273" s="66"/>
      <c r="W1273" s="77">
        <f t="shared" si="170"/>
        <v>16500000</v>
      </c>
      <c r="X1273" s="18">
        <f t="shared" si="166"/>
        <v>0</v>
      </c>
    </row>
    <row r="1274" spans="1:24" hidden="1" x14ac:dyDescent="0.25">
      <c r="A1274" s="65">
        <f t="shared" si="171"/>
        <v>167</v>
      </c>
      <c r="B1274" s="66"/>
      <c r="C1274" s="67" t="s">
        <v>1371</v>
      </c>
      <c r="D1274" s="66" t="s">
        <v>1372</v>
      </c>
      <c r="E1274" s="68" t="s">
        <v>84</v>
      </c>
      <c r="F1274" s="65">
        <v>1</v>
      </c>
      <c r="G1274" s="86">
        <v>8500000</v>
      </c>
      <c r="H1274" s="70">
        <v>0</v>
      </c>
      <c r="I1274" s="65">
        <v>1</v>
      </c>
      <c r="J1274" s="87">
        <f t="shared" si="173"/>
        <v>8500000</v>
      </c>
      <c r="K1274" s="70">
        <f t="shared" si="173"/>
        <v>0</v>
      </c>
      <c r="L1274" s="72"/>
      <c r="M1274" s="72"/>
      <c r="N1274" s="72"/>
      <c r="O1274" s="72"/>
      <c r="P1274" s="90"/>
      <c r="Q1274" s="65">
        <v>2005</v>
      </c>
      <c r="R1274" s="66">
        <v>8</v>
      </c>
      <c r="S1274" s="75">
        <f t="shared" si="168"/>
        <v>0.125</v>
      </c>
      <c r="T1274" s="76">
        <f t="shared" si="169"/>
        <v>1062500</v>
      </c>
      <c r="U1274" s="66">
        <f t="shared" si="172"/>
        <v>13</v>
      </c>
      <c r="V1274" s="66"/>
      <c r="W1274" s="77">
        <f t="shared" si="170"/>
        <v>13812500</v>
      </c>
      <c r="X1274" s="18">
        <f t="shared" si="166"/>
        <v>0</v>
      </c>
    </row>
    <row r="1275" spans="1:24" hidden="1" x14ac:dyDescent="0.25">
      <c r="A1275" s="65">
        <f t="shared" si="171"/>
        <v>168</v>
      </c>
      <c r="B1275" s="66"/>
      <c r="C1275" s="67" t="s">
        <v>1373</v>
      </c>
      <c r="D1275" s="66" t="s">
        <v>1374</v>
      </c>
      <c r="E1275" s="68" t="s">
        <v>74</v>
      </c>
      <c r="F1275" s="65">
        <v>1</v>
      </c>
      <c r="G1275" s="86">
        <v>9900000</v>
      </c>
      <c r="H1275" s="70">
        <v>0</v>
      </c>
      <c r="I1275" s="65">
        <v>1</v>
      </c>
      <c r="J1275" s="87">
        <f t="shared" si="173"/>
        <v>9900000</v>
      </c>
      <c r="K1275" s="70">
        <f t="shared" si="173"/>
        <v>0</v>
      </c>
      <c r="L1275" s="72"/>
      <c r="M1275" s="72"/>
      <c r="N1275" s="72"/>
      <c r="O1275" s="72"/>
      <c r="P1275" s="90"/>
      <c r="Q1275" s="65">
        <v>2001</v>
      </c>
      <c r="R1275" s="66">
        <v>8</v>
      </c>
      <c r="S1275" s="75">
        <f t="shared" si="168"/>
        <v>0.125</v>
      </c>
      <c r="T1275" s="76">
        <f t="shared" si="169"/>
        <v>1237500</v>
      </c>
      <c r="U1275" s="66">
        <f t="shared" si="172"/>
        <v>17</v>
      </c>
      <c r="V1275" s="66"/>
      <c r="W1275" s="77">
        <f t="shared" si="170"/>
        <v>21037500</v>
      </c>
      <c r="X1275" s="18">
        <f t="shared" si="166"/>
        <v>0</v>
      </c>
    </row>
    <row r="1276" spans="1:24" hidden="1" x14ac:dyDescent="0.25">
      <c r="A1276" s="65">
        <f t="shared" si="171"/>
        <v>169</v>
      </c>
      <c r="B1276" s="66" t="s">
        <v>91</v>
      </c>
      <c r="C1276" s="67" t="s">
        <v>1232</v>
      </c>
      <c r="D1276" s="66" t="s">
        <v>1375</v>
      </c>
      <c r="E1276" s="68" t="s">
        <v>84</v>
      </c>
      <c r="F1276" s="65">
        <v>2</v>
      </c>
      <c r="G1276" s="88">
        <v>28310000</v>
      </c>
      <c r="H1276" s="70">
        <f>G1276-W1276</f>
        <v>14155000</v>
      </c>
      <c r="I1276" s="65">
        <v>2</v>
      </c>
      <c r="J1276" s="87">
        <f t="shared" si="173"/>
        <v>28310000</v>
      </c>
      <c r="K1276" s="70">
        <f t="shared" si="173"/>
        <v>14155000</v>
      </c>
      <c r="L1276" s="72"/>
      <c r="M1276" s="72"/>
      <c r="N1276" s="72"/>
      <c r="O1276" s="72"/>
      <c r="P1276" s="90"/>
      <c r="Q1276" s="65">
        <v>2014</v>
      </c>
      <c r="R1276" s="66">
        <v>8</v>
      </c>
      <c r="S1276" s="75">
        <f t="shared" si="168"/>
        <v>0.125</v>
      </c>
      <c r="T1276" s="76">
        <f t="shared" si="169"/>
        <v>3538750</v>
      </c>
      <c r="U1276" s="66">
        <f t="shared" si="172"/>
        <v>4</v>
      </c>
      <c r="V1276" s="66"/>
      <c r="W1276" s="77">
        <f t="shared" si="170"/>
        <v>14155000</v>
      </c>
    </row>
    <row r="1277" spans="1:24" ht="30" hidden="1" x14ac:dyDescent="0.25">
      <c r="A1277" s="65">
        <f t="shared" si="171"/>
        <v>170</v>
      </c>
      <c r="B1277" s="66"/>
      <c r="C1277" s="67" t="s">
        <v>1363</v>
      </c>
      <c r="D1277" s="66" t="s">
        <v>1376</v>
      </c>
      <c r="E1277" s="68" t="s">
        <v>309</v>
      </c>
      <c r="F1277" s="65">
        <v>1</v>
      </c>
      <c r="G1277" s="88">
        <v>13500000</v>
      </c>
      <c r="H1277" s="70">
        <f>G1277-W1277</f>
        <v>0</v>
      </c>
      <c r="I1277" s="65">
        <v>1</v>
      </c>
      <c r="J1277" s="87">
        <f t="shared" si="173"/>
        <v>13500000</v>
      </c>
      <c r="K1277" s="70">
        <f t="shared" si="173"/>
        <v>0</v>
      </c>
      <c r="L1277" s="72"/>
      <c r="M1277" s="72"/>
      <c r="N1277" s="72"/>
      <c r="O1277" s="72"/>
      <c r="P1277" s="90"/>
      <c r="Q1277" s="65">
        <v>2010</v>
      </c>
      <c r="R1277" s="66">
        <v>8</v>
      </c>
      <c r="S1277" s="75">
        <f t="shared" si="168"/>
        <v>0.125</v>
      </c>
      <c r="T1277" s="76">
        <f t="shared" si="169"/>
        <v>1687500</v>
      </c>
      <c r="U1277" s="66">
        <f t="shared" si="172"/>
        <v>8</v>
      </c>
      <c r="V1277" s="66"/>
      <c r="W1277" s="77">
        <f t="shared" si="170"/>
        <v>13500000</v>
      </c>
      <c r="X1277" s="18">
        <f t="shared" ref="X1277:X1340" si="174">IF(H1277&lt;0,0,H1277)</f>
        <v>0</v>
      </c>
    </row>
    <row r="1278" spans="1:24" ht="45" hidden="1" x14ac:dyDescent="0.25">
      <c r="A1278" s="65">
        <f t="shared" si="171"/>
        <v>171</v>
      </c>
      <c r="B1278" s="66"/>
      <c r="C1278" s="67" t="s">
        <v>1377</v>
      </c>
      <c r="D1278" s="66" t="s">
        <v>1378</v>
      </c>
      <c r="E1278" s="68" t="s">
        <v>309</v>
      </c>
      <c r="F1278" s="65">
        <v>1</v>
      </c>
      <c r="G1278" s="88">
        <v>12425600</v>
      </c>
      <c r="H1278" s="70">
        <f>G1278-W1278</f>
        <v>0</v>
      </c>
      <c r="I1278" s="65">
        <v>1</v>
      </c>
      <c r="J1278" s="87">
        <f t="shared" si="173"/>
        <v>12425600</v>
      </c>
      <c r="K1278" s="70">
        <f t="shared" si="173"/>
        <v>0</v>
      </c>
      <c r="L1278" s="72"/>
      <c r="M1278" s="72"/>
      <c r="N1278" s="72"/>
      <c r="O1278" s="72"/>
      <c r="P1278" s="90"/>
      <c r="Q1278" s="65">
        <v>2010</v>
      </c>
      <c r="R1278" s="66">
        <v>8</v>
      </c>
      <c r="S1278" s="75">
        <f t="shared" si="168"/>
        <v>0.125</v>
      </c>
      <c r="T1278" s="76">
        <f t="shared" si="169"/>
        <v>1553200</v>
      </c>
      <c r="U1278" s="66">
        <f t="shared" si="172"/>
        <v>8</v>
      </c>
      <c r="V1278" s="66"/>
      <c r="W1278" s="77">
        <f t="shared" si="170"/>
        <v>12425600</v>
      </c>
      <c r="X1278" s="18">
        <f t="shared" si="174"/>
        <v>0</v>
      </c>
    </row>
    <row r="1279" spans="1:24" ht="30" hidden="1" x14ac:dyDescent="0.25">
      <c r="A1279" s="65">
        <f t="shared" si="171"/>
        <v>172</v>
      </c>
      <c r="B1279" s="66"/>
      <c r="C1279" s="67" t="s">
        <v>1208</v>
      </c>
      <c r="D1279" s="66" t="s">
        <v>1379</v>
      </c>
      <c r="E1279" s="68" t="s">
        <v>309</v>
      </c>
      <c r="F1279" s="65">
        <v>1</v>
      </c>
      <c r="G1279" s="88">
        <v>12425600</v>
      </c>
      <c r="H1279" s="70">
        <f>G1279-W1279</f>
        <v>0</v>
      </c>
      <c r="I1279" s="65">
        <v>1</v>
      </c>
      <c r="J1279" s="87">
        <f t="shared" si="173"/>
        <v>12425600</v>
      </c>
      <c r="K1279" s="70">
        <f t="shared" si="173"/>
        <v>0</v>
      </c>
      <c r="L1279" s="72"/>
      <c r="M1279" s="72"/>
      <c r="N1279" s="72"/>
      <c r="O1279" s="72"/>
      <c r="P1279" s="90"/>
      <c r="Q1279" s="65">
        <v>2010</v>
      </c>
      <c r="R1279" s="66">
        <v>8</v>
      </c>
      <c r="S1279" s="75">
        <f t="shared" si="168"/>
        <v>0.125</v>
      </c>
      <c r="T1279" s="76">
        <f t="shared" si="169"/>
        <v>1553200</v>
      </c>
      <c r="U1279" s="66">
        <f t="shared" si="172"/>
        <v>8</v>
      </c>
      <c r="V1279" s="66"/>
      <c r="W1279" s="77">
        <f t="shared" si="170"/>
        <v>12425600</v>
      </c>
      <c r="X1279" s="18">
        <f t="shared" si="174"/>
        <v>0</v>
      </c>
    </row>
    <row r="1280" spans="1:24" ht="30" hidden="1" x14ac:dyDescent="0.25">
      <c r="A1280" s="65">
        <f t="shared" si="171"/>
        <v>173</v>
      </c>
      <c r="B1280" s="66"/>
      <c r="C1280" s="67" t="s">
        <v>1306</v>
      </c>
      <c r="D1280" s="66">
        <v>5001942</v>
      </c>
      <c r="E1280" s="68" t="s">
        <v>84</v>
      </c>
      <c r="F1280" s="65">
        <v>1</v>
      </c>
      <c r="G1280" s="69">
        <v>63490900</v>
      </c>
      <c r="H1280" s="70">
        <f>G1280-W1280</f>
        <v>0</v>
      </c>
      <c r="I1280" s="65">
        <v>1</v>
      </c>
      <c r="J1280" s="87">
        <f t="shared" si="173"/>
        <v>63490900</v>
      </c>
      <c r="K1280" s="70">
        <f t="shared" si="173"/>
        <v>0</v>
      </c>
      <c r="L1280" s="72"/>
      <c r="M1280" s="72"/>
      <c r="N1280" s="72"/>
      <c r="O1280" s="72"/>
      <c r="P1280" s="90"/>
      <c r="Q1280" s="91">
        <v>2010</v>
      </c>
      <c r="R1280" s="66">
        <v>8</v>
      </c>
      <c r="S1280" s="75">
        <f t="shared" si="168"/>
        <v>0.125</v>
      </c>
      <c r="T1280" s="76">
        <f t="shared" si="169"/>
        <v>7936362.5</v>
      </c>
      <c r="U1280" s="66">
        <f t="shared" si="172"/>
        <v>8</v>
      </c>
      <c r="V1280" s="66"/>
      <c r="W1280" s="77">
        <f t="shared" si="170"/>
        <v>63490900</v>
      </c>
      <c r="X1280" s="18">
        <f t="shared" si="174"/>
        <v>0</v>
      </c>
    </row>
    <row r="1281" spans="1:24" ht="30" hidden="1" x14ac:dyDescent="0.25">
      <c r="A1281" s="65">
        <f t="shared" si="171"/>
        <v>174</v>
      </c>
      <c r="B1281" s="66"/>
      <c r="C1281" s="67" t="s">
        <v>1244</v>
      </c>
      <c r="D1281" s="66" t="s">
        <v>1380</v>
      </c>
      <c r="E1281" s="72" t="s">
        <v>288</v>
      </c>
      <c r="F1281" s="65">
        <v>1</v>
      </c>
      <c r="G1281" s="86">
        <v>49470000</v>
      </c>
      <c r="H1281" s="70">
        <v>0</v>
      </c>
      <c r="I1281" s="65">
        <v>1</v>
      </c>
      <c r="J1281" s="87">
        <f t="shared" si="173"/>
        <v>49470000</v>
      </c>
      <c r="K1281" s="70">
        <f t="shared" si="173"/>
        <v>0</v>
      </c>
      <c r="L1281" s="72"/>
      <c r="M1281" s="72"/>
      <c r="N1281" s="72"/>
      <c r="O1281" s="72"/>
      <c r="P1281" s="90"/>
      <c r="Q1281" s="65">
        <v>2009</v>
      </c>
      <c r="R1281" s="66">
        <v>8</v>
      </c>
      <c r="S1281" s="75">
        <f t="shared" si="168"/>
        <v>0.125</v>
      </c>
      <c r="T1281" s="76">
        <f t="shared" si="169"/>
        <v>6183750</v>
      </c>
      <c r="U1281" s="66">
        <f t="shared" si="172"/>
        <v>9</v>
      </c>
      <c r="V1281" s="66"/>
      <c r="W1281" s="77">
        <f t="shared" si="170"/>
        <v>55653750</v>
      </c>
      <c r="X1281" s="18">
        <f t="shared" si="174"/>
        <v>0</v>
      </c>
    </row>
    <row r="1282" spans="1:24" ht="30" hidden="1" x14ac:dyDescent="0.25">
      <c r="A1282" s="65">
        <f t="shared" si="171"/>
        <v>175</v>
      </c>
      <c r="B1282" s="66"/>
      <c r="C1282" s="67" t="s">
        <v>1244</v>
      </c>
      <c r="D1282" s="66" t="s">
        <v>1381</v>
      </c>
      <c r="E1282" s="72" t="s">
        <v>288</v>
      </c>
      <c r="F1282" s="65">
        <v>1</v>
      </c>
      <c r="G1282" s="86">
        <v>49470000</v>
      </c>
      <c r="H1282" s="70">
        <v>0</v>
      </c>
      <c r="I1282" s="65">
        <v>1</v>
      </c>
      <c r="J1282" s="87">
        <f t="shared" si="173"/>
        <v>49470000</v>
      </c>
      <c r="K1282" s="70">
        <f t="shared" si="173"/>
        <v>0</v>
      </c>
      <c r="L1282" s="72"/>
      <c r="M1282" s="72"/>
      <c r="N1282" s="72"/>
      <c r="O1282" s="72"/>
      <c r="P1282" s="90"/>
      <c r="Q1282" s="65">
        <v>2009</v>
      </c>
      <c r="R1282" s="66">
        <v>8</v>
      </c>
      <c r="S1282" s="75">
        <f t="shared" si="168"/>
        <v>0.125</v>
      </c>
      <c r="T1282" s="76">
        <f t="shared" si="169"/>
        <v>6183750</v>
      </c>
      <c r="U1282" s="66">
        <f t="shared" si="172"/>
        <v>9</v>
      </c>
      <c r="V1282" s="66"/>
      <c r="W1282" s="77">
        <f t="shared" si="170"/>
        <v>55653750</v>
      </c>
      <c r="X1282" s="18">
        <f t="shared" si="174"/>
        <v>0</v>
      </c>
    </row>
    <row r="1283" spans="1:24" ht="30" hidden="1" x14ac:dyDescent="0.25">
      <c r="A1283" s="65">
        <f t="shared" si="171"/>
        <v>176</v>
      </c>
      <c r="B1283" s="66"/>
      <c r="C1283" s="67" t="s">
        <v>1244</v>
      </c>
      <c r="D1283" s="66" t="s">
        <v>1382</v>
      </c>
      <c r="E1283" s="72" t="s">
        <v>288</v>
      </c>
      <c r="F1283" s="65">
        <v>1</v>
      </c>
      <c r="G1283" s="86">
        <v>49470000</v>
      </c>
      <c r="H1283" s="70">
        <v>0</v>
      </c>
      <c r="I1283" s="65">
        <v>1</v>
      </c>
      <c r="J1283" s="87">
        <f t="shared" si="173"/>
        <v>49470000</v>
      </c>
      <c r="K1283" s="70">
        <f t="shared" si="173"/>
        <v>0</v>
      </c>
      <c r="L1283" s="72"/>
      <c r="M1283" s="72"/>
      <c r="N1283" s="72"/>
      <c r="O1283" s="72"/>
      <c r="P1283" s="90"/>
      <c r="Q1283" s="65">
        <v>2009</v>
      </c>
      <c r="R1283" s="66">
        <v>8</v>
      </c>
      <c r="S1283" s="75">
        <f t="shared" si="168"/>
        <v>0.125</v>
      </c>
      <c r="T1283" s="76">
        <f t="shared" si="169"/>
        <v>6183750</v>
      </c>
      <c r="U1283" s="66">
        <f t="shared" si="172"/>
        <v>9</v>
      </c>
      <c r="V1283" s="66"/>
      <c r="W1283" s="77">
        <f t="shared" si="170"/>
        <v>55653750</v>
      </c>
      <c r="X1283" s="18">
        <f t="shared" si="174"/>
        <v>0</v>
      </c>
    </row>
    <row r="1284" spans="1:24" ht="30" hidden="1" x14ac:dyDescent="0.25">
      <c r="A1284" s="65">
        <f t="shared" si="171"/>
        <v>177</v>
      </c>
      <c r="B1284" s="66"/>
      <c r="C1284" s="67" t="s">
        <v>1244</v>
      </c>
      <c r="D1284" s="66" t="s">
        <v>1383</v>
      </c>
      <c r="E1284" s="72" t="s">
        <v>288</v>
      </c>
      <c r="F1284" s="65">
        <v>1</v>
      </c>
      <c r="G1284" s="86">
        <v>49470000</v>
      </c>
      <c r="H1284" s="70">
        <v>0</v>
      </c>
      <c r="I1284" s="65">
        <v>1</v>
      </c>
      <c r="J1284" s="87">
        <f t="shared" si="173"/>
        <v>49470000</v>
      </c>
      <c r="K1284" s="70">
        <f t="shared" si="173"/>
        <v>0</v>
      </c>
      <c r="L1284" s="72"/>
      <c r="M1284" s="72"/>
      <c r="N1284" s="72"/>
      <c r="O1284" s="72"/>
      <c r="P1284" s="90"/>
      <c r="Q1284" s="65">
        <v>2009</v>
      </c>
      <c r="R1284" s="66">
        <v>8</v>
      </c>
      <c r="S1284" s="75">
        <f t="shared" si="168"/>
        <v>0.125</v>
      </c>
      <c r="T1284" s="76">
        <f t="shared" si="169"/>
        <v>6183750</v>
      </c>
      <c r="U1284" s="66">
        <f t="shared" si="172"/>
        <v>9</v>
      </c>
      <c r="V1284" s="66"/>
      <c r="W1284" s="77">
        <f t="shared" si="170"/>
        <v>55653750</v>
      </c>
      <c r="X1284" s="18">
        <f t="shared" si="174"/>
        <v>0</v>
      </c>
    </row>
    <row r="1285" spans="1:24" ht="30" hidden="1" x14ac:dyDescent="0.25">
      <c r="A1285" s="65">
        <f t="shared" si="171"/>
        <v>178</v>
      </c>
      <c r="B1285" s="66"/>
      <c r="C1285" s="67" t="s">
        <v>1384</v>
      </c>
      <c r="D1285" s="66" t="s">
        <v>1385</v>
      </c>
      <c r="E1285" s="68" t="s">
        <v>1386</v>
      </c>
      <c r="F1285" s="65">
        <v>1</v>
      </c>
      <c r="G1285" s="88">
        <v>12425600</v>
      </c>
      <c r="H1285" s="70">
        <f>G1285-W1285</f>
        <v>0</v>
      </c>
      <c r="I1285" s="65">
        <v>1</v>
      </c>
      <c r="J1285" s="87">
        <f t="shared" si="173"/>
        <v>12425600</v>
      </c>
      <c r="K1285" s="70">
        <f t="shared" si="173"/>
        <v>0</v>
      </c>
      <c r="L1285" s="72"/>
      <c r="M1285" s="72"/>
      <c r="N1285" s="72"/>
      <c r="O1285" s="72"/>
      <c r="P1285" s="90"/>
      <c r="Q1285" s="65">
        <v>2010</v>
      </c>
      <c r="R1285" s="66">
        <v>8</v>
      </c>
      <c r="S1285" s="75">
        <f t="shared" si="168"/>
        <v>0.125</v>
      </c>
      <c r="T1285" s="76">
        <f t="shared" si="169"/>
        <v>1553200</v>
      </c>
      <c r="U1285" s="66">
        <f t="shared" si="172"/>
        <v>8</v>
      </c>
      <c r="V1285" s="66"/>
      <c r="W1285" s="77">
        <f t="shared" si="170"/>
        <v>12425600</v>
      </c>
      <c r="X1285" s="18">
        <f t="shared" si="174"/>
        <v>0</v>
      </c>
    </row>
    <row r="1286" spans="1:24" ht="30" hidden="1" x14ac:dyDescent="0.25">
      <c r="A1286" s="65">
        <f t="shared" si="171"/>
        <v>179</v>
      </c>
      <c r="B1286" s="66"/>
      <c r="C1286" s="67" t="s">
        <v>1337</v>
      </c>
      <c r="D1286" s="66" t="s">
        <v>1387</v>
      </c>
      <c r="E1286" s="68" t="s">
        <v>95</v>
      </c>
      <c r="F1286" s="65">
        <v>1</v>
      </c>
      <c r="G1286" s="86">
        <v>10800000</v>
      </c>
      <c r="H1286" s="70">
        <v>0</v>
      </c>
      <c r="I1286" s="65">
        <v>1</v>
      </c>
      <c r="J1286" s="87">
        <f t="shared" si="173"/>
        <v>10800000</v>
      </c>
      <c r="K1286" s="70">
        <f t="shared" si="173"/>
        <v>0</v>
      </c>
      <c r="L1286" s="162">
        <f>I1286-F1286</f>
        <v>0</v>
      </c>
      <c r="M1286" s="163"/>
      <c r="N1286" s="164">
        <f>L1286*M1286</f>
        <v>0</v>
      </c>
      <c r="O1286" s="66"/>
      <c r="P1286" s="90"/>
      <c r="Q1286" s="65">
        <v>2009</v>
      </c>
      <c r="R1286" s="66">
        <v>8</v>
      </c>
      <c r="S1286" s="75">
        <f t="shared" si="168"/>
        <v>0.125</v>
      </c>
      <c r="T1286" s="76">
        <f t="shared" si="169"/>
        <v>1350000</v>
      </c>
      <c r="U1286" s="66">
        <f t="shared" si="172"/>
        <v>9</v>
      </c>
      <c r="V1286" s="66"/>
      <c r="W1286" s="77">
        <f t="shared" si="170"/>
        <v>12150000</v>
      </c>
      <c r="X1286" s="18">
        <f t="shared" si="174"/>
        <v>0</v>
      </c>
    </row>
    <row r="1287" spans="1:24" ht="30" hidden="1" x14ac:dyDescent="0.25">
      <c r="A1287" s="65">
        <f t="shared" si="171"/>
        <v>180</v>
      </c>
      <c r="B1287" s="66"/>
      <c r="C1287" s="67" t="s">
        <v>1337</v>
      </c>
      <c r="D1287" s="66" t="s">
        <v>1388</v>
      </c>
      <c r="E1287" s="68" t="s">
        <v>306</v>
      </c>
      <c r="F1287" s="65">
        <v>1</v>
      </c>
      <c r="G1287" s="86">
        <v>10800000</v>
      </c>
      <c r="H1287" s="70">
        <v>0</v>
      </c>
      <c r="I1287" s="65">
        <v>1</v>
      </c>
      <c r="J1287" s="87">
        <f t="shared" si="173"/>
        <v>10800000</v>
      </c>
      <c r="K1287" s="70">
        <f t="shared" si="173"/>
        <v>0</v>
      </c>
      <c r="L1287" s="162"/>
      <c r="M1287" s="163"/>
      <c r="N1287" s="164"/>
      <c r="O1287" s="66"/>
      <c r="P1287" s="90"/>
      <c r="Q1287" s="65">
        <v>2009</v>
      </c>
      <c r="R1287" s="66">
        <v>8</v>
      </c>
      <c r="S1287" s="75">
        <f t="shared" si="168"/>
        <v>0.125</v>
      </c>
      <c r="T1287" s="76">
        <f t="shared" si="169"/>
        <v>1350000</v>
      </c>
      <c r="U1287" s="66">
        <f t="shared" si="172"/>
        <v>9</v>
      </c>
      <c r="V1287" s="66"/>
      <c r="W1287" s="77">
        <f t="shared" si="170"/>
        <v>12150000</v>
      </c>
      <c r="X1287" s="18">
        <f t="shared" si="174"/>
        <v>0</v>
      </c>
    </row>
    <row r="1288" spans="1:24" s="20" customFormat="1" ht="15" hidden="1" customHeight="1" x14ac:dyDescent="0.25">
      <c r="A1288" s="65">
        <f t="shared" si="171"/>
        <v>181</v>
      </c>
      <c r="B1288" s="66"/>
      <c r="C1288" s="196" t="s">
        <v>1285</v>
      </c>
      <c r="D1288" s="125" t="s">
        <v>1389</v>
      </c>
      <c r="E1288" s="68" t="s">
        <v>311</v>
      </c>
      <c r="F1288" s="125">
        <v>1</v>
      </c>
      <c r="G1288" s="197">
        <v>7800000</v>
      </c>
      <c r="H1288" s="70">
        <f>G1288-W1288</f>
        <v>1950000</v>
      </c>
      <c r="I1288" s="125">
        <v>1</v>
      </c>
      <c r="J1288" s="87">
        <f t="shared" si="173"/>
        <v>7800000</v>
      </c>
      <c r="K1288" s="70">
        <f t="shared" si="173"/>
        <v>1950000</v>
      </c>
      <c r="L1288" s="120"/>
      <c r="M1288" s="120"/>
      <c r="N1288" s="120"/>
      <c r="O1288" s="120"/>
      <c r="P1288" s="121"/>
      <c r="Q1288" s="85">
        <v>2012</v>
      </c>
      <c r="R1288" s="85">
        <v>8</v>
      </c>
      <c r="S1288" s="75">
        <f t="shared" si="168"/>
        <v>0.125</v>
      </c>
      <c r="T1288" s="76">
        <f t="shared" si="169"/>
        <v>975000</v>
      </c>
      <c r="U1288" s="66">
        <f t="shared" si="172"/>
        <v>6</v>
      </c>
      <c r="V1288" s="66"/>
      <c r="W1288" s="77">
        <f t="shared" si="170"/>
        <v>5850000</v>
      </c>
      <c r="X1288" s="18">
        <f t="shared" si="174"/>
        <v>1950000</v>
      </c>
    </row>
    <row r="1289" spans="1:24" s="210" customFormat="1" hidden="1" x14ac:dyDescent="0.25">
      <c r="A1289" s="57" t="s">
        <v>1390</v>
      </c>
      <c r="B1289" s="202" t="s">
        <v>1391</v>
      </c>
      <c r="C1289" s="203"/>
      <c r="D1289" s="204"/>
      <c r="E1289" s="167"/>
      <c r="F1289" s="205">
        <f t="shared" ref="F1289:K1289" si="175">SUM(F1290:F2048)</f>
        <v>869</v>
      </c>
      <c r="G1289" s="206">
        <f t="shared" si="175"/>
        <v>46844778974</v>
      </c>
      <c r="H1289" s="207">
        <f t="shared" si="175"/>
        <v>9238306078.7999992</v>
      </c>
      <c r="I1289" s="205">
        <f t="shared" si="175"/>
        <v>869</v>
      </c>
      <c r="J1289" s="207">
        <f t="shared" si="175"/>
        <v>46844778974</v>
      </c>
      <c r="K1289" s="207">
        <f t="shared" si="175"/>
        <v>9238306078.7999992</v>
      </c>
      <c r="L1289" s="208"/>
      <c r="M1289" s="208"/>
      <c r="N1289" s="208"/>
      <c r="O1289" s="208"/>
      <c r="P1289" s="121"/>
      <c r="Q1289" s="209"/>
      <c r="R1289" s="209"/>
      <c r="S1289" s="171"/>
      <c r="T1289" s="76"/>
      <c r="U1289" s="66">
        <f t="shared" si="172"/>
        <v>2018</v>
      </c>
      <c r="V1289" s="66"/>
      <c r="W1289" s="77">
        <f t="shared" si="170"/>
        <v>0</v>
      </c>
      <c r="X1289" s="18">
        <f t="shared" si="174"/>
        <v>9238306078.7999992</v>
      </c>
    </row>
    <row r="1290" spans="1:24" ht="15.75" hidden="1" x14ac:dyDescent="0.25">
      <c r="A1290" s="65">
        <v>1</v>
      </c>
      <c r="B1290" s="66"/>
      <c r="C1290" s="67" t="s">
        <v>1392</v>
      </c>
      <c r="D1290" s="66" t="s">
        <v>1393</v>
      </c>
      <c r="E1290" s="68" t="s">
        <v>84</v>
      </c>
      <c r="F1290" s="65">
        <v>1</v>
      </c>
      <c r="G1290" s="69">
        <v>24900700</v>
      </c>
      <c r="H1290" s="70">
        <v>0</v>
      </c>
      <c r="I1290" s="65">
        <v>1</v>
      </c>
      <c r="J1290" s="71">
        <v>24900700</v>
      </c>
      <c r="K1290" s="70">
        <f t="shared" ref="K1290:K1353" si="176">H1290</f>
        <v>0</v>
      </c>
      <c r="L1290" s="66"/>
      <c r="M1290" s="66"/>
      <c r="N1290" s="66"/>
      <c r="O1290" s="66"/>
      <c r="P1290" s="90"/>
      <c r="Q1290" s="91">
        <v>2010</v>
      </c>
      <c r="R1290" s="66">
        <v>5</v>
      </c>
      <c r="S1290" s="75">
        <f t="shared" ref="S1290:S1353" si="177">100%/R1290</f>
        <v>0.2</v>
      </c>
      <c r="T1290" s="76">
        <f t="shared" ref="T1290:T1353" si="178">G1290/R1290</f>
        <v>4980140</v>
      </c>
      <c r="U1290" s="66">
        <f t="shared" si="172"/>
        <v>8</v>
      </c>
      <c r="V1290" s="66">
        <v>0</v>
      </c>
      <c r="W1290" s="77">
        <f t="shared" si="170"/>
        <v>39841120</v>
      </c>
      <c r="X1290" s="18">
        <f t="shared" si="174"/>
        <v>0</v>
      </c>
    </row>
    <row r="1291" spans="1:24" ht="15.75" hidden="1" x14ac:dyDescent="0.25">
      <c r="A1291" s="65">
        <f>+A1290+1</f>
        <v>2</v>
      </c>
      <c r="B1291" s="66"/>
      <c r="C1291" s="67" t="s">
        <v>1392</v>
      </c>
      <c r="D1291" s="66" t="s">
        <v>1394</v>
      </c>
      <c r="E1291" s="68" t="s">
        <v>84</v>
      </c>
      <c r="F1291" s="65">
        <v>1</v>
      </c>
      <c r="G1291" s="69">
        <v>24900700</v>
      </c>
      <c r="H1291" s="70">
        <v>0</v>
      </c>
      <c r="I1291" s="65">
        <v>1</v>
      </c>
      <c r="J1291" s="71">
        <v>24900700</v>
      </c>
      <c r="K1291" s="70">
        <f t="shared" si="176"/>
        <v>0</v>
      </c>
      <c r="L1291" s="66"/>
      <c r="M1291" s="66"/>
      <c r="N1291" s="66"/>
      <c r="O1291" s="66"/>
      <c r="P1291" s="90"/>
      <c r="Q1291" s="91">
        <v>2010</v>
      </c>
      <c r="R1291" s="66">
        <v>5</v>
      </c>
      <c r="S1291" s="75">
        <f t="shared" si="177"/>
        <v>0.2</v>
      </c>
      <c r="T1291" s="76">
        <f t="shared" si="178"/>
        <v>4980140</v>
      </c>
      <c r="U1291" s="66">
        <f t="shared" si="172"/>
        <v>8</v>
      </c>
      <c r="V1291" s="66">
        <v>0</v>
      </c>
      <c r="W1291" s="77">
        <f t="shared" si="170"/>
        <v>39841120</v>
      </c>
      <c r="X1291" s="18">
        <f t="shared" si="174"/>
        <v>0</v>
      </c>
    </row>
    <row r="1292" spans="1:24" ht="15.75" hidden="1" x14ac:dyDescent="0.25">
      <c r="A1292" s="65">
        <f t="shared" ref="A1292:A1355" si="179">+A1291+1</f>
        <v>3</v>
      </c>
      <c r="B1292" s="66"/>
      <c r="C1292" s="67" t="s">
        <v>1392</v>
      </c>
      <c r="D1292" s="66" t="s">
        <v>1395</v>
      </c>
      <c r="E1292" s="68" t="s">
        <v>84</v>
      </c>
      <c r="F1292" s="65">
        <v>1</v>
      </c>
      <c r="G1292" s="69">
        <v>24900700</v>
      </c>
      <c r="H1292" s="70">
        <v>0</v>
      </c>
      <c r="I1292" s="65">
        <v>1</v>
      </c>
      <c r="J1292" s="71">
        <v>24900700</v>
      </c>
      <c r="K1292" s="70">
        <f t="shared" si="176"/>
        <v>0</v>
      </c>
      <c r="L1292" s="66"/>
      <c r="M1292" s="66"/>
      <c r="N1292" s="66"/>
      <c r="O1292" s="66"/>
      <c r="P1292" s="90"/>
      <c r="Q1292" s="91">
        <v>2010</v>
      </c>
      <c r="R1292" s="66">
        <v>5</v>
      </c>
      <c r="S1292" s="75">
        <f t="shared" si="177"/>
        <v>0.2</v>
      </c>
      <c r="T1292" s="76">
        <f t="shared" si="178"/>
        <v>4980140</v>
      </c>
      <c r="U1292" s="66">
        <f t="shared" si="172"/>
        <v>8</v>
      </c>
      <c r="V1292" s="66">
        <v>0</v>
      </c>
      <c r="W1292" s="77">
        <f t="shared" si="170"/>
        <v>39841120</v>
      </c>
      <c r="X1292" s="18">
        <f t="shared" si="174"/>
        <v>0</v>
      </c>
    </row>
    <row r="1293" spans="1:24" ht="16.5" hidden="1" customHeight="1" x14ac:dyDescent="0.25">
      <c r="A1293" s="65">
        <f t="shared" si="179"/>
        <v>4</v>
      </c>
      <c r="B1293" s="66"/>
      <c r="C1293" s="105" t="s">
        <v>1396</v>
      </c>
      <c r="D1293" s="66" t="s">
        <v>1397</v>
      </c>
      <c r="E1293" s="68" t="s">
        <v>84</v>
      </c>
      <c r="F1293" s="65">
        <v>1</v>
      </c>
      <c r="G1293" s="88">
        <v>20752600</v>
      </c>
      <c r="H1293" s="70">
        <v>0</v>
      </c>
      <c r="I1293" s="65">
        <v>1</v>
      </c>
      <c r="J1293" s="71">
        <v>20752600</v>
      </c>
      <c r="K1293" s="70">
        <f t="shared" si="176"/>
        <v>0</v>
      </c>
      <c r="L1293" s="66"/>
      <c r="M1293" s="66"/>
      <c r="N1293" s="66"/>
      <c r="O1293" s="66"/>
      <c r="P1293" s="90"/>
      <c r="Q1293" s="91">
        <v>2010</v>
      </c>
      <c r="R1293" s="66">
        <v>5</v>
      </c>
      <c r="S1293" s="75">
        <f t="shared" si="177"/>
        <v>0.2</v>
      </c>
      <c r="T1293" s="76">
        <f t="shared" si="178"/>
        <v>4150520</v>
      </c>
      <c r="U1293" s="66">
        <f t="shared" si="172"/>
        <v>8</v>
      </c>
      <c r="V1293" s="66">
        <v>0</v>
      </c>
      <c r="W1293" s="77">
        <f t="shared" si="170"/>
        <v>33204160</v>
      </c>
      <c r="X1293" s="18">
        <f t="shared" si="174"/>
        <v>0</v>
      </c>
    </row>
    <row r="1294" spans="1:24" ht="16.5" hidden="1" customHeight="1" x14ac:dyDescent="0.25">
      <c r="A1294" s="65">
        <f t="shared" si="179"/>
        <v>5</v>
      </c>
      <c r="B1294" s="66"/>
      <c r="C1294" s="105" t="s">
        <v>1396</v>
      </c>
      <c r="D1294" s="66" t="s">
        <v>1398</v>
      </c>
      <c r="E1294" s="68" t="s">
        <v>84</v>
      </c>
      <c r="F1294" s="65">
        <v>1</v>
      </c>
      <c r="G1294" s="88">
        <v>20752600</v>
      </c>
      <c r="H1294" s="70">
        <v>0</v>
      </c>
      <c r="I1294" s="65">
        <v>1</v>
      </c>
      <c r="J1294" s="71">
        <v>20752600</v>
      </c>
      <c r="K1294" s="70">
        <f t="shared" si="176"/>
        <v>0</v>
      </c>
      <c r="L1294" s="66"/>
      <c r="M1294" s="66"/>
      <c r="N1294" s="66"/>
      <c r="O1294" s="66"/>
      <c r="P1294" s="90"/>
      <c r="Q1294" s="91">
        <v>2010</v>
      </c>
      <c r="R1294" s="66">
        <v>5</v>
      </c>
      <c r="S1294" s="75">
        <f t="shared" si="177"/>
        <v>0.2</v>
      </c>
      <c r="T1294" s="76">
        <f t="shared" si="178"/>
        <v>4150520</v>
      </c>
      <c r="U1294" s="66">
        <f t="shared" si="172"/>
        <v>8</v>
      </c>
      <c r="V1294" s="66">
        <v>0</v>
      </c>
      <c r="W1294" s="77">
        <f t="shared" si="170"/>
        <v>33204160</v>
      </c>
      <c r="X1294" s="18">
        <f t="shared" si="174"/>
        <v>0</v>
      </c>
    </row>
    <row r="1295" spans="1:24" ht="30" hidden="1" x14ac:dyDescent="0.25">
      <c r="A1295" s="65">
        <f t="shared" si="179"/>
        <v>6</v>
      </c>
      <c r="B1295" s="66"/>
      <c r="C1295" s="67" t="s">
        <v>1399</v>
      </c>
      <c r="D1295" s="66" t="s">
        <v>1400</v>
      </c>
      <c r="E1295" s="68" t="s">
        <v>58</v>
      </c>
      <c r="F1295" s="65">
        <v>1</v>
      </c>
      <c r="G1295" s="88">
        <v>17000000</v>
      </c>
      <c r="H1295" s="70">
        <v>0</v>
      </c>
      <c r="I1295" s="65">
        <v>1</v>
      </c>
      <c r="J1295" s="71">
        <v>17000000</v>
      </c>
      <c r="K1295" s="70">
        <f t="shared" si="176"/>
        <v>0</v>
      </c>
      <c r="L1295" s="66"/>
      <c r="M1295" s="66"/>
      <c r="N1295" s="66"/>
      <c r="O1295" s="66"/>
      <c r="P1295" s="90"/>
      <c r="Q1295" s="91">
        <v>2008</v>
      </c>
      <c r="R1295" s="66">
        <v>5</v>
      </c>
      <c r="S1295" s="75">
        <f t="shared" si="177"/>
        <v>0.2</v>
      </c>
      <c r="T1295" s="76">
        <f t="shared" si="178"/>
        <v>3400000</v>
      </c>
      <c r="U1295" s="66">
        <f t="shared" si="172"/>
        <v>10</v>
      </c>
      <c r="V1295" s="66">
        <v>0</v>
      </c>
      <c r="W1295" s="77">
        <f t="shared" si="170"/>
        <v>34000000</v>
      </c>
      <c r="X1295" s="18">
        <f t="shared" si="174"/>
        <v>0</v>
      </c>
    </row>
    <row r="1296" spans="1:24" ht="30" hidden="1" x14ac:dyDescent="0.25">
      <c r="A1296" s="65">
        <f t="shared" si="179"/>
        <v>7</v>
      </c>
      <c r="B1296" s="66"/>
      <c r="C1296" s="67" t="s">
        <v>1399</v>
      </c>
      <c r="D1296" s="66" t="s">
        <v>1401</v>
      </c>
      <c r="E1296" s="68" t="s">
        <v>58</v>
      </c>
      <c r="F1296" s="65">
        <v>1</v>
      </c>
      <c r="G1296" s="88">
        <v>17000000</v>
      </c>
      <c r="H1296" s="70">
        <v>0</v>
      </c>
      <c r="I1296" s="65">
        <v>1</v>
      </c>
      <c r="J1296" s="71">
        <v>17000000</v>
      </c>
      <c r="K1296" s="70">
        <f t="shared" si="176"/>
        <v>0</v>
      </c>
      <c r="L1296" s="66"/>
      <c r="M1296" s="66"/>
      <c r="N1296" s="66"/>
      <c r="O1296" s="66"/>
      <c r="P1296" s="90"/>
      <c r="Q1296" s="91">
        <v>2008</v>
      </c>
      <c r="R1296" s="66">
        <v>5</v>
      </c>
      <c r="S1296" s="75">
        <f t="shared" si="177"/>
        <v>0.2</v>
      </c>
      <c r="T1296" s="76">
        <f t="shared" si="178"/>
        <v>3400000</v>
      </c>
      <c r="U1296" s="66">
        <f t="shared" si="172"/>
        <v>10</v>
      </c>
      <c r="V1296" s="66">
        <v>0</v>
      </c>
      <c r="W1296" s="77">
        <f t="shared" si="170"/>
        <v>34000000</v>
      </c>
      <c r="X1296" s="18">
        <f t="shared" si="174"/>
        <v>0</v>
      </c>
    </row>
    <row r="1297" spans="1:24" ht="30" hidden="1" x14ac:dyDescent="0.25">
      <c r="A1297" s="65">
        <f t="shared" si="179"/>
        <v>8</v>
      </c>
      <c r="B1297" s="66"/>
      <c r="C1297" s="67" t="s">
        <v>1399</v>
      </c>
      <c r="D1297" s="66" t="s">
        <v>1402</v>
      </c>
      <c r="E1297" s="68" t="s">
        <v>84</v>
      </c>
      <c r="F1297" s="65">
        <v>1</v>
      </c>
      <c r="G1297" s="88">
        <v>17000000</v>
      </c>
      <c r="H1297" s="70">
        <v>0</v>
      </c>
      <c r="I1297" s="65">
        <v>1</v>
      </c>
      <c r="J1297" s="71">
        <v>17000000</v>
      </c>
      <c r="K1297" s="70">
        <f t="shared" si="176"/>
        <v>0</v>
      </c>
      <c r="L1297" s="66"/>
      <c r="M1297" s="66"/>
      <c r="N1297" s="66"/>
      <c r="O1297" s="66"/>
      <c r="P1297" s="90"/>
      <c r="Q1297" s="91">
        <v>2008</v>
      </c>
      <c r="R1297" s="66">
        <v>5</v>
      </c>
      <c r="S1297" s="75">
        <f t="shared" si="177"/>
        <v>0.2</v>
      </c>
      <c r="T1297" s="76">
        <f t="shared" si="178"/>
        <v>3400000</v>
      </c>
      <c r="U1297" s="66">
        <f t="shared" si="172"/>
        <v>10</v>
      </c>
      <c r="V1297" s="66">
        <v>0</v>
      </c>
      <c r="W1297" s="77">
        <f t="shared" si="170"/>
        <v>34000000</v>
      </c>
      <c r="X1297" s="18">
        <f t="shared" si="174"/>
        <v>0</v>
      </c>
    </row>
    <row r="1298" spans="1:24" ht="45" hidden="1" x14ac:dyDescent="0.25">
      <c r="A1298" s="65">
        <f t="shared" si="179"/>
        <v>9</v>
      </c>
      <c r="B1298" s="66"/>
      <c r="C1298" s="67" t="s">
        <v>1403</v>
      </c>
      <c r="D1298" s="66">
        <v>5001620</v>
      </c>
      <c r="E1298" s="68" t="s">
        <v>84</v>
      </c>
      <c r="F1298" s="65">
        <v>1</v>
      </c>
      <c r="G1298" s="86">
        <v>17000000</v>
      </c>
      <c r="H1298" s="70">
        <v>0</v>
      </c>
      <c r="I1298" s="65">
        <v>1</v>
      </c>
      <c r="J1298" s="71">
        <v>17000000</v>
      </c>
      <c r="K1298" s="70">
        <f t="shared" si="176"/>
        <v>0</v>
      </c>
      <c r="L1298" s="72"/>
      <c r="M1298" s="72"/>
      <c r="N1298" s="72"/>
      <c r="O1298" s="72"/>
      <c r="P1298" s="90"/>
      <c r="Q1298" s="91">
        <v>2008</v>
      </c>
      <c r="R1298" s="66">
        <v>5</v>
      </c>
      <c r="S1298" s="75">
        <f t="shared" si="177"/>
        <v>0.2</v>
      </c>
      <c r="T1298" s="76">
        <f t="shared" si="178"/>
        <v>3400000</v>
      </c>
      <c r="U1298" s="66">
        <f t="shared" si="172"/>
        <v>10</v>
      </c>
      <c r="V1298" s="66">
        <v>0</v>
      </c>
      <c r="W1298" s="77">
        <f t="shared" si="170"/>
        <v>34000000</v>
      </c>
      <c r="X1298" s="18">
        <f t="shared" si="174"/>
        <v>0</v>
      </c>
    </row>
    <row r="1299" spans="1:24" ht="19.5" hidden="1" customHeight="1" x14ac:dyDescent="0.25">
      <c r="A1299" s="65">
        <f t="shared" si="179"/>
        <v>10</v>
      </c>
      <c r="B1299" s="66"/>
      <c r="C1299" s="105" t="s">
        <v>1396</v>
      </c>
      <c r="D1299" s="66">
        <v>5001869</v>
      </c>
      <c r="E1299" s="68" t="s">
        <v>84</v>
      </c>
      <c r="F1299" s="65">
        <v>1</v>
      </c>
      <c r="G1299" s="88">
        <v>20752600</v>
      </c>
      <c r="H1299" s="70">
        <v>0</v>
      </c>
      <c r="I1299" s="65">
        <v>1</v>
      </c>
      <c r="J1299" s="71">
        <v>20752600</v>
      </c>
      <c r="K1299" s="70">
        <f t="shared" si="176"/>
        <v>0</v>
      </c>
      <c r="L1299" s="72"/>
      <c r="M1299" s="72"/>
      <c r="N1299" s="72"/>
      <c r="O1299" s="72"/>
      <c r="P1299" s="90"/>
      <c r="Q1299" s="91">
        <v>2010</v>
      </c>
      <c r="R1299" s="66">
        <v>5</v>
      </c>
      <c r="S1299" s="75">
        <f t="shared" si="177"/>
        <v>0.2</v>
      </c>
      <c r="T1299" s="76">
        <f t="shared" si="178"/>
        <v>4150520</v>
      </c>
      <c r="U1299" s="66">
        <f t="shared" si="172"/>
        <v>8</v>
      </c>
      <c r="V1299" s="66">
        <v>0</v>
      </c>
      <c r="W1299" s="77">
        <f t="shared" si="170"/>
        <v>33204160</v>
      </c>
      <c r="X1299" s="18">
        <f t="shared" si="174"/>
        <v>0</v>
      </c>
    </row>
    <row r="1300" spans="1:24" ht="30" hidden="1" x14ac:dyDescent="0.25">
      <c r="A1300" s="65">
        <f t="shared" si="179"/>
        <v>11</v>
      </c>
      <c r="B1300" s="66"/>
      <c r="C1300" s="67" t="s">
        <v>1404</v>
      </c>
      <c r="D1300" s="66">
        <v>5001514</v>
      </c>
      <c r="E1300" s="68" t="s">
        <v>71</v>
      </c>
      <c r="F1300" s="65">
        <v>1</v>
      </c>
      <c r="G1300" s="86">
        <v>9000000</v>
      </c>
      <c r="H1300" s="70">
        <v>0</v>
      </c>
      <c r="I1300" s="65">
        <v>1</v>
      </c>
      <c r="J1300" s="71">
        <v>9000000</v>
      </c>
      <c r="K1300" s="70">
        <f t="shared" si="176"/>
        <v>0</v>
      </c>
      <c r="L1300" s="72"/>
      <c r="M1300" s="72"/>
      <c r="N1300" s="72"/>
      <c r="O1300" s="72"/>
      <c r="P1300" s="90"/>
      <c r="Q1300" s="91">
        <v>2007</v>
      </c>
      <c r="R1300" s="66">
        <v>8</v>
      </c>
      <c r="S1300" s="75">
        <f t="shared" si="177"/>
        <v>0.125</v>
      </c>
      <c r="T1300" s="76">
        <f t="shared" si="178"/>
        <v>1125000</v>
      </c>
      <c r="U1300" s="66">
        <f t="shared" si="172"/>
        <v>11</v>
      </c>
      <c r="V1300" s="66"/>
      <c r="W1300" s="77">
        <f t="shared" ref="W1300:W1363" si="180">T1300*U1300</f>
        <v>12375000</v>
      </c>
      <c r="X1300" s="18">
        <f t="shared" si="174"/>
        <v>0</v>
      </c>
    </row>
    <row r="1301" spans="1:24" ht="30" hidden="1" x14ac:dyDescent="0.25">
      <c r="A1301" s="65">
        <f t="shared" si="179"/>
        <v>12</v>
      </c>
      <c r="B1301" s="66"/>
      <c r="C1301" s="67" t="s">
        <v>1405</v>
      </c>
      <c r="D1301" s="66" t="s">
        <v>1406</v>
      </c>
      <c r="E1301" s="68" t="s">
        <v>71</v>
      </c>
      <c r="F1301" s="65">
        <v>1</v>
      </c>
      <c r="G1301" s="86">
        <v>7500000</v>
      </c>
      <c r="H1301" s="70">
        <v>0</v>
      </c>
      <c r="I1301" s="65">
        <v>1</v>
      </c>
      <c r="J1301" s="71">
        <v>7500000</v>
      </c>
      <c r="K1301" s="70">
        <f t="shared" si="176"/>
        <v>0</v>
      </c>
      <c r="L1301" s="72"/>
      <c r="M1301" s="72"/>
      <c r="N1301" s="72"/>
      <c r="O1301" s="72"/>
      <c r="P1301" s="90"/>
      <c r="Q1301" s="91">
        <v>2007</v>
      </c>
      <c r="R1301" s="66">
        <v>8</v>
      </c>
      <c r="S1301" s="75">
        <f t="shared" si="177"/>
        <v>0.125</v>
      </c>
      <c r="T1301" s="76">
        <f t="shared" si="178"/>
        <v>937500</v>
      </c>
      <c r="U1301" s="66">
        <f t="shared" si="172"/>
        <v>11</v>
      </c>
      <c r="V1301" s="66"/>
      <c r="W1301" s="77">
        <f t="shared" si="180"/>
        <v>10312500</v>
      </c>
      <c r="X1301" s="18">
        <f t="shared" si="174"/>
        <v>0</v>
      </c>
    </row>
    <row r="1302" spans="1:24" ht="30" hidden="1" x14ac:dyDescent="0.25">
      <c r="A1302" s="65">
        <f t="shared" si="179"/>
        <v>13</v>
      </c>
      <c r="B1302" s="66"/>
      <c r="C1302" s="67" t="s">
        <v>1405</v>
      </c>
      <c r="D1302" s="66" t="s">
        <v>1407</v>
      </c>
      <c r="E1302" s="68" t="s">
        <v>71</v>
      </c>
      <c r="F1302" s="65">
        <v>1</v>
      </c>
      <c r="G1302" s="86">
        <v>7500000</v>
      </c>
      <c r="H1302" s="70">
        <v>0</v>
      </c>
      <c r="I1302" s="65">
        <v>1</v>
      </c>
      <c r="J1302" s="71">
        <v>7500000</v>
      </c>
      <c r="K1302" s="70">
        <f t="shared" si="176"/>
        <v>0</v>
      </c>
      <c r="L1302" s="72"/>
      <c r="M1302" s="72"/>
      <c r="N1302" s="72"/>
      <c r="O1302" s="72"/>
      <c r="P1302" s="90"/>
      <c r="Q1302" s="91">
        <v>2007</v>
      </c>
      <c r="R1302" s="66">
        <v>8</v>
      </c>
      <c r="S1302" s="75">
        <f t="shared" si="177"/>
        <v>0.125</v>
      </c>
      <c r="T1302" s="76">
        <f t="shared" si="178"/>
        <v>937500</v>
      </c>
      <c r="U1302" s="66">
        <f t="shared" si="172"/>
        <v>11</v>
      </c>
      <c r="V1302" s="66"/>
      <c r="W1302" s="77">
        <f t="shared" si="180"/>
        <v>10312500</v>
      </c>
      <c r="X1302" s="18">
        <f t="shared" si="174"/>
        <v>0</v>
      </c>
    </row>
    <row r="1303" spans="1:24" ht="30" hidden="1" x14ac:dyDescent="0.25">
      <c r="A1303" s="65">
        <f t="shared" si="179"/>
        <v>14</v>
      </c>
      <c r="B1303" s="66"/>
      <c r="C1303" s="67" t="s">
        <v>1405</v>
      </c>
      <c r="D1303" s="66" t="s">
        <v>1408</v>
      </c>
      <c r="E1303" s="68" t="s">
        <v>71</v>
      </c>
      <c r="F1303" s="65">
        <v>1</v>
      </c>
      <c r="G1303" s="86">
        <v>7500000</v>
      </c>
      <c r="H1303" s="70">
        <v>0</v>
      </c>
      <c r="I1303" s="65">
        <v>1</v>
      </c>
      <c r="J1303" s="71">
        <v>7500000</v>
      </c>
      <c r="K1303" s="70">
        <f t="shared" si="176"/>
        <v>0</v>
      </c>
      <c r="L1303" s="72"/>
      <c r="M1303" s="72"/>
      <c r="N1303" s="72"/>
      <c r="O1303" s="72"/>
      <c r="P1303" s="90"/>
      <c r="Q1303" s="91">
        <v>2007</v>
      </c>
      <c r="R1303" s="66">
        <v>8</v>
      </c>
      <c r="S1303" s="75">
        <f t="shared" si="177"/>
        <v>0.125</v>
      </c>
      <c r="T1303" s="76">
        <f t="shared" si="178"/>
        <v>937500</v>
      </c>
      <c r="U1303" s="66">
        <f t="shared" si="172"/>
        <v>11</v>
      </c>
      <c r="V1303" s="66"/>
      <c r="W1303" s="77">
        <f t="shared" si="180"/>
        <v>10312500</v>
      </c>
      <c r="X1303" s="18">
        <f t="shared" si="174"/>
        <v>0</v>
      </c>
    </row>
    <row r="1304" spans="1:24" ht="30" hidden="1" x14ac:dyDescent="0.25">
      <c r="A1304" s="65">
        <f t="shared" si="179"/>
        <v>15</v>
      </c>
      <c r="B1304" s="66"/>
      <c r="C1304" s="67" t="s">
        <v>1405</v>
      </c>
      <c r="D1304" s="66" t="s">
        <v>1409</v>
      </c>
      <c r="E1304" s="68" t="s">
        <v>71</v>
      </c>
      <c r="F1304" s="65">
        <v>1</v>
      </c>
      <c r="G1304" s="86">
        <v>7500000</v>
      </c>
      <c r="H1304" s="70">
        <v>0</v>
      </c>
      <c r="I1304" s="65">
        <v>1</v>
      </c>
      <c r="J1304" s="71">
        <v>7500000</v>
      </c>
      <c r="K1304" s="70">
        <f t="shared" si="176"/>
        <v>0</v>
      </c>
      <c r="L1304" s="72"/>
      <c r="M1304" s="72"/>
      <c r="N1304" s="72"/>
      <c r="O1304" s="72"/>
      <c r="P1304" s="90"/>
      <c r="Q1304" s="91">
        <v>2007</v>
      </c>
      <c r="R1304" s="66">
        <v>8</v>
      </c>
      <c r="S1304" s="75">
        <f t="shared" si="177"/>
        <v>0.125</v>
      </c>
      <c r="T1304" s="76">
        <f t="shared" si="178"/>
        <v>937500</v>
      </c>
      <c r="U1304" s="66">
        <f t="shared" si="172"/>
        <v>11</v>
      </c>
      <c r="V1304" s="66"/>
      <c r="W1304" s="77">
        <f t="shared" si="180"/>
        <v>10312500</v>
      </c>
      <c r="X1304" s="18">
        <f t="shared" si="174"/>
        <v>0</v>
      </c>
    </row>
    <row r="1305" spans="1:24" ht="30" hidden="1" x14ac:dyDescent="0.25">
      <c r="A1305" s="65">
        <f t="shared" si="179"/>
        <v>16</v>
      </c>
      <c r="B1305" s="66"/>
      <c r="C1305" s="67" t="s">
        <v>1405</v>
      </c>
      <c r="D1305" s="66" t="s">
        <v>1410</v>
      </c>
      <c r="E1305" s="68" t="s">
        <v>71</v>
      </c>
      <c r="F1305" s="65">
        <v>1</v>
      </c>
      <c r="G1305" s="86">
        <v>7500000</v>
      </c>
      <c r="H1305" s="70">
        <v>0</v>
      </c>
      <c r="I1305" s="65">
        <v>1</v>
      </c>
      <c r="J1305" s="71">
        <v>7500000</v>
      </c>
      <c r="K1305" s="70">
        <f t="shared" si="176"/>
        <v>0</v>
      </c>
      <c r="L1305" s="72"/>
      <c r="M1305" s="72"/>
      <c r="N1305" s="72"/>
      <c r="O1305" s="72"/>
      <c r="P1305" s="90"/>
      <c r="Q1305" s="91">
        <v>2007</v>
      </c>
      <c r="R1305" s="66">
        <v>8</v>
      </c>
      <c r="S1305" s="75">
        <f t="shared" si="177"/>
        <v>0.125</v>
      </c>
      <c r="T1305" s="76">
        <f t="shared" si="178"/>
        <v>937500</v>
      </c>
      <c r="U1305" s="66">
        <f t="shared" si="172"/>
        <v>11</v>
      </c>
      <c r="V1305" s="66"/>
      <c r="W1305" s="77">
        <f t="shared" si="180"/>
        <v>10312500</v>
      </c>
      <c r="X1305" s="18">
        <f t="shared" si="174"/>
        <v>0</v>
      </c>
    </row>
    <row r="1306" spans="1:24" ht="30" hidden="1" x14ac:dyDescent="0.25">
      <c r="A1306" s="65">
        <f t="shared" si="179"/>
        <v>17</v>
      </c>
      <c r="B1306" s="66"/>
      <c r="C1306" s="67" t="s">
        <v>1405</v>
      </c>
      <c r="D1306" s="66" t="s">
        <v>1411</v>
      </c>
      <c r="E1306" s="68" t="s">
        <v>71</v>
      </c>
      <c r="F1306" s="65">
        <v>1</v>
      </c>
      <c r="G1306" s="86">
        <v>7500000</v>
      </c>
      <c r="H1306" s="70">
        <v>0</v>
      </c>
      <c r="I1306" s="65">
        <v>1</v>
      </c>
      <c r="J1306" s="71">
        <v>7500000</v>
      </c>
      <c r="K1306" s="70">
        <f t="shared" si="176"/>
        <v>0</v>
      </c>
      <c r="L1306" s="72"/>
      <c r="M1306" s="72"/>
      <c r="N1306" s="72"/>
      <c r="O1306" s="72"/>
      <c r="P1306" s="90"/>
      <c r="Q1306" s="91">
        <v>2007</v>
      </c>
      <c r="R1306" s="66">
        <v>8</v>
      </c>
      <c r="S1306" s="75">
        <f t="shared" si="177"/>
        <v>0.125</v>
      </c>
      <c r="T1306" s="76">
        <f t="shared" si="178"/>
        <v>937500</v>
      </c>
      <c r="U1306" s="66">
        <f t="shared" si="172"/>
        <v>11</v>
      </c>
      <c r="V1306" s="66"/>
      <c r="W1306" s="77">
        <f t="shared" si="180"/>
        <v>10312500</v>
      </c>
      <c r="X1306" s="18">
        <f t="shared" si="174"/>
        <v>0</v>
      </c>
    </row>
    <row r="1307" spans="1:24" ht="30" hidden="1" x14ac:dyDescent="0.25">
      <c r="A1307" s="65">
        <f t="shared" si="179"/>
        <v>18</v>
      </c>
      <c r="B1307" s="66"/>
      <c r="C1307" s="67" t="s">
        <v>1405</v>
      </c>
      <c r="D1307" s="66" t="s">
        <v>1412</v>
      </c>
      <c r="E1307" s="68" t="s">
        <v>71</v>
      </c>
      <c r="F1307" s="65">
        <v>1</v>
      </c>
      <c r="G1307" s="86">
        <v>7500000</v>
      </c>
      <c r="H1307" s="70">
        <v>0</v>
      </c>
      <c r="I1307" s="65">
        <v>1</v>
      </c>
      <c r="J1307" s="71">
        <v>7500000</v>
      </c>
      <c r="K1307" s="70">
        <f t="shared" si="176"/>
        <v>0</v>
      </c>
      <c r="L1307" s="72"/>
      <c r="M1307" s="72"/>
      <c r="N1307" s="72"/>
      <c r="O1307" s="72"/>
      <c r="P1307" s="90"/>
      <c r="Q1307" s="91">
        <v>2007</v>
      </c>
      <c r="R1307" s="66">
        <v>8</v>
      </c>
      <c r="S1307" s="75">
        <f t="shared" si="177"/>
        <v>0.125</v>
      </c>
      <c r="T1307" s="76">
        <f t="shared" si="178"/>
        <v>937500</v>
      </c>
      <c r="U1307" s="66">
        <f t="shared" si="172"/>
        <v>11</v>
      </c>
      <c r="V1307" s="66"/>
      <c r="W1307" s="77">
        <f t="shared" si="180"/>
        <v>10312500</v>
      </c>
      <c r="X1307" s="18">
        <f t="shared" si="174"/>
        <v>0</v>
      </c>
    </row>
    <row r="1308" spans="1:24" ht="30" hidden="1" x14ac:dyDescent="0.25">
      <c r="A1308" s="65">
        <f t="shared" si="179"/>
        <v>19</v>
      </c>
      <c r="B1308" s="66"/>
      <c r="C1308" s="67" t="s">
        <v>1405</v>
      </c>
      <c r="D1308" s="66" t="s">
        <v>1413</v>
      </c>
      <c r="E1308" s="68" t="s">
        <v>71</v>
      </c>
      <c r="F1308" s="65">
        <v>1</v>
      </c>
      <c r="G1308" s="86">
        <v>7500000</v>
      </c>
      <c r="H1308" s="70">
        <v>0</v>
      </c>
      <c r="I1308" s="65">
        <v>1</v>
      </c>
      <c r="J1308" s="71">
        <v>7500000</v>
      </c>
      <c r="K1308" s="70">
        <f t="shared" si="176"/>
        <v>0</v>
      </c>
      <c r="L1308" s="72"/>
      <c r="M1308" s="72"/>
      <c r="N1308" s="72"/>
      <c r="O1308" s="72"/>
      <c r="P1308" s="90"/>
      <c r="Q1308" s="91">
        <v>2007</v>
      </c>
      <c r="R1308" s="66">
        <v>8</v>
      </c>
      <c r="S1308" s="75">
        <f t="shared" si="177"/>
        <v>0.125</v>
      </c>
      <c r="T1308" s="76">
        <f t="shared" si="178"/>
        <v>937500</v>
      </c>
      <c r="U1308" s="66">
        <f t="shared" si="172"/>
        <v>11</v>
      </c>
      <c r="V1308" s="66"/>
      <c r="W1308" s="77">
        <f t="shared" si="180"/>
        <v>10312500</v>
      </c>
      <c r="X1308" s="18">
        <f t="shared" si="174"/>
        <v>0</v>
      </c>
    </row>
    <row r="1309" spans="1:24" ht="30" hidden="1" x14ac:dyDescent="0.25">
      <c r="A1309" s="65">
        <f t="shared" si="179"/>
        <v>20</v>
      </c>
      <c r="B1309" s="66"/>
      <c r="C1309" s="67" t="s">
        <v>1405</v>
      </c>
      <c r="D1309" s="66" t="s">
        <v>1414</v>
      </c>
      <c r="E1309" s="68" t="s">
        <v>71</v>
      </c>
      <c r="F1309" s="65">
        <v>1</v>
      </c>
      <c r="G1309" s="86">
        <v>7500000</v>
      </c>
      <c r="H1309" s="70">
        <v>0</v>
      </c>
      <c r="I1309" s="65">
        <v>1</v>
      </c>
      <c r="J1309" s="71">
        <v>7500000</v>
      </c>
      <c r="K1309" s="70">
        <f t="shared" si="176"/>
        <v>0</v>
      </c>
      <c r="L1309" s="72"/>
      <c r="M1309" s="72"/>
      <c r="N1309" s="72"/>
      <c r="O1309" s="72"/>
      <c r="P1309" s="90"/>
      <c r="Q1309" s="91">
        <v>2007</v>
      </c>
      <c r="R1309" s="66">
        <v>8</v>
      </c>
      <c r="S1309" s="75">
        <f t="shared" si="177"/>
        <v>0.125</v>
      </c>
      <c r="T1309" s="76">
        <f t="shared" si="178"/>
        <v>937500</v>
      </c>
      <c r="U1309" s="66">
        <f t="shared" si="172"/>
        <v>11</v>
      </c>
      <c r="V1309" s="66"/>
      <c r="W1309" s="77">
        <f t="shared" si="180"/>
        <v>10312500</v>
      </c>
      <c r="X1309" s="18">
        <f t="shared" si="174"/>
        <v>0</v>
      </c>
    </row>
    <row r="1310" spans="1:24" ht="30" hidden="1" x14ac:dyDescent="0.25">
      <c r="A1310" s="65">
        <f t="shared" si="179"/>
        <v>21</v>
      </c>
      <c r="B1310" s="66"/>
      <c r="C1310" s="67" t="s">
        <v>1405</v>
      </c>
      <c r="D1310" s="66" t="s">
        <v>1415</v>
      </c>
      <c r="E1310" s="68" t="s">
        <v>71</v>
      </c>
      <c r="F1310" s="65">
        <v>1</v>
      </c>
      <c r="G1310" s="86">
        <v>7500000</v>
      </c>
      <c r="H1310" s="70">
        <v>0</v>
      </c>
      <c r="I1310" s="65">
        <v>1</v>
      </c>
      <c r="J1310" s="71">
        <v>7500000</v>
      </c>
      <c r="K1310" s="70">
        <f t="shared" si="176"/>
        <v>0</v>
      </c>
      <c r="L1310" s="72"/>
      <c r="M1310" s="72"/>
      <c r="N1310" s="72"/>
      <c r="O1310" s="72"/>
      <c r="P1310" s="90"/>
      <c r="Q1310" s="91">
        <v>2007</v>
      </c>
      <c r="R1310" s="66">
        <v>8</v>
      </c>
      <c r="S1310" s="75">
        <f t="shared" si="177"/>
        <v>0.125</v>
      </c>
      <c r="T1310" s="76">
        <f t="shared" si="178"/>
        <v>937500</v>
      </c>
      <c r="U1310" s="66">
        <f t="shared" si="172"/>
        <v>11</v>
      </c>
      <c r="V1310" s="66"/>
      <c r="W1310" s="77">
        <f t="shared" si="180"/>
        <v>10312500</v>
      </c>
      <c r="X1310" s="18">
        <f t="shared" si="174"/>
        <v>0</v>
      </c>
    </row>
    <row r="1311" spans="1:24" ht="22.5" hidden="1" x14ac:dyDescent="0.25">
      <c r="A1311" s="65">
        <f t="shared" si="179"/>
        <v>22</v>
      </c>
      <c r="B1311" s="66"/>
      <c r="C1311" s="67" t="s">
        <v>1416</v>
      </c>
      <c r="D1311" s="66" t="s">
        <v>1417</v>
      </c>
      <c r="E1311" s="68" t="s">
        <v>71</v>
      </c>
      <c r="F1311" s="65">
        <v>1</v>
      </c>
      <c r="G1311" s="88">
        <v>7500000</v>
      </c>
      <c r="H1311" s="70">
        <v>0</v>
      </c>
      <c r="I1311" s="65">
        <v>1</v>
      </c>
      <c r="J1311" s="71">
        <v>7500000</v>
      </c>
      <c r="K1311" s="70">
        <f t="shared" si="176"/>
        <v>0</v>
      </c>
      <c r="L1311" s="72"/>
      <c r="M1311" s="72"/>
      <c r="N1311" s="72"/>
      <c r="O1311" s="72"/>
      <c r="P1311" s="90"/>
      <c r="Q1311" s="91">
        <v>2009</v>
      </c>
      <c r="R1311" s="66">
        <v>8</v>
      </c>
      <c r="S1311" s="75">
        <f t="shared" si="177"/>
        <v>0.125</v>
      </c>
      <c r="T1311" s="76">
        <f t="shared" si="178"/>
        <v>937500</v>
      </c>
      <c r="U1311" s="66">
        <f t="shared" si="172"/>
        <v>9</v>
      </c>
      <c r="V1311" s="66"/>
      <c r="W1311" s="77">
        <f t="shared" si="180"/>
        <v>8437500</v>
      </c>
      <c r="X1311" s="18">
        <f t="shared" si="174"/>
        <v>0</v>
      </c>
    </row>
    <row r="1312" spans="1:24" ht="22.5" hidden="1" x14ac:dyDescent="0.25">
      <c r="A1312" s="65">
        <f t="shared" si="179"/>
        <v>23</v>
      </c>
      <c r="B1312" s="66"/>
      <c r="C1312" s="67" t="s">
        <v>1416</v>
      </c>
      <c r="D1312" s="66" t="s">
        <v>1418</v>
      </c>
      <c r="E1312" s="68" t="s">
        <v>71</v>
      </c>
      <c r="F1312" s="65">
        <v>1</v>
      </c>
      <c r="G1312" s="88">
        <v>7500000</v>
      </c>
      <c r="H1312" s="70">
        <v>0</v>
      </c>
      <c r="I1312" s="65">
        <v>1</v>
      </c>
      <c r="J1312" s="71">
        <v>7500000</v>
      </c>
      <c r="K1312" s="70">
        <f t="shared" si="176"/>
        <v>0</v>
      </c>
      <c r="L1312" s="72"/>
      <c r="M1312" s="72"/>
      <c r="N1312" s="72"/>
      <c r="O1312" s="72"/>
      <c r="P1312" s="90"/>
      <c r="Q1312" s="91">
        <v>2009</v>
      </c>
      <c r="R1312" s="66">
        <v>8</v>
      </c>
      <c r="S1312" s="75">
        <f t="shared" si="177"/>
        <v>0.125</v>
      </c>
      <c r="T1312" s="76">
        <f t="shared" si="178"/>
        <v>937500</v>
      </c>
      <c r="U1312" s="66">
        <f t="shared" ref="U1312:U1375" si="181">2018-Q1312</f>
        <v>9</v>
      </c>
      <c r="V1312" s="66"/>
      <c r="W1312" s="77">
        <f t="shared" si="180"/>
        <v>8437500</v>
      </c>
      <c r="X1312" s="18">
        <f t="shared" si="174"/>
        <v>0</v>
      </c>
    </row>
    <row r="1313" spans="1:24" ht="22.5" hidden="1" x14ac:dyDescent="0.25">
      <c r="A1313" s="65">
        <f t="shared" si="179"/>
        <v>24</v>
      </c>
      <c r="B1313" s="66"/>
      <c r="C1313" s="67" t="s">
        <v>1416</v>
      </c>
      <c r="D1313" s="66" t="s">
        <v>1419</v>
      </c>
      <c r="E1313" s="68" t="s">
        <v>71</v>
      </c>
      <c r="F1313" s="65">
        <v>1</v>
      </c>
      <c r="G1313" s="88">
        <v>7500000</v>
      </c>
      <c r="H1313" s="70">
        <v>0</v>
      </c>
      <c r="I1313" s="65">
        <v>1</v>
      </c>
      <c r="J1313" s="71">
        <v>7500000</v>
      </c>
      <c r="K1313" s="70">
        <f t="shared" si="176"/>
        <v>0</v>
      </c>
      <c r="L1313" s="72"/>
      <c r="M1313" s="72"/>
      <c r="N1313" s="72"/>
      <c r="O1313" s="72"/>
      <c r="P1313" s="90"/>
      <c r="Q1313" s="91">
        <v>2009</v>
      </c>
      <c r="R1313" s="66">
        <v>8</v>
      </c>
      <c r="S1313" s="75">
        <f t="shared" si="177"/>
        <v>0.125</v>
      </c>
      <c r="T1313" s="76">
        <f t="shared" si="178"/>
        <v>937500</v>
      </c>
      <c r="U1313" s="66">
        <f t="shared" si="181"/>
        <v>9</v>
      </c>
      <c r="V1313" s="66"/>
      <c r="W1313" s="77">
        <f t="shared" si="180"/>
        <v>8437500</v>
      </c>
      <c r="X1313" s="18">
        <f t="shared" si="174"/>
        <v>0</v>
      </c>
    </row>
    <row r="1314" spans="1:24" ht="22.5" hidden="1" x14ac:dyDescent="0.25">
      <c r="A1314" s="65">
        <f t="shared" si="179"/>
        <v>25</v>
      </c>
      <c r="B1314" s="66"/>
      <c r="C1314" s="67" t="s">
        <v>1416</v>
      </c>
      <c r="D1314" s="66" t="s">
        <v>1420</v>
      </c>
      <c r="E1314" s="68" t="s">
        <v>71</v>
      </c>
      <c r="F1314" s="65">
        <v>1</v>
      </c>
      <c r="G1314" s="88">
        <v>7500000</v>
      </c>
      <c r="H1314" s="70">
        <v>0</v>
      </c>
      <c r="I1314" s="65">
        <v>1</v>
      </c>
      <c r="J1314" s="71">
        <v>7500000</v>
      </c>
      <c r="K1314" s="70">
        <f t="shared" si="176"/>
        <v>0</v>
      </c>
      <c r="L1314" s="72"/>
      <c r="M1314" s="72"/>
      <c r="N1314" s="72"/>
      <c r="O1314" s="72"/>
      <c r="P1314" s="90"/>
      <c r="Q1314" s="91">
        <v>2009</v>
      </c>
      <c r="R1314" s="66">
        <v>8</v>
      </c>
      <c r="S1314" s="75">
        <f t="shared" si="177"/>
        <v>0.125</v>
      </c>
      <c r="T1314" s="76">
        <f t="shared" si="178"/>
        <v>937500</v>
      </c>
      <c r="U1314" s="66">
        <f t="shared" si="181"/>
        <v>9</v>
      </c>
      <c r="V1314" s="66"/>
      <c r="W1314" s="77">
        <f t="shared" si="180"/>
        <v>8437500</v>
      </c>
      <c r="X1314" s="18">
        <f t="shared" si="174"/>
        <v>0</v>
      </c>
    </row>
    <row r="1315" spans="1:24" ht="22.5" hidden="1" x14ac:dyDescent="0.25">
      <c r="A1315" s="65">
        <f t="shared" si="179"/>
        <v>26</v>
      </c>
      <c r="B1315" s="66"/>
      <c r="C1315" s="67" t="s">
        <v>1416</v>
      </c>
      <c r="D1315" s="66" t="s">
        <v>1421</v>
      </c>
      <c r="E1315" s="68" t="s">
        <v>71</v>
      </c>
      <c r="F1315" s="65">
        <v>1</v>
      </c>
      <c r="G1315" s="88">
        <v>7500000</v>
      </c>
      <c r="H1315" s="70">
        <v>0</v>
      </c>
      <c r="I1315" s="65">
        <v>1</v>
      </c>
      <c r="J1315" s="71">
        <v>7500000</v>
      </c>
      <c r="K1315" s="70">
        <f t="shared" si="176"/>
        <v>0</v>
      </c>
      <c r="L1315" s="72"/>
      <c r="M1315" s="72"/>
      <c r="N1315" s="72"/>
      <c r="O1315" s="72"/>
      <c r="P1315" s="90"/>
      <c r="Q1315" s="91">
        <v>2009</v>
      </c>
      <c r="R1315" s="66">
        <v>8</v>
      </c>
      <c r="S1315" s="75">
        <f t="shared" si="177"/>
        <v>0.125</v>
      </c>
      <c r="T1315" s="76">
        <f t="shared" si="178"/>
        <v>937500</v>
      </c>
      <c r="U1315" s="66">
        <f t="shared" si="181"/>
        <v>9</v>
      </c>
      <c r="V1315" s="66"/>
      <c r="W1315" s="77">
        <f t="shared" si="180"/>
        <v>8437500</v>
      </c>
      <c r="X1315" s="18">
        <f t="shared" si="174"/>
        <v>0</v>
      </c>
    </row>
    <row r="1316" spans="1:24" ht="22.5" hidden="1" x14ac:dyDescent="0.25">
      <c r="A1316" s="65">
        <f t="shared" si="179"/>
        <v>27</v>
      </c>
      <c r="B1316" s="66"/>
      <c r="C1316" s="67" t="s">
        <v>1416</v>
      </c>
      <c r="D1316" s="66" t="s">
        <v>1422</v>
      </c>
      <c r="E1316" s="68" t="s">
        <v>71</v>
      </c>
      <c r="F1316" s="65">
        <v>1</v>
      </c>
      <c r="G1316" s="88">
        <v>7500000</v>
      </c>
      <c r="H1316" s="70">
        <v>0</v>
      </c>
      <c r="I1316" s="65">
        <v>1</v>
      </c>
      <c r="J1316" s="71">
        <v>7500000</v>
      </c>
      <c r="K1316" s="70">
        <f t="shared" si="176"/>
        <v>0</v>
      </c>
      <c r="L1316" s="72"/>
      <c r="M1316" s="72"/>
      <c r="N1316" s="72"/>
      <c r="O1316" s="72"/>
      <c r="P1316" s="90"/>
      <c r="Q1316" s="91">
        <v>2009</v>
      </c>
      <c r="R1316" s="66">
        <v>8</v>
      </c>
      <c r="S1316" s="75">
        <f t="shared" si="177"/>
        <v>0.125</v>
      </c>
      <c r="T1316" s="76">
        <f t="shared" si="178"/>
        <v>937500</v>
      </c>
      <c r="U1316" s="66">
        <f t="shared" si="181"/>
        <v>9</v>
      </c>
      <c r="V1316" s="66"/>
      <c r="W1316" s="77">
        <f t="shared" si="180"/>
        <v>8437500</v>
      </c>
      <c r="X1316" s="18">
        <f t="shared" si="174"/>
        <v>0</v>
      </c>
    </row>
    <row r="1317" spans="1:24" ht="22.5" hidden="1" x14ac:dyDescent="0.25">
      <c r="A1317" s="65">
        <f t="shared" si="179"/>
        <v>28</v>
      </c>
      <c r="B1317" s="66"/>
      <c r="C1317" s="67" t="s">
        <v>1416</v>
      </c>
      <c r="D1317" s="66" t="s">
        <v>1423</v>
      </c>
      <c r="E1317" s="68" t="s">
        <v>71</v>
      </c>
      <c r="F1317" s="65">
        <v>1</v>
      </c>
      <c r="G1317" s="88">
        <v>7500000</v>
      </c>
      <c r="H1317" s="70">
        <v>0</v>
      </c>
      <c r="I1317" s="65">
        <v>1</v>
      </c>
      <c r="J1317" s="71">
        <v>7500000</v>
      </c>
      <c r="K1317" s="70">
        <f t="shared" si="176"/>
        <v>0</v>
      </c>
      <c r="L1317" s="72"/>
      <c r="M1317" s="72"/>
      <c r="N1317" s="72"/>
      <c r="O1317" s="72"/>
      <c r="P1317" s="90"/>
      <c r="Q1317" s="91">
        <v>2009</v>
      </c>
      <c r="R1317" s="66">
        <v>8</v>
      </c>
      <c r="S1317" s="75">
        <f t="shared" si="177"/>
        <v>0.125</v>
      </c>
      <c r="T1317" s="76">
        <f t="shared" si="178"/>
        <v>937500</v>
      </c>
      <c r="U1317" s="66">
        <f t="shared" si="181"/>
        <v>9</v>
      </c>
      <c r="V1317" s="66"/>
      <c r="W1317" s="77">
        <f t="shared" si="180"/>
        <v>8437500</v>
      </c>
      <c r="X1317" s="18">
        <f t="shared" si="174"/>
        <v>0</v>
      </c>
    </row>
    <row r="1318" spans="1:24" ht="22.5" hidden="1" x14ac:dyDescent="0.25">
      <c r="A1318" s="65">
        <f t="shared" si="179"/>
        <v>29</v>
      </c>
      <c r="B1318" s="66"/>
      <c r="C1318" s="67" t="s">
        <v>1424</v>
      </c>
      <c r="D1318" s="66" t="s">
        <v>1425</v>
      </c>
      <c r="E1318" s="68" t="s">
        <v>71</v>
      </c>
      <c r="F1318" s="65">
        <v>1</v>
      </c>
      <c r="G1318" s="86">
        <v>7500000</v>
      </c>
      <c r="H1318" s="70">
        <v>0</v>
      </c>
      <c r="I1318" s="65">
        <v>1</v>
      </c>
      <c r="J1318" s="71">
        <v>7500000</v>
      </c>
      <c r="K1318" s="70">
        <f t="shared" si="176"/>
        <v>0</v>
      </c>
      <c r="L1318" s="72"/>
      <c r="M1318" s="72"/>
      <c r="N1318" s="72"/>
      <c r="O1318" s="72"/>
      <c r="P1318" s="90"/>
      <c r="Q1318" s="91">
        <v>1999</v>
      </c>
      <c r="R1318" s="66">
        <v>8</v>
      </c>
      <c r="S1318" s="75">
        <f t="shared" si="177"/>
        <v>0.125</v>
      </c>
      <c r="T1318" s="76">
        <f t="shared" si="178"/>
        <v>937500</v>
      </c>
      <c r="U1318" s="66">
        <f t="shared" si="181"/>
        <v>19</v>
      </c>
      <c r="V1318" s="66"/>
      <c r="W1318" s="77">
        <f t="shared" si="180"/>
        <v>17812500</v>
      </c>
      <c r="X1318" s="18">
        <f t="shared" si="174"/>
        <v>0</v>
      </c>
    </row>
    <row r="1319" spans="1:24" ht="30" hidden="1" x14ac:dyDescent="0.25">
      <c r="A1319" s="65">
        <f t="shared" si="179"/>
        <v>30</v>
      </c>
      <c r="B1319" s="66"/>
      <c r="C1319" s="67" t="s">
        <v>1426</v>
      </c>
      <c r="D1319" s="66">
        <v>5001513</v>
      </c>
      <c r="E1319" s="68" t="s">
        <v>71</v>
      </c>
      <c r="F1319" s="65">
        <v>1</v>
      </c>
      <c r="G1319" s="86">
        <v>12000000</v>
      </c>
      <c r="H1319" s="70">
        <v>0</v>
      </c>
      <c r="I1319" s="65">
        <v>1</v>
      </c>
      <c r="J1319" s="71">
        <v>12000000</v>
      </c>
      <c r="K1319" s="70">
        <f t="shared" si="176"/>
        <v>0</v>
      </c>
      <c r="L1319" s="72"/>
      <c r="M1319" s="72"/>
      <c r="N1319" s="72"/>
      <c r="O1319" s="72"/>
      <c r="P1319" s="90"/>
      <c r="Q1319" s="91">
        <v>2007</v>
      </c>
      <c r="R1319" s="66">
        <v>8</v>
      </c>
      <c r="S1319" s="75">
        <f t="shared" si="177"/>
        <v>0.125</v>
      </c>
      <c r="T1319" s="76">
        <f t="shared" si="178"/>
        <v>1500000</v>
      </c>
      <c r="U1319" s="66">
        <f t="shared" si="181"/>
        <v>11</v>
      </c>
      <c r="V1319" s="66"/>
      <c r="W1319" s="77">
        <f t="shared" si="180"/>
        <v>16500000</v>
      </c>
      <c r="X1319" s="18">
        <f t="shared" si="174"/>
        <v>0</v>
      </c>
    </row>
    <row r="1320" spans="1:24" ht="30" hidden="1" x14ac:dyDescent="0.25">
      <c r="A1320" s="65">
        <f t="shared" si="179"/>
        <v>31</v>
      </c>
      <c r="B1320" s="66"/>
      <c r="C1320" s="67" t="s">
        <v>1427</v>
      </c>
      <c r="D1320" s="195" t="s">
        <v>1428</v>
      </c>
      <c r="E1320" s="68" t="s">
        <v>71</v>
      </c>
      <c r="F1320" s="65">
        <v>1</v>
      </c>
      <c r="G1320" s="86">
        <v>18000000</v>
      </c>
      <c r="H1320" s="70">
        <v>0</v>
      </c>
      <c r="I1320" s="65">
        <v>1</v>
      </c>
      <c r="J1320" s="71">
        <v>18000000</v>
      </c>
      <c r="K1320" s="70">
        <f t="shared" si="176"/>
        <v>0</v>
      </c>
      <c r="L1320" s="72"/>
      <c r="M1320" s="72"/>
      <c r="N1320" s="72"/>
      <c r="O1320" s="72"/>
      <c r="P1320" s="90"/>
      <c r="Q1320" s="91">
        <v>1993</v>
      </c>
      <c r="R1320" s="66">
        <v>8</v>
      </c>
      <c r="S1320" s="75">
        <f t="shared" si="177"/>
        <v>0.125</v>
      </c>
      <c r="T1320" s="76">
        <f t="shared" si="178"/>
        <v>2250000</v>
      </c>
      <c r="U1320" s="66">
        <f t="shared" si="181"/>
        <v>25</v>
      </c>
      <c r="V1320" s="66"/>
      <c r="W1320" s="77">
        <f t="shared" si="180"/>
        <v>56250000</v>
      </c>
      <c r="X1320" s="18">
        <f t="shared" si="174"/>
        <v>0</v>
      </c>
    </row>
    <row r="1321" spans="1:24" ht="22.5" hidden="1" x14ac:dyDescent="0.25">
      <c r="A1321" s="65">
        <f t="shared" si="179"/>
        <v>32</v>
      </c>
      <c r="B1321" s="66"/>
      <c r="C1321" s="67" t="s">
        <v>1429</v>
      </c>
      <c r="D1321" s="195" t="s">
        <v>1430</v>
      </c>
      <c r="E1321" s="68" t="s">
        <v>71</v>
      </c>
      <c r="F1321" s="65">
        <v>1</v>
      </c>
      <c r="G1321" s="86">
        <v>11000000</v>
      </c>
      <c r="H1321" s="70">
        <v>0</v>
      </c>
      <c r="I1321" s="65">
        <v>1</v>
      </c>
      <c r="J1321" s="71">
        <v>11000000</v>
      </c>
      <c r="K1321" s="70">
        <f t="shared" si="176"/>
        <v>0</v>
      </c>
      <c r="L1321" s="72"/>
      <c r="M1321" s="72"/>
      <c r="N1321" s="72"/>
      <c r="O1321" s="72"/>
      <c r="P1321" s="90"/>
      <c r="Q1321" s="91">
        <v>1993</v>
      </c>
      <c r="R1321" s="66">
        <v>8</v>
      </c>
      <c r="S1321" s="75">
        <f t="shared" si="177"/>
        <v>0.125</v>
      </c>
      <c r="T1321" s="76">
        <f t="shared" si="178"/>
        <v>1375000</v>
      </c>
      <c r="U1321" s="66">
        <f t="shared" si="181"/>
        <v>25</v>
      </c>
      <c r="V1321" s="66"/>
      <c r="W1321" s="77">
        <f t="shared" si="180"/>
        <v>34375000</v>
      </c>
      <c r="X1321" s="18">
        <f t="shared" si="174"/>
        <v>0</v>
      </c>
    </row>
    <row r="1322" spans="1:24" ht="22.5" hidden="1" x14ac:dyDescent="0.25">
      <c r="A1322" s="65">
        <f t="shared" si="179"/>
        <v>33</v>
      </c>
      <c r="B1322" s="66"/>
      <c r="C1322" s="67" t="s">
        <v>1431</v>
      </c>
      <c r="D1322" s="195" t="s">
        <v>1432</v>
      </c>
      <c r="E1322" s="68" t="s">
        <v>71</v>
      </c>
      <c r="F1322" s="65">
        <v>1</v>
      </c>
      <c r="G1322" s="86">
        <v>5000000</v>
      </c>
      <c r="H1322" s="70">
        <v>0</v>
      </c>
      <c r="I1322" s="65">
        <v>1</v>
      </c>
      <c r="J1322" s="71">
        <v>5000000</v>
      </c>
      <c r="K1322" s="70">
        <f t="shared" si="176"/>
        <v>0</v>
      </c>
      <c r="L1322" s="72"/>
      <c r="M1322" s="72"/>
      <c r="N1322" s="72"/>
      <c r="O1322" s="72"/>
      <c r="P1322" s="90"/>
      <c r="Q1322" s="91">
        <v>1993</v>
      </c>
      <c r="R1322" s="66">
        <v>8</v>
      </c>
      <c r="S1322" s="75">
        <f t="shared" si="177"/>
        <v>0.125</v>
      </c>
      <c r="T1322" s="76">
        <f t="shared" si="178"/>
        <v>625000</v>
      </c>
      <c r="U1322" s="66">
        <f t="shared" si="181"/>
        <v>25</v>
      </c>
      <c r="V1322" s="66"/>
      <c r="W1322" s="77">
        <f t="shared" si="180"/>
        <v>15625000</v>
      </c>
      <c r="X1322" s="18">
        <f t="shared" si="174"/>
        <v>0</v>
      </c>
    </row>
    <row r="1323" spans="1:24" ht="22.5" hidden="1" x14ac:dyDescent="0.25">
      <c r="A1323" s="65">
        <f t="shared" si="179"/>
        <v>34</v>
      </c>
      <c r="B1323" s="66"/>
      <c r="C1323" s="67" t="s">
        <v>1431</v>
      </c>
      <c r="D1323" s="195" t="s">
        <v>1433</v>
      </c>
      <c r="E1323" s="68" t="s">
        <v>71</v>
      </c>
      <c r="F1323" s="65">
        <v>1</v>
      </c>
      <c r="G1323" s="86">
        <v>5000000</v>
      </c>
      <c r="H1323" s="70">
        <v>0</v>
      </c>
      <c r="I1323" s="65">
        <v>1</v>
      </c>
      <c r="J1323" s="71">
        <v>5000000</v>
      </c>
      <c r="K1323" s="70">
        <f t="shared" si="176"/>
        <v>0</v>
      </c>
      <c r="L1323" s="72"/>
      <c r="M1323" s="72"/>
      <c r="N1323" s="72"/>
      <c r="O1323" s="72"/>
      <c r="P1323" s="90"/>
      <c r="Q1323" s="91">
        <v>1993</v>
      </c>
      <c r="R1323" s="66">
        <v>8</v>
      </c>
      <c r="S1323" s="75">
        <f t="shared" si="177"/>
        <v>0.125</v>
      </c>
      <c r="T1323" s="76">
        <f t="shared" si="178"/>
        <v>625000</v>
      </c>
      <c r="U1323" s="66">
        <f t="shared" si="181"/>
        <v>25</v>
      </c>
      <c r="V1323" s="66"/>
      <c r="W1323" s="77">
        <f t="shared" si="180"/>
        <v>15625000</v>
      </c>
      <c r="X1323" s="18">
        <f t="shared" si="174"/>
        <v>0</v>
      </c>
    </row>
    <row r="1324" spans="1:24" ht="22.5" hidden="1" x14ac:dyDescent="0.25">
      <c r="A1324" s="65">
        <f t="shared" si="179"/>
        <v>35</v>
      </c>
      <c r="B1324" s="66"/>
      <c r="C1324" s="67" t="s">
        <v>1431</v>
      </c>
      <c r="D1324" s="195" t="s">
        <v>1434</v>
      </c>
      <c r="E1324" s="68" t="s">
        <v>71</v>
      </c>
      <c r="F1324" s="65">
        <v>1</v>
      </c>
      <c r="G1324" s="86">
        <v>5000000</v>
      </c>
      <c r="H1324" s="70">
        <v>0</v>
      </c>
      <c r="I1324" s="65">
        <v>1</v>
      </c>
      <c r="J1324" s="71">
        <v>5000000</v>
      </c>
      <c r="K1324" s="70">
        <f t="shared" si="176"/>
        <v>0</v>
      </c>
      <c r="L1324" s="72"/>
      <c r="M1324" s="72"/>
      <c r="N1324" s="72"/>
      <c r="O1324" s="72"/>
      <c r="P1324" s="90"/>
      <c r="Q1324" s="91">
        <v>1993</v>
      </c>
      <c r="R1324" s="66">
        <v>8</v>
      </c>
      <c r="S1324" s="75">
        <f t="shared" si="177"/>
        <v>0.125</v>
      </c>
      <c r="T1324" s="76">
        <f t="shared" si="178"/>
        <v>625000</v>
      </c>
      <c r="U1324" s="66">
        <f t="shared" si="181"/>
        <v>25</v>
      </c>
      <c r="V1324" s="66"/>
      <c r="W1324" s="77">
        <f t="shared" si="180"/>
        <v>15625000</v>
      </c>
      <c r="X1324" s="18">
        <f t="shared" si="174"/>
        <v>0</v>
      </c>
    </row>
    <row r="1325" spans="1:24" ht="22.5" hidden="1" x14ac:dyDescent="0.25">
      <c r="A1325" s="65">
        <f t="shared" si="179"/>
        <v>36</v>
      </c>
      <c r="B1325" s="66"/>
      <c r="C1325" s="67" t="s">
        <v>1431</v>
      </c>
      <c r="D1325" s="195" t="s">
        <v>1435</v>
      </c>
      <c r="E1325" s="68" t="s">
        <v>71</v>
      </c>
      <c r="F1325" s="65">
        <v>1</v>
      </c>
      <c r="G1325" s="86">
        <v>5000000</v>
      </c>
      <c r="H1325" s="70">
        <v>0</v>
      </c>
      <c r="I1325" s="65">
        <v>1</v>
      </c>
      <c r="J1325" s="71">
        <v>5000000</v>
      </c>
      <c r="K1325" s="70">
        <f t="shared" si="176"/>
        <v>0</v>
      </c>
      <c r="L1325" s="72"/>
      <c r="M1325" s="72"/>
      <c r="N1325" s="72"/>
      <c r="O1325" s="72"/>
      <c r="P1325" s="90"/>
      <c r="Q1325" s="91">
        <v>1993</v>
      </c>
      <c r="R1325" s="66">
        <v>8</v>
      </c>
      <c r="S1325" s="75">
        <f t="shared" si="177"/>
        <v>0.125</v>
      </c>
      <c r="T1325" s="76">
        <f t="shared" si="178"/>
        <v>625000</v>
      </c>
      <c r="U1325" s="66">
        <f t="shared" si="181"/>
        <v>25</v>
      </c>
      <c r="V1325" s="66"/>
      <c r="W1325" s="77">
        <f t="shared" si="180"/>
        <v>15625000</v>
      </c>
      <c r="X1325" s="18">
        <f t="shared" si="174"/>
        <v>0</v>
      </c>
    </row>
    <row r="1326" spans="1:24" ht="22.5" hidden="1" x14ac:dyDescent="0.25">
      <c r="A1326" s="65">
        <f t="shared" si="179"/>
        <v>37</v>
      </c>
      <c r="B1326" s="66"/>
      <c r="C1326" s="67" t="s">
        <v>1431</v>
      </c>
      <c r="D1326" s="195" t="s">
        <v>1436</v>
      </c>
      <c r="E1326" s="68" t="s">
        <v>71</v>
      </c>
      <c r="F1326" s="65">
        <v>1</v>
      </c>
      <c r="G1326" s="86">
        <v>5000000</v>
      </c>
      <c r="H1326" s="70">
        <v>0</v>
      </c>
      <c r="I1326" s="65">
        <v>1</v>
      </c>
      <c r="J1326" s="71">
        <v>5000000</v>
      </c>
      <c r="K1326" s="70">
        <f t="shared" si="176"/>
        <v>0</v>
      </c>
      <c r="L1326" s="72"/>
      <c r="M1326" s="72"/>
      <c r="N1326" s="72"/>
      <c r="O1326" s="72"/>
      <c r="P1326" s="90"/>
      <c r="Q1326" s="91">
        <v>1993</v>
      </c>
      <c r="R1326" s="66">
        <v>8</v>
      </c>
      <c r="S1326" s="75">
        <f t="shared" si="177"/>
        <v>0.125</v>
      </c>
      <c r="T1326" s="76">
        <f t="shared" si="178"/>
        <v>625000</v>
      </c>
      <c r="U1326" s="66">
        <f t="shared" si="181"/>
        <v>25</v>
      </c>
      <c r="V1326" s="66"/>
      <c r="W1326" s="77">
        <f t="shared" si="180"/>
        <v>15625000</v>
      </c>
      <c r="X1326" s="18">
        <f t="shared" si="174"/>
        <v>0</v>
      </c>
    </row>
    <row r="1327" spans="1:24" ht="22.5" hidden="1" x14ac:dyDescent="0.25">
      <c r="A1327" s="65">
        <f t="shared" si="179"/>
        <v>38</v>
      </c>
      <c r="B1327" s="66"/>
      <c r="C1327" s="67" t="s">
        <v>1431</v>
      </c>
      <c r="D1327" s="195" t="s">
        <v>1437</v>
      </c>
      <c r="E1327" s="68" t="s">
        <v>71</v>
      </c>
      <c r="F1327" s="65">
        <v>1</v>
      </c>
      <c r="G1327" s="86">
        <v>5000000</v>
      </c>
      <c r="H1327" s="70">
        <v>0</v>
      </c>
      <c r="I1327" s="65">
        <v>1</v>
      </c>
      <c r="J1327" s="71">
        <v>5000000</v>
      </c>
      <c r="K1327" s="70">
        <f t="shared" si="176"/>
        <v>0</v>
      </c>
      <c r="L1327" s="72"/>
      <c r="M1327" s="72"/>
      <c r="N1327" s="72"/>
      <c r="O1327" s="72"/>
      <c r="P1327" s="90"/>
      <c r="Q1327" s="91">
        <v>1993</v>
      </c>
      <c r="R1327" s="66">
        <v>8</v>
      </c>
      <c r="S1327" s="75">
        <f t="shared" si="177"/>
        <v>0.125</v>
      </c>
      <c r="T1327" s="76">
        <f t="shared" si="178"/>
        <v>625000</v>
      </c>
      <c r="U1327" s="66">
        <f t="shared" si="181"/>
        <v>25</v>
      </c>
      <c r="V1327" s="66"/>
      <c r="W1327" s="77">
        <f t="shared" si="180"/>
        <v>15625000</v>
      </c>
      <c r="X1327" s="18">
        <f t="shared" si="174"/>
        <v>0</v>
      </c>
    </row>
    <row r="1328" spans="1:24" ht="22.5" hidden="1" x14ac:dyDescent="0.25">
      <c r="A1328" s="65">
        <f t="shared" si="179"/>
        <v>39</v>
      </c>
      <c r="B1328" s="66"/>
      <c r="C1328" s="67" t="s">
        <v>1431</v>
      </c>
      <c r="D1328" s="195" t="s">
        <v>1438</v>
      </c>
      <c r="E1328" s="68" t="s">
        <v>71</v>
      </c>
      <c r="F1328" s="65">
        <v>1</v>
      </c>
      <c r="G1328" s="86">
        <v>5000000</v>
      </c>
      <c r="H1328" s="70">
        <v>0</v>
      </c>
      <c r="I1328" s="65">
        <v>1</v>
      </c>
      <c r="J1328" s="71">
        <v>5000000</v>
      </c>
      <c r="K1328" s="70">
        <f t="shared" si="176"/>
        <v>0</v>
      </c>
      <c r="L1328" s="72"/>
      <c r="M1328" s="72"/>
      <c r="N1328" s="72"/>
      <c r="O1328" s="72"/>
      <c r="P1328" s="90"/>
      <c r="Q1328" s="91">
        <v>1993</v>
      </c>
      <c r="R1328" s="66">
        <v>8</v>
      </c>
      <c r="S1328" s="75">
        <f t="shared" si="177"/>
        <v>0.125</v>
      </c>
      <c r="T1328" s="76">
        <f t="shared" si="178"/>
        <v>625000</v>
      </c>
      <c r="U1328" s="66">
        <f t="shared" si="181"/>
        <v>25</v>
      </c>
      <c r="V1328" s="66"/>
      <c r="W1328" s="77">
        <f t="shared" si="180"/>
        <v>15625000</v>
      </c>
      <c r="X1328" s="18">
        <f t="shared" si="174"/>
        <v>0</v>
      </c>
    </row>
    <row r="1329" spans="1:24" ht="22.5" hidden="1" x14ac:dyDescent="0.25">
      <c r="A1329" s="65">
        <f t="shared" si="179"/>
        <v>40</v>
      </c>
      <c r="B1329" s="66"/>
      <c r="C1329" s="67" t="s">
        <v>1431</v>
      </c>
      <c r="D1329" s="195" t="s">
        <v>1439</v>
      </c>
      <c r="E1329" s="68" t="s">
        <v>71</v>
      </c>
      <c r="F1329" s="65">
        <v>1</v>
      </c>
      <c r="G1329" s="86">
        <v>5000000</v>
      </c>
      <c r="H1329" s="70">
        <v>0</v>
      </c>
      <c r="I1329" s="65">
        <v>1</v>
      </c>
      <c r="J1329" s="71">
        <v>5000000</v>
      </c>
      <c r="K1329" s="70">
        <f t="shared" si="176"/>
        <v>0</v>
      </c>
      <c r="L1329" s="72"/>
      <c r="M1329" s="72"/>
      <c r="N1329" s="72"/>
      <c r="O1329" s="72"/>
      <c r="P1329" s="90"/>
      <c r="Q1329" s="91">
        <v>1993</v>
      </c>
      <c r="R1329" s="66">
        <v>8</v>
      </c>
      <c r="S1329" s="75">
        <f t="shared" si="177"/>
        <v>0.125</v>
      </c>
      <c r="T1329" s="76">
        <f t="shared" si="178"/>
        <v>625000</v>
      </c>
      <c r="U1329" s="66">
        <f t="shared" si="181"/>
        <v>25</v>
      </c>
      <c r="V1329" s="66"/>
      <c r="W1329" s="77">
        <f t="shared" si="180"/>
        <v>15625000</v>
      </c>
      <c r="X1329" s="18">
        <f t="shared" si="174"/>
        <v>0</v>
      </c>
    </row>
    <row r="1330" spans="1:24" ht="22.5" hidden="1" x14ac:dyDescent="0.25">
      <c r="A1330" s="65">
        <f t="shared" si="179"/>
        <v>41</v>
      </c>
      <c r="B1330" s="66"/>
      <c r="C1330" s="67" t="s">
        <v>1431</v>
      </c>
      <c r="D1330" s="195" t="s">
        <v>1440</v>
      </c>
      <c r="E1330" s="68" t="s">
        <v>71</v>
      </c>
      <c r="F1330" s="65">
        <v>1</v>
      </c>
      <c r="G1330" s="86">
        <v>5000000</v>
      </c>
      <c r="H1330" s="70">
        <v>0</v>
      </c>
      <c r="I1330" s="65">
        <v>1</v>
      </c>
      <c r="J1330" s="71">
        <v>5000000</v>
      </c>
      <c r="K1330" s="70">
        <f t="shared" si="176"/>
        <v>0</v>
      </c>
      <c r="L1330" s="72"/>
      <c r="M1330" s="72"/>
      <c r="N1330" s="72"/>
      <c r="O1330" s="72"/>
      <c r="P1330" s="90"/>
      <c r="Q1330" s="91">
        <v>1993</v>
      </c>
      <c r="R1330" s="66">
        <v>8</v>
      </c>
      <c r="S1330" s="75">
        <f t="shared" si="177"/>
        <v>0.125</v>
      </c>
      <c r="T1330" s="76">
        <f t="shared" si="178"/>
        <v>625000</v>
      </c>
      <c r="U1330" s="66">
        <f t="shared" si="181"/>
        <v>25</v>
      </c>
      <c r="V1330" s="66"/>
      <c r="W1330" s="77">
        <f t="shared" si="180"/>
        <v>15625000</v>
      </c>
      <c r="X1330" s="18">
        <f t="shared" si="174"/>
        <v>0</v>
      </c>
    </row>
    <row r="1331" spans="1:24" ht="22.5" hidden="1" x14ac:dyDescent="0.25">
      <c r="A1331" s="65">
        <f t="shared" si="179"/>
        <v>42</v>
      </c>
      <c r="B1331" s="66"/>
      <c r="C1331" s="67" t="s">
        <v>1431</v>
      </c>
      <c r="D1331" s="195" t="s">
        <v>1441</v>
      </c>
      <c r="E1331" s="68" t="s">
        <v>71</v>
      </c>
      <c r="F1331" s="65">
        <v>1</v>
      </c>
      <c r="G1331" s="86">
        <v>5000000</v>
      </c>
      <c r="H1331" s="70">
        <v>0</v>
      </c>
      <c r="I1331" s="65">
        <v>1</v>
      </c>
      <c r="J1331" s="71">
        <v>5000000</v>
      </c>
      <c r="K1331" s="70">
        <f t="shared" si="176"/>
        <v>0</v>
      </c>
      <c r="L1331" s="72"/>
      <c r="M1331" s="72"/>
      <c r="N1331" s="72"/>
      <c r="O1331" s="72"/>
      <c r="P1331" s="90"/>
      <c r="Q1331" s="91">
        <v>1993</v>
      </c>
      <c r="R1331" s="66">
        <v>8</v>
      </c>
      <c r="S1331" s="75">
        <f t="shared" si="177"/>
        <v>0.125</v>
      </c>
      <c r="T1331" s="76">
        <f t="shared" si="178"/>
        <v>625000</v>
      </c>
      <c r="U1331" s="66">
        <f t="shared" si="181"/>
        <v>25</v>
      </c>
      <c r="V1331" s="66"/>
      <c r="W1331" s="77">
        <f t="shared" si="180"/>
        <v>15625000</v>
      </c>
      <c r="X1331" s="18">
        <f t="shared" si="174"/>
        <v>0</v>
      </c>
    </row>
    <row r="1332" spans="1:24" ht="22.5" hidden="1" x14ac:dyDescent="0.25">
      <c r="A1332" s="65">
        <f t="shared" si="179"/>
        <v>43</v>
      </c>
      <c r="B1332" s="66"/>
      <c r="C1332" s="67" t="s">
        <v>1431</v>
      </c>
      <c r="D1332" s="195" t="s">
        <v>1442</v>
      </c>
      <c r="E1332" s="68" t="s">
        <v>71</v>
      </c>
      <c r="F1332" s="65">
        <v>1</v>
      </c>
      <c r="G1332" s="86">
        <v>5000000</v>
      </c>
      <c r="H1332" s="70">
        <v>0</v>
      </c>
      <c r="I1332" s="65">
        <v>1</v>
      </c>
      <c r="J1332" s="71">
        <v>5000000</v>
      </c>
      <c r="K1332" s="70">
        <f t="shared" si="176"/>
        <v>0</v>
      </c>
      <c r="L1332" s="72"/>
      <c r="M1332" s="72"/>
      <c r="N1332" s="72"/>
      <c r="O1332" s="72"/>
      <c r="P1332" s="90"/>
      <c r="Q1332" s="91">
        <v>1993</v>
      </c>
      <c r="R1332" s="66">
        <v>8</v>
      </c>
      <c r="S1332" s="75">
        <f t="shared" si="177"/>
        <v>0.125</v>
      </c>
      <c r="T1332" s="76">
        <f t="shared" si="178"/>
        <v>625000</v>
      </c>
      <c r="U1332" s="66">
        <f t="shared" si="181"/>
        <v>25</v>
      </c>
      <c r="V1332" s="66"/>
      <c r="W1332" s="77">
        <f t="shared" si="180"/>
        <v>15625000</v>
      </c>
      <c r="X1332" s="18">
        <f t="shared" si="174"/>
        <v>0</v>
      </c>
    </row>
    <row r="1333" spans="1:24" ht="22.5" hidden="1" x14ac:dyDescent="0.25">
      <c r="A1333" s="65">
        <f t="shared" si="179"/>
        <v>44</v>
      </c>
      <c r="B1333" s="66"/>
      <c r="C1333" s="67" t="s">
        <v>1431</v>
      </c>
      <c r="D1333" s="195" t="s">
        <v>1443</v>
      </c>
      <c r="E1333" s="68" t="s">
        <v>71</v>
      </c>
      <c r="F1333" s="65">
        <v>1</v>
      </c>
      <c r="G1333" s="86">
        <v>5000000</v>
      </c>
      <c r="H1333" s="70">
        <v>0</v>
      </c>
      <c r="I1333" s="65">
        <v>1</v>
      </c>
      <c r="J1333" s="71">
        <v>5000000</v>
      </c>
      <c r="K1333" s="70">
        <f t="shared" si="176"/>
        <v>0</v>
      </c>
      <c r="L1333" s="72"/>
      <c r="M1333" s="72"/>
      <c r="N1333" s="72"/>
      <c r="O1333" s="72"/>
      <c r="P1333" s="90"/>
      <c r="Q1333" s="91">
        <v>1993</v>
      </c>
      <c r="R1333" s="66">
        <v>8</v>
      </c>
      <c r="S1333" s="75">
        <f t="shared" si="177"/>
        <v>0.125</v>
      </c>
      <c r="T1333" s="76">
        <f t="shared" si="178"/>
        <v>625000</v>
      </c>
      <c r="U1333" s="66">
        <f t="shared" si="181"/>
        <v>25</v>
      </c>
      <c r="V1333" s="66"/>
      <c r="W1333" s="77">
        <f t="shared" si="180"/>
        <v>15625000</v>
      </c>
      <c r="X1333" s="18">
        <f t="shared" si="174"/>
        <v>0</v>
      </c>
    </row>
    <row r="1334" spans="1:24" ht="22.5" hidden="1" x14ac:dyDescent="0.25">
      <c r="A1334" s="65">
        <f t="shared" si="179"/>
        <v>45</v>
      </c>
      <c r="B1334" s="66"/>
      <c r="C1334" s="67" t="s">
        <v>1431</v>
      </c>
      <c r="D1334" s="195" t="s">
        <v>1444</v>
      </c>
      <c r="E1334" s="68" t="s">
        <v>71</v>
      </c>
      <c r="F1334" s="65">
        <v>1</v>
      </c>
      <c r="G1334" s="86">
        <v>5000000</v>
      </c>
      <c r="H1334" s="70">
        <v>0</v>
      </c>
      <c r="I1334" s="65">
        <v>1</v>
      </c>
      <c r="J1334" s="71">
        <v>5000000</v>
      </c>
      <c r="K1334" s="70">
        <f t="shared" si="176"/>
        <v>0</v>
      </c>
      <c r="L1334" s="72"/>
      <c r="M1334" s="72"/>
      <c r="N1334" s="72"/>
      <c r="O1334" s="72"/>
      <c r="P1334" s="90"/>
      <c r="Q1334" s="91">
        <v>1993</v>
      </c>
      <c r="R1334" s="66">
        <v>8</v>
      </c>
      <c r="S1334" s="75">
        <f t="shared" si="177"/>
        <v>0.125</v>
      </c>
      <c r="T1334" s="76">
        <f t="shared" si="178"/>
        <v>625000</v>
      </c>
      <c r="U1334" s="66">
        <f t="shared" si="181"/>
        <v>25</v>
      </c>
      <c r="V1334" s="66"/>
      <c r="W1334" s="77">
        <f t="shared" si="180"/>
        <v>15625000</v>
      </c>
      <c r="X1334" s="18">
        <f t="shared" si="174"/>
        <v>0</v>
      </c>
    </row>
    <row r="1335" spans="1:24" ht="22.5" hidden="1" x14ac:dyDescent="0.25">
      <c r="A1335" s="65">
        <f t="shared" si="179"/>
        <v>46</v>
      </c>
      <c r="B1335" s="66"/>
      <c r="C1335" s="67" t="s">
        <v>1431</v>
      </c>
      <c r="D1335" s="195" t="s">
        <v>1445</v>
      </c>
      <c r="E1335" s="68" t="s">
        <v>71</v>
      </c>
      <c r="F1335" s="65">
        <v>1</v>
      </c>
      <c r="G1335" s="86">
        <v>5000000</v>
      </c>
      <c r="H1335" s="70">
        <v>0</v>
      </c>
      <c r="I1335" s="65">
        <v>1</v>
      </c>
      <c r="J1335" s="71">
        <v>5000000</v>
      </c>
      <c r="K1335" s="70">
        <f t="shared" si="176"/>
        <v>0</v>
      </c>
      <c r="L1335" s="72"/>
      <c r="M1335" s="72"/>
      <c r="N1335" s="72"/>
      <c r="O1335" s="72"/>
      <c r="P1335" s="90"/>
      <c r="Q1335" s="91">
        <v>1993</v>
      </c>
      <c r="R1335" s="66">
        <v>8</v>
      </c>
      <c r="S1335" s="75">
        <f t="shared" si="177"/>
        <v>0.125</v>
      </c>
      <c r="T1335" s="76">
        <f t="shared" si="178"/>
        <v>625000</v>
      </c>
      <c r="U1335" s="66">
        <f t="shared" si="181"/>
        <v>25</v>
      </c>
      <c r="V1335" s="66"/>
      <c r="W1335" s="77">
        <f t="shared" si="180"/>
        <v>15625000</v>
      </c>
      <c r="X1335" s="18">
        <f t="shared" si="174"/>
        <v>0</v>
      </c>
    </row>
    <row r="1336" spans="1:24" ht="22.5" hidden="1" x14ac:dyDescent="0.25">
      <c r="A1336" s="65">
        <f t="shared" si="179"/>
        <v>47</v>
      </c>
      <c r="B1336" s="66"/>
      <c r="C1336" s="67" t="s">
        <v>1446</v>
      </c>
      <c r="D1336" s="66" t="s">
        <v>1447</v>
      </c>
      <c r="E1336" s="68" t="s">
        <v>71</v>
      </c>
      <c r="F1336" s="65">
        <v>1</v>
      </c>
      <c r="G1336" s="86">
        <v>7500000</v>
      </c>
      <c r="H1336" s="70">
        <v>0</v>
      </c>
      <c r="I1336" s="65">
        <v>1</v>
      </c>
      <c r="J1336" s="71">
        <v>7500000</v>
      </c>
      <c r="K1336" s="70">
        <f t="shared" si="176"/>
        <v>0</v>
      </c>
      <c r="L1336" s="72"/>
      <c r="M1336" s="72"/>
      <c r="N1336" s="72"/>
      <c r="O1336" s="72"/>
      <c r="P1336" s="90"/>
      <c r="Q1336" s="91">
        <v>2002</v>
      </c>
      <c r="R1336" s="66">
        <v>8</v>
      </c>
      <c r="S1336" s="75">
        <f t="shared" si="177"/>
        <v>0.125</v>
      </c>
      <c r="T1336" s="76">
        <f t="shared" si="178"/>
        <v>937500</v>
      </c>
      <c r="U1336" s="66">
        <f t="shared" si="181"/>
        <v>16</v>
      </c>
      <c r="V1336" s="66"/>
      <c r="W1336" s="77">
        <f t="shared" si="180"/>
        <v>15000000</v>
      </c>
      <c r="X1336" s="18">
        <f t="shared" si="174"/>
        <v>0</v>
      </c>
    </row>
    <row r="1337" spans="1:24" ht="22.5" hidden="1" x14ac:dyDescent="0.25">
      <c r="A1337" s="65">
        <f t="shared" si="179"/>
        <v>48</v>
      </c>
      <c r="B1337" s="66"/>
      <c r="C1337" s="67" t="s">
        <v>1416</v>
      </c>
      <c r="D1337" s="66" t="s">
        <v>1448</v>
      </c>
      <c r="E1337" s="68" t="s">
        <v>71</v>
      </c>
      <c r="F1337" s="65">
        <v>1</v>
      </c>
      <c r="G1337" s="86">
        <v>7500000</v>
      </c>
      <c r="H1337" s="70">
        <v>0</v>
      </c>
      <c r="I1337" s="65">
        <v>1</v>
      </c>
      <c r="J1337" s="71">
        <v>7500000</v>
      </c>
      <c r="K1337" s="70">
        <f t="shared" si="176"/>
        <v>0</v>
      </c>
      <c r="L1337" s="72"/>
      <c r="M1337" s="72"/>
      <c r="N1337" s="72"/>
      <c r="O1337" s="72"/>
      <c r="P1337" s="90"/>
      <c r="Q1337" s="66">
        <v>2009</v>
      </c>
      <c r="R1337" s="66">
        <v>8</v>
      </c>
      <c r="S1337" s="75">
        <f t="shared" si="177"/>
        <v>0.125</v>
      </c>
      <c r="T1337" s="76">
        <f t="shared" si="178"/>
        <v>937500</v>
      </c>
      <c r="U1337" s="66">
        <f t="shared" si="181"/>
        <v>9</v>
      </c>
      <c r="V1337" s="66"/>
      <c r="W1337" s="77">
        <f t="shared" si="180"/>
        <v>8437500</v>
      </c>
      <c r="X1337" s="18">
        <f t="shared" si="174"/>
        <v>0</v>
      </c>
    </row>
    <row r="1338" spans="1:24" ht="22.5" hidden="1" x14ac:dyDescent="0.25">
      <c r="A1338" s="65">
        <f t="shared" si="179"/>
        <v>49</v>
      </c>
      <c r="B1338" s="66"/>
      <c r="C1338" s="67" t="s">
        <v>1416</v>
      </c>
      <c r="D1338" s="66" t="s">
        <v>1449</v>
      </c>
      <c r="E1338" s="68" t="s">
        <v>71</v>
      </c>
      <c r="F1338" s="65">
        <v>1</v>
      </c>
      <c r="G1338" s="86">
        <v>7500000</v>
      </c>
      <c r="H1338" s="70">
        <v>0</v>
      </c>
      <c r="I1338" s="65">
        <v>1</v>
      </c>
      <c r="J1338" s="71">
        <v>7500000</v>
      </c>
      <c r="K1338" s="70">
        <f t="shared" si="176"/>
        <v>0</v>
      </c>
      <c r="L1338" s="72"/>
      <c r="M1338" s="72"/>
      <c r="N1338" s="72"/>
      <c r="O1338" s="72"/>
      <c r="P1338" s="90"/>
      <c r="Q1338" s="66">
        <v>2009</v>
      </c>
      <c r="R1338" s="66">
        <v>8</v>
      </c>
      <c r="S1338" s="75">
        <f t="shared" si="177"/>
        <v>0.125</v>
      </c>
      <c r="T1338" s="76">
        <f t="shared" si="178"/>
        <v>937500</v>
      </c>
      <c r="U1338" s="66">
        <f t="shared" si="181"/>
        <v>9</v>
      </c>
      <c r="V1338" s="66"/>
      <c r="W1338" s="77">
        <f t="shared" si="180"/>
        <v>8437500</v>
      </c>
      <c r="X1338" s="18">
        <f t="shared" si="174"/>
        <v>0</v>
      </c>
    </row>
    <row r="1339" spans="1:24" ht="22.5" hidden="1" x14ac:dyDescent="0.25">
      <c r="A1339" s="65">
        <f t="shared" si="179"/>
        <v>50</v>
      </c>
      <c r="B1339" s="66"/>
      <c r="C1339" s="67" t="s">
        <v>1416</v>
      </c>
      <c r="D1339" s="66" t="s">
        <v>1450</v>
      </c>
      <c r="E1339" s="68" t="s">
        <v>71</v>
      </c>
      <c r="F1339" s="65">
        <v>1</v>
      </c>
      <c r="G1339" s="86">
        <v>7500000</v>
      </c>
      <c r="H1339" s="70">
        <v>0</v>
      </c>
      <c r="I1339" s="65">
        <v>1</v>
      </c>
      <c r="J1339" s="71">
        <v>7500000</v>
      </c>
      <c r="K1339" s="70">
        <f t="shared" si="176"/>
        <v>0</v>
      </c>
      <c r="L1339" s="72"/>
      <c r="M1339" s="72"/>
      <c r="N1339" s="72"/>
      <c r="O1339" s="72"/>
      <c r="P1339" s="90"/>
      <c r="Q1339" s="66">
        <v>2009</v>
      </c>
      <c r="R1339" s="66">
        <v>8</v>
      </c>
      <c r="S1339" s="75">
        <f t="shared" si="177"/>
        <v>0.125</v>
      </c>
      <c r="T1339" s="76">
        <f t="shared" si="178"/>
        <v>937500</v>
      </c>
      <c r="U1339" s="66">
        <f t="shared" si="181"/>
        <v>9</v>
      </c>
      <c r="V1339" s="66"/>
      <c r="W1339" s="77">
        <f t="shared" si="180"/>
        <v>8437500</v>
      </c>
      <c r="X1339" s="18">
        <f t="shared" si="174"/>
        <v>0</v>
      </c>
    </row>
    <row r="1340" spans="1:24" ht="22.5" hidden="1" x14ac:dyDescent="0.25">
      <c r="A1340" s="65">
        <f t="shared" si="179"/>
        <v>51</v>
      </c>
      <c r="B1340" s="66"/>
      <c r="C1340" s="67" t="s">
        <v>1451</v>
      </c>
      <c r="D1340" s="66">
        <v>5001757</v>
      </c>
      <c r="E1340" s="68" t="s">
        <v>71</v>
      </c>
      <c r="F1340" s="65">
        <v>1</v>
      </c>
      <c r="G1340" s="86">
        <v>21530000</v>
      </c>
      <c r="H1340" s="70">
        <v>0</v>
      </c>
      <c r="I1340" s="65">
        <v>1</v>
      </c>
      <c r="J1340" s="71">
        <v>21530000</v>
      </c>
      <c r="K1340" s="70">
        <f t="shared" si="176"/>
        <v>0</v>
      </c>
      <c r="L1340" s="72"/>
      <c r="M1340" s="72"/>
      <c r="N1340" s="72"/>
      <c r="O1340" s="72"/>
      <c r="P1340" s="90"/>
      <c r="Q1340" s="91">
        <v>2009</v>
      </c>
      <c r="R1340" s="66">
        <v>8</v>
      </c>
      <c r="S1340" s="75">
        <f t="shared" si="177"/>
        <v>0.125</v>
      </c>
      <c r="T1340" s="76">
        <f t="shared" si="178"/>
        <v>2691250</v>
      </c>
      <c r="U1340" s="66">
        <f t="shared" si="181"/>
        <v>9</v>
      </c>
      <c r="V1340" s="66"/>
      <c r="W1340" s="77">
        <f t="shared" si="180"/>
        <v>24221250</v>
      </c>
      <c r="X1340" s="18">
        <f t="shared" si="174"/>
        <v>0</v>
      </c>
    </row>
    <row r="1341" spans="1:24" ht="30" hidden="1" x14ac:dyDescent="0.25">
      <c r="A1341" s="65">
        <f t="shared" si="179"/>
        <v>52</v>
      </c>
      <c r="B1341" s="66"/>
      <c r="C1341" s="67" t="s">
        <v>1452</v>
      </c>
      <c r="D1341" s="66">
        <v>14002</v>
      </c>
      <c r="E1341" s="68" t="s">
        <v>71</v>
      </c>
      <c r="F1341" s="65">
        <v>10</v>
      </c>
      <c r="G1341" s="86">
        <v>98500000</v>
      </c>
      <c r="H1341" s="70">
        <f>G1341-W1341</f>
        <v>49250000</v>
      </c>
      <c r="I1341" s="65">
        <v>10</v>
      </c>
      <c r="J1341" s="71">
        <v>98500000</v>
      </c>
      <c r="K1341" s="70">
        <f t="shared" si="176"/>
        <v>49250000</v>
      </c>
      <c r="L1341" s="72"/>
      <c r="M1341" s="72"/>
      <c r="N1341" s="72"/>
      <c r="O1341" s="72"/>
      <c r="P1341" s="90"/>
      <c r="Q1341" s="91">
        <v>2014</v>
      </c>
      <c r="R1341" s="66">
        <v>8</v>
      </c>
      <c r="S1341" s="75">
        <f t="shared" si="177"/>
        <v>0.125</v>
      </c>
      <c r="T1341" s="76">
        <f t="shared" si="178"/>
        <v>12312500</v>
      </c>
      <c r="U1341" s="66">
        <f t="shared" si="181"/>
        <v>4</v>
      </c>
      <c r="V1341" s="66"/>
      <c r="W1341" s="77">
        <f t="shared" si="180"/>
        <v>49250000</v>
      </c>
      <c r="X1341" s="18">
        <f t="shared" ref="X1341:X1373" si="182">IF(H1341&lt;0,0,H1341)</f>
        <v>49250000</v>
      </c>
    </row>
    <row r="1342" spans="1:24" ht="31.5" hidden="1" customHeight="1" x14ac:dyDescent="0.25">
      <c r="A1342" s="65">
        <f t="shared" si="179"/>
        <v>53</v>
      </c>
      <c r="B1342" s="66"/>
      <c r="C1342" s="67" t="s">
        <v>1453</v>
      </c>
      <c r="D1342" s="66">
        <v>15040</v>
      </c>
      <c r="E1342" s="186" t="s">
        <v>125</v>
      </c>
      <c r="F1342" s="65">
        <v>1</v>
      </c>
      <c r="G1342" s="69">
        <v>35090000</v>
      </c>
      <c r="H1342" s="70">
        <f>G1342-W1342</f>
        <v>21931250</v>
      </c>
      <c r="I1342" s="65">
        <v>1</v>
      </c>
      <c r="J1342" s="71">
        <v>35090000</v>
      </c>
      <c r="K1342" s="70">
        <f t="shared" si="176"/>
        <v>21931250</v>
      </c>
      <c r="L1342" s="72"/>
      <c r="M1342" s="72"/>
      <c r="N1342" s="72"/>
      <c r="O1342" s="211"/>
      <c r="P1342" s="90"/>
      <c r="Q1342" s="65">
        <v>2015</v>
      </c>
      <c r="R1342" s="66">
        <v>8</v>
      </c>
      <c r="S1342" s="75">
        <f t="shared" si="177"/>
        <v>0.125</v>
      </c>
      <c r="T1342" s="76">
        <f t="shared" si="178"/>
        <v>4386250</v>
      </c>
      <c r="U1342" s="66">
        <f t="shared" si="181"/>
        <v>3</v>
      </c>
      <c r="V1342" s="66"/>
      <c r="W1342" s="77">
        <f t="shared" si="180"/>
        <v>13158750</v>
      </c>
    </row>
    <row r="1343" spans="1:24" ht="20.25" hidden="1" customHeight="1" x14ac:dyDescent="0.25">
      <c r="A1343" s="65">
        <f t="shared" si="179"/>
        <v>54</v>
      </c>
      <c r="B1343" s="66"/>
      <c r="C1343" s="67" t="s">
        <v>1454</v>
      </c>
      <c r="D1343" s="66">
        <v>15019</v>
      </c>
      <c r="E1343" s="186" t="s">
        <v>125</v>
      </c>
      <c r="F1343" s="65">
        <v>1</v>
      </c>
      <c r="G1343" s="69">
        <v>12200000</v>
      </c>
      <c r="H1343" s="70">
        <f>G1343-W1343</f>
        <v>7625000</v>
      </c>
      <c r="I1343" s="65">
        <v>1</v>
      </c>
      <c r="J1343" s="71">
        <f>G1343</f>
        <v>12200000</v>
      </c>
      <c r="K1343" s="70">
        <f t="shared" si="176"/>
        <v>7625000</v>
      </c>
      <c r="L1343" s="72"/>
      <c r="M1343" s="72"/>
      <c r="N1343" s="72"/>
      <c r="O1343" s="211"/>
      <c r="P1343" s="90"/>
      <c r="Q1343" s="65">
        <v>2015</v>
      </c>
      <c r="R1343" s="66">
        <v>8</v>
      </c>
      <c r="S1343" s="75">
        <f t="shared" si="177"/>
        <v>0.125</v>
      </c>
      <c r="T1343" s="76">
        <f t="shared" si="178"/>
        <v>1525000</v>
      </c>
      <c r="U1343" s="66">
        <f t="shared" si="181"/>
        <v>3</v>
      </c>
      <c r="V1343" s="66"/>
      <c r="W1343" s="77">
        <f t="shared" si="180"/>
        <v>4575000</v>
      </c>
    </row>
    <row r="1344" spans="1:24" hidden="1" x14ac:dyDescent="0.25">
      <c r="A1344" s="65">
        <f t="shared" si="179"/>
        <v>55</v>
      </c>
      <c r="B1344" s="66"/>
      <c r="C1344" s="67" t="s">
        <v>1455</v>
      </c>
      <c r="D1344" s="66">
        <v>5001986</v>
      </c>
      <c r="E1344" s="68" t="s">
        <v>74</v>
      </c>
      <c r="F1344" s="65">
        <v>1</v>
      </c>
      <c r="G1344" s="88">
        <v>52500000</v>
      </c>
      <c r="H1344" s="70">
        <v>0</v>
      </c>
      <c r="I1344" s="65">
        <v>1</v>
      </c>
      <c r="J1344" s="71">
        <v>52500000</v>
      </c>
      <c r="K1344" s="70">
        <f t="shared" si="176"/>
        <v>0</v>
      </c>
      <c r="L1344" s="72"/>
      <c r="M1344" s="72"/>
      <c r="N1344" s="72"/>
      <c r="O1344" s="66"/>
      <c r="P1344" s="73"/>
      <c r="Q1344" s="65">
        <v>2011</v>
      </c>
      <c r="R1344" s="66">
        <v>5</v>
      </c>
      <c r="S1344" s="75">
        <f t="shared" si="177"/>
        <v>0.2</v>
      </c>
      <c r="T1344" s="76">
        <f t="shared" si="178"/>
        <v>10500000</v>
      </c>
      <c r="U1344" s="66">
        <f t="shared" si="181"/>
        <v>7</v>
      </c>
      <c r="V1344" s="66"/>
      <c r="W1344" s="77">
        <f t="shared" si="180"/>
        <v>73500000</v>
      </c>
      <c r="X1344" s="18">
        <f t="shared" ref="X1344:X1407" si="183">IF(H1344&lt;0,0,H1344)</f>
        <v>0</v>
      </c>
    </row>
    <row r="1345" spans="1:24" hidden="1" x14ac:dyDescent="0.25">
      <c r="A1345" s="65">
        <f t="shared" si="179"/>
        <v>56</v>
      </c>
      <c r="B1345" s="66"/>
      <c r="C1345" s="67" t="s">
        <v>1456</v>
      </c>
      <c r="D1345" s="66">
        <v>5001794</v>
      </c>
      <c r="E1345" s="68" t="s">
        <v>74</v>
      </c>
      <c r="F1345" s="65">
        <v>1</v>
      </c>
      <c r="G1345" s="88">
        <v>55000000</v>
      </c>
      <c r="H1345" s="70">
        <v>0</v>
      </c>
      <c r="I1345" s="65">
        <v>1</v>
      </c>
      <c r="J1345" s="71">
        <v>55000000</v>
      </c>
      <c r="K1345" s="70">
        <f t="shared" si="176"/>
        <v>0</v>
      </c>
      <c r="L1345" s="72"/>
      <c r="M1345" s="72"/>
      <c r="N1345" s="72"/>
      <c r="O1345" s="66"/>
      <c r="P1345" s="73"/>
      <c r="Q1345" s="65">
        <v>2009</v>
      </c>
      <c r="R1345" s="66">
        <v>5</v>
      </c>
      <c r="S1345" s="75">
        <f t="shared" si="177"/>
        <v>0.2</v>
      </c>
      <c r="T1345" s="76">
        <f t="shared" si="178"/>
        <v>11000000</v>
      </c>
      <c r="U1345" s="66">
        <f t="shared" si="181"/>
        <v>9</v>
      </c>
      <c r="V1345" s="66">
        <v>0</v>
      </c>
      <c r="W1345" s="77">
        <f t="shared" si="180"/>
        <v>99000000</v>
      </c>
      <c r="X1345" s="18">
        <f t="shared" si="183"/>
        <v>0</v>
      </c>
    </row>
    <row r="1346" spans="1:24" s="100" customFormat="1" ht="18" hidden="1" customHeight="1" x14ac:dyDescent="0.2">
      <c r="A1346" s="65">
        <f t="shared" si="179"/>
        <v>57</v>
      </c>
      <c r="B1346" s="92"/>
      <c r="C1346" s="83" t="s">
        <v>1457</v>
      </c>
      <c r="D1346" s="92" t="s">
        <v>1458</v>
      </c>
      <c r="E1346" s="93" t="s">
        <v>74</v>
      </c>
      <c r="F1346" s="85">
        <v>1</v>
      </c>
      <c r="G1346" s="101">
        <v>7500000</v>
      </c>
      <c r="H1346" s="95">
        <v>0</v>
      </c>
      <c r="I1346" s="85">
        <v>1</v>
      </c>
      <c r="J1346" s="94">
        <v>7500000</v>
      </c>
      <c r="K1346" s="95">
        <f t="shared" si="176"/>
        <v>0</v>
      </c>
      <c r="L1346" s="92"/>
      <c r="M1346" s="92"/>
      <c r="N1346" s="92" t="s">
        <v>75</v>
      </c>
      <c r="O1346" s="92"/>
      <c r="P1346" s="93"/>
      <c r="Q1346" s="85">
        <v>2003</v>
      </c>
      <c r="R1346" s="92">
        <v>5</v>
      </c>
      <c r="S1346" s="97">
        <f t="shared" si="177"/>
        <v>0.2</v>
      </c>
      <c r="T1346" s="98">
        <f t="shared" si="178"/>
        <v>1500000</v>
      </c>
      <c r="U1346" s="66">
        <f t="shared" si="181"/>
        <v>15</v>
      </c>
      <c r="V1346" s="92">
        <v>0</v>
      </c>
      <c r="W1346" s="99">
        <f t="shared" si="180"/>
        <v>22500000</v>
      </c>
      <c r="X1346" s="100">
        <f t="shared" si="183"/>
        <v>0</v>
      </c>
    </row>
    <row r="1347" spans="1:24" hidden="1" x14ac:dyDescent="0.25">
      <c r="A1347" s="65">
        <f t="shared" si="179"/>
        <v>58</v>
      </c>
      <c r="B1347" s="66"/>
      <c r="C1347" s="67" t="s">
        <v>1451</v>
      </c>
      <c r="D1347" s="66">
        <v>5001758</v>
      </c>
      <c r="E1347" s="68" t="s">
        <v>74</v>
      </c>
      <c r="F1347" s="65">
        <v>1</v>
      </c>
      <c r="G1347" s="86">
        <v>21530000</v>
      </c>
      <c r="H1347" s="70">
        <v>0</v>
      </c>
      <c r="I1347" s="65">
        <v>1</v>
      </c>
      <c r="J1347" s="71">
        <v>21530000</v>
      </c>
      <c r="K1347" s="70">
        <f t="shared" si="176"/>
        <v>0</v>
      </c>
      <c r="L1347" s="72"/>
      <c r="M1347" s="72"/>
      <c r="N1347" s="72"/>
      <c r="O1347" s="72"/>
      <c r="P1347" s="90"/>
      <c r="Q1347" s="65">
        <v>2009</v>
      </c>
      <c r="R1347" s="66">
        <v>8</v>
      </c>
      <c r="S1347" s="75">
        <f t="shared" si="177"/>
        <v>0.125</v>
      </c>
      <c r="T1347" s="76">
        <f t="shared" si="178"/>
        <v>2691250</v>
      </c>
      <c r="U1347" s="66">
        <f t="shared" si="181"/>
        <v>9</v>
      </c>
      <c r="V1347" s="66"/>
      <c r="W1347" s="77">
        <f t="shared" si="180"/>
        <v>24221250</v>
      </c>
      <c r="X1347" s="18">
        <f t="shared" si="183"/>
        <v>0</v>
      </c>
    </row>
    <row r="1348" spans="1:24" ht="16.5" hidden="1" customHeight="1" x14ac:dyDescent="0.25">
      <c r="A1348" s="65">
        <f t="shared" si="179"/>
        <v>59</v>
      </c>
      <c r="B1348" s="66"/>
      <c r="C1348" s="67" t="s">
        <v>1459</v>
      </c>
      <c r="D1348" s="66" t="s">
        <v>1460</v>
      </c>
      <c r="E1348" s="68" t="s">
        <v>86</v>
      </c>
      <c r="F1348" s="65">
        <v>1</v>
      </c>
      <c r="G1348" s="88">
        <v>7500000</v>
      </c>
      <c r="H1348" s="70">
        <v>0</v>
      </c>
      <c r="I1348" s="65">
        <v>1</v>
      </c>
      <c r="J1348" s="71">
        <v>7500000</v>
      </c>
      <c r="K1348" s="70">
        <f t="shared" si="176"/>
        <v>0</v>
      </c>
      <c r="L1348" s="66"/>
      <c r="M1348" s="66"/>
      <c r="N1348" s="66"/>
      <c r="O1348" s="66"/>
      <c r="P1348" s="73"/>
      <c r="Q1348" s="65">
        <v>2005</v>
      </c>
      <c r="R1348" s="66">
        <v>5</v>
      </c>
      <c r="S1348" s="75">
        <f t="shared" si="177"/>
        <v>0.2</v>
      </c>
      <c r="T1348" s="76">
        <f t="shared" si="178"/>
        <v>1500000</v>
      </c>
      <c r="U1348" s="66">
        <f t="shared" si="181"/>
        <v>13</v>
      </c>
      <c r="V1348" s="66">
        <v>0</v>
      </c>
      <c r="W1348" s="77">
        <f t="shared" si="180"/>
        <v>19500000</v>
      </c>
      <c r="X1348" s="18">
        <f t="shared" si="183"/>
        <v>0</v>
      </c>
    </row>
    <row r="1349" spans="1:24" hidden="1" x14ac:dyDescent="0.25">
      <c r="A1349" s="65">
        <f t="shared" si="179"/>
        <v>60</v>
      </c>
      <c r="B1349" s="66"/>
      <c r="C1349" s="67" t="s">
        <v>1392</v>
      </c>
      <c r="D1349" s="66" t="s">
        <v>1461</v>
      </c>
      <c r="E1349" s="68" t="s">
        <v>84</v>
      </c>
      <c r="F1349" s="65">
        <v>1</v>
      </c>
      <c r="G1349" s="69">
        <v>24900700</v>
      </c>
      <c r="H1349" s="70">
        <v>0</v>
      </c>
      <c r="I1349" s="65">
        <v>1</v>
      </c>
      <c r="J1349" s="71">
        <v>24900700</v>
      </c>
      <c r="K1349" s="70">
        <f t="shared" si="176"/>
        <v>0</v>
      </c>
      <c r="L1349" s="66"/>
      <c r="M1349" s="66"/>
      <c r="N1349" s="66"/>
      <c r="O1349" s="66"/>
      <c r="P1349" s="73"/>
      <c r="Q1349" s="65">
        <v>2010</v>
      </c>
      <c r="R1349" s="66">
        <v>5</v>
      </c>
      <c r="S1349" s="75">
        <f t="shared" si="177"/>
        <v>0.2</v>
      </c>
      <c r="T1349" s="76">
        <f t="shared" si="178"/>
        <v>4980140</v>
      </c>
      <c r="U1349" s="66">
        <f t="shared" si="181"/>
        <v>8</v>
      </c>
      <c r="V1349" s="66">
        <v>0</v>
      </c>
      <c r="W1349" s="77">
        <f t="shared" si="180"/>
        <v>39841120</v>
      </c>
      <c r="X1349" s="18">
        <f t="shared" si="183"/>
        <v>0</v>
      </c>
    </row>
    <row r="1350" spans="1:24" hidden="1" x14ac:dyDescent="0.25">
      <c r="A1350" s="65">
        <f t="shared" si="179"/>
        <v>61</v>
      </c>
      <c r="B1350" s="66"/>
      <c r="C1350" s="67" t="s">
        <v>1392</v>
      </c>
      <c r="D1350" s="66" t="s">
        <v>1462</v>
      </c>
      <c r="E1350" s="68" t="s">
        <v>84</v>
      </c>
      <c r="F1350" s="65">
        <v>1</v>
      </c>
      <c r="G1350" s="69">
        <v>24900700</v>
      </c>
      <c r="H1350" s="70">
        <v>0</v>
      </c>
      <c r="I1350" s="65">
        <v>1</v>
      </c>
      <c r="J1350" s="71">
        <v>24900700</v>
      </c>
      <c r="K1350" s="70">
        <f t="shared" si="176"/>
        <v>0</v>
      </c>
      <c r="L1350" s="66"/>
      <c r="M1350" s="66"/>
      <c r="N1350" s="66"/>
      <c r="O1350" s="66"/>
      <c r="P1350" s="73"/>
      <c r="Q1350" s="65">
        <v>2010</v>
      </c>
      <c r="R1350" s="66">
        <v>5</v>
      </c>
      <c r="S1350" s="75">
        <f t="shared" si="177"/>
        <v>0.2</v>
      </c>
      <c r="T1350" s="76">
        <f t="shared" si="178"/>
        <v>4980140</v>
      </c>
      <c r="U1350" s="66">
        <f t="shared" si="181"/>
        <v>8</v>
      </c>
      <c r="V1350" s="66">
        <v>0</v>
      </c>
      <c r="W1350" s="77">
        <f t="shared" si="180"/>
        <v>39841120</v>
      </c>
      <c r="X1350" s="18">
        <f t="shared" si="183"/>
        <v>0</v>
      </c>
    </row>
    <row r="1351" spans="1:24" hidden="1" x14ac:dyDescent="0.25">
      <c r="A1351" s="65">
        <f t="shared" si="179"/>
        <v>62</v>
      </c>
      <c r="B1351" s="66"/>
      <c r="C1351" s="67" t="s">
        <v>1392</v>
      </c>
      <c r="D1351" s="66" t="s">
        <v>1463</v>
      </c>
      <c r="E1351" s="68" t="s">
        <v>84</v>
      </c>
      <c r="F1351" s="65">
        <v>1</v>
      </c>
      <c r="G1351" s="69">
        <v>24900700</v>
      </c>
      <c r="H1351" s="70">
        <v>0</v>
      </c>
      <c r="I1351" s="65">
        <v>1</v>
      </c>
      <c r="J1351" s="71">
        <v>24900700</v>
      </c>
      <c r="K1351" s="70">
        <f t="shared" si="176"/>
        <v>0</v>
      </c>
      <c r="L1351" s="66"/>
      <c r="M1351" s="66"/>
      <c r="N1351" s="66"/>
      <c r="O1351" s="66"/>
      <c r="P1351" s="73"/>
      <c r="Q1351" s="65">
        <v>2010</v>
      </c>
      <c r="R1351" s="66">
        <v>5</v>
      </c>
      <c r="S1351" s="75">
        <f t="shared" si="177"/>
        <v>0.2</v>
      </c>
      <c r="T1351" s="76">
        <f t="shared" si="178"/>
        <v>4980140</v>
      </c>
      <c r="U1351" s="66">
        <f t="shared" si="181"/>
        <v>8</v>
      </c>
      <c r="V1351" s="66">
        <v>0</v>
      </c>
      <c r="W1351" s="77">
        <f t="shared" si="180"/>
        <v>39841120</v>
      </c>
      <c r="X1351" s="18">
        <f t="shared" si="183"/>
        <v>0</v>
      </c>
    </row>
    <row r="1352" spans="1:24" ht="42.75" hidden="1" customHeight="1" x14ac:dyDescent="0.25">
      <c r="A1352" s="65">
        <f t="shared" si="179"/>
        <v>63</v>
      </c>
      <c r="B1352" s="66"/>
      <c r="C1352" s="67" t="s">
        <v>1464</v>
      </c>
      <c r="D1352" s="66" t="s">
        <v>1465</v>
      </c>
      <c r="E1352" s="68" t="s">
        <v>84</v>
      </c>
      <c r="F1352" s="65">
        <v>1</v>
      </c>
      <c r="G1352" s="88">
        <v>17999500</v>
      </c>
      <c r="H1352" s="70">
        <v>0</v>
      </c>
      <c r="I1352" s="65">
        <v>1</v>
      </c>
      <c r="J1352" s="71">
        <v>17999500</v>
      </c>
      <c r="K1352" s="70">
        <f t="shared" si="176"/>
        <v>0</v>
      </c>
      <c r="L1352" s="66"/>
      <c r="M1352" s="66"/>
      <c r="N1352" s="66"/>
      <c r="O1352" s="66"/>
      <c r="P1352" s="73"/>
      <c r="Q1352" s="65">
        <v>2009</v>
      </c>
      <c r="R1352" s="66">
        <v>5</v>
      </c>
      <c r="S1352" s="75">
        <f t="shared" si="177"/>
        <v>0.2</v>
      </c>
      <c r="T1352" s="76">
        <f t="shared" si="178"/>
        <v>3599900</v>
      </c>
      <c r="U1352" s="66">
        <f t="shared" si="181"/>
        <v>9</v>
      </c>
      <c r="V1352" s="66">
        <v>0</v>
      </c>
      <c r="W1352" s="77">
        <f t="shared" si="180"/>
        <v>32399100</v>
      </c>
      <c r="X1352" s="18">
        <f t="shared" si="183"/>
        <v>0</v>
      </c>
    </row>
    <row r="1353" spans="1:24" ht="45" hidden="1" customHeight="1" x14ac:dyDescent="0.25">
      <c r="A1353" s="65">
        <f t="shared" si="179"/>
        <v>64</v>
      </c>
      <c r="B1353" s="66"/>
      <c r="C1353" s="67" t="s">
        <v>1464</v>
      </c>
      <c r="D1353" s="66" t="s">
        <v>1466</v>
      </c>
      <c r="E1353" s="68" t="s">
        <v>84</v>
      </c>
      <c r="F1353" s="65">
        <v>1</v>
      </c>
      <c r="G1353" s="88">
        <v>17999500</v>
      </c>
      <c r="H1353" s="70">
        <v>0</v>
      </c>
      <c r="I1353" s="65">
        <v>1</v>
      </c>
      <c r="J1353" s="71">
        <v>17999500</v>
      </c>
      <c r="K1353" s="70">
        <f t="shared" si="176"/>
        <v>0</v>
      </c>
      <c r="L1353" s="66"/>
      <c r="M1353" s="66"/>
      <c r="N1353" s="66"/>
      <c r="O1353" s="66"/>
      <c r="P1353" s="73"/>
      <c r="Q1353" s="65">
        <v>2009</v>
      </c>
      <c r="R1353" s="66">
        <v>5</v>
      </c>
      <c r="S1353" s="75">
        <f t="shared" si="177"/>
        <v>0.2</v>
      </c>
      <c r="T1353" s="76">
        <f t="shared" si="178"/>
        <v>3599900</v>
      </c>
      <c r="U1353" s="66">
        <f t="shared" si="181"/>
        <v>9</v>
      </c>
      <c r="V1353" s="66">
        <v>0</v>
      </c>
      <c r="W1353" s="77">
        <f t="shared" si="180"/>
        <v>32399100</v>
      </c>
      <c r="X1353" s="18">
        <f t="shared" si="183"/>
        <v>0</v>
      </c>
    </row>
    <row r="1354" spans="1:24" ht="45" hidden="1" customHeight="1" x14ac:dyDescent="0.25">
      <c r="A1354" s="65">
        <f t="shared" si="179"/>
        <v>65</v>
      </c>
      <c r="B1354" s="66"/>
      <c r="C1354" s="67" t="s">
        <v>1464</v>
      </c>
      <c r="D1354" s="66" t="s">
        <v>1467</v>
      </c>
      <c r="E1354" s="68" t="s">
        <v>84</v>
      </c>
      <c r="F1354" s="65">
        <v>1</v>
      </c>
      <c r="G1354" s="88">
        <v>17999500</v>
      </c>
      <c r="H1354" s="70">
        <v>0</v>
      </c>
      <c r="I1354" s="65">
        <v>1</v>
      </c>
      <c r="J1354" s="71">
        <v>17999500</v>
      </c>
      <c r="K1354" s="70">
        <f t="shared" ref="K1354:K1417" si="184">H1354</f>
        <v>0</v>
      </c>
      <c r="L1354" s="66"/>
      <c r="M1354" s="66"/>
      <c r="N1354" s="66"/>
      <c r="O1354" s="66"/>
      <c r="P1354" s="73"/>
      <c r="Q1354" s="65">
        <v>2009</v>
      </c>
      <c r="R1354" s="66">
        <v>5</v>
      </c>
      <c r="S1354" s="75">
        <f t="shared" ref="S1354:S1417" si="185">100%/R1354</f>
        <v>0.2</v>
      </c>
      <c r="T1354" s="76">
        <f t="shared" ref="T1354:T1417" si="186">G1354/R1354</f>
        <v>3599900</v>
      </c>
      <c r="U1354" s="66">
        <f t="shared" si="181"/>
        <v>9</v>
      </c>
      <c r="V1354" s="66">
        <v>0</v>
      </c>
      <c r="W1354" s="77">
        <f t="shared" si="180"/>
        <v>32399100</v>
      </c>
      <c r="X1354" s="18">
        <f t="shared" si="183"/>
        <v>0</v>
      </c>
    </row>
    <row r="1355" spans="1:24" ht="17.25" hidden="1" customHeight="1" x14ac:dyDescent="0.25">
      <c r="A1355" s="65">
        <f t="shared" si="179"/>
        <v>66</v>
      </c>
      <c r="B1355" s="66"/>
      <c r="C1355" s="105" t="s">
        <v>1396</v>
      </c>
      <c r="D1355" s="66" t="s">
        <v>1468</v>
      </c>
      <c r="E1355" s="68" t="s">
        <v>84</v>
      </c>
      <c r="F1355" s="65">
        <v>1</v>
      </c>
      <c r="G1355" s="88">
        <v>20752600</v>
      </c>
      <c r="H1355" s="70">
        <v>0</v>
      </c>
      <c r="I1355" s="65">
        <v>1</v>
      </c>
      <c r="J1355" s="71">
        <v>20752600</v>
      </c>
      <c r="K1355" s="70">
        <f t="shared" si="184"/>
        <v>0</v>
      </c>
      <c r="L1355" s="66"/>
      <c r="M1355" s="66"/>
      <c r="N1355" s="66"/>
      <c r="O1355" s="66"/>
      <c r="P1355" s="73"/>
      <c r="Q1355" s="65">
        <v>2010</v>
      </c>
      <c r="R1355" s="66">
        <v>5</v>
      </c>
      <c r="S1355" s="75">
        <f t="shared" si="185"/>
        <v>0.2</v>
      </c>
      <c r="T1355" s="76">
        <f t="shared" si="186"/>
        <v>4150520</v>
      </c>
      <c r="U1355" s="66">
        <f t="shared" si="181"/>
        <v>8</v>
      </c>
      <c r="V1355" s="66">
        <v>0</v>
      </c>
      <c r="W1355" s="77">
        <f t="shared" si="180"/>
        <v>33204160</v>
      </c>
      <c r="X1355" s="18">
        <f t="shared" si="183"/>
        <v>0</v>
      </c>
    </row>
    <row r="1356" spans="1:24" ht="17.25" hidden="1" customHeight="1" x14ac:dyDescent="0.25">
      <c r="A1356" s="65">
        <f t="shared" ref="A1356:A1419" si="187">+A1355+1</f>
        <v>67</v>
      </c>
      <c r="B1356" s="66"/>
      <c r="C1356" s="105" t="s">
        <v>1396</v>
      </c>
      <c r="D1356" s="66" t="s">
        <v>1469</v>
      </c>
      <c r="E1356" s="68" t="s">
        <v>84</v>
      </c>
      <c r="F1356" s="65">
        <v>1</v>
      </c>
      <c r="G1356" s="88">
        <v>20752600</v>
      </c>
      <c r="H1356" s="70">
        <v>0</v>
      </c>
      <c r="I1356" s="65">
        <v>1</v>
      </c>
      <c r="J1356" s="71">
        <v>20752600</v>
      </c>
      <c r="K1356" s="70">
        <f t="shared" si="184"/>
        <v>0</v>
      </c>
      <c r="L1356" s="66"/>
      <c r="M1356" s="66"/>
      <c r="N1356" s="66"/>
      <c r="O1356" s="66"/>
      <c r="P1356" s="73"/>
      <c r="Q1356" s="65">
        <v>2010</v>
      </c>
      <c r="R1356" s="66">
        <v>5</v>
      </c>
      <c r="S1356" s="75">
        <f t="shared" si="185"/>
        <v>0.2</v>
      </c>
      <c r="T1356" s="76">
        <f t="shared" si="186"/>
        <v>4150520</v>
      </c>
      <c r="U1356" s="66">
        <f t="shared" si="181"/>
        <v>8</v>
      </c>
      <c r="V1356" s="66">
        <v>0</v>
      </c>
      <c r="W1356" s="77">
        <f t="shared" si="180"/>
        <v>33204160</v>
      </c>
      <c r="X1356" s="18">
        <f t="shared" si="183"/>
        <v>0</v>
      </c>
    </row>
    <row r="1357" spans="1:24" ht="17.25" hidden="1" customHeight="1" x14ac:dyDescent="0.25">
      <c r="A1357" s="65">
        <f t="shared" si="187"/>
        <v>68</v>
      </c>
      <c r="B1357" s="66"/>
      <c r="C1357" s="105" t="s">
        <v>1396</v>
      </c>
      <c r="D1357" s="66" t="s">
        <v>1470</v>
      </c>
      <c r="E1357" s="68" t="s">
        <v>84</v>
      </c>
      <c r="F1357" s="65">
        <v>1</v>
      </c>
      <c r="G1357" s="88">
        <v>20752600</v>
      </c>
      <c r="H1357" s="70">
        <v>0</v>
      </c>
      <c r="I1357" s="65">
        <v>1</v>
      </c>
      <c r="J1357" s="71">
        <v>20752600</v>
      </c>
      <c r="K1357" s="70">
        <f t="shared" si="184"/>
        <v>0</v>
      </c>
      <c r="L1357" s="66"/>
      <c r="M1357" s="66"/>
      <c r="N1357" s="66"/>
      <c r="O1357" s="66"/>
      <c r="P1357" s="73"/>
      <c r="Q1357" s="65">
        <v>2010</v>
      </c>
      <c r="R1357" s="66">
        <v>5</v>
      </c>
      <c r="S1357" s="75">
        <f t="shared" si="185"/>
        <v>0.2</v>
      </c>
      <c r="T1357" s="76">
        <f t="shared" si="186"/>
        <v>4150520</v>
      </c>
      <c r="U1357" s="66">
        <f t="shared" si="181"/>
        <v>8</v>
      </c>
      <c r="V1357" s="66">
        <v>0</v>
      </c>
      <c r="W1357" s="77">
        <f t="shared" si="180"/>
        <v>33204160</v>
      </c>
      <c r="X1357" s="18">
        <f t="shared" si="183"/>
        <v>0</v>
      </c>
    </row>
    <row r="1358" spans="1:24" ht="17.25" hidden="1" customHeight="1" x14ac:dyDescent="0.25">
      <c r="A1358" s="65">
        <f t="shared" si="187"/>
        <v>69</v>
      </c>
      <c r="B1358" s="66"/>
      <c r="C1358" s="105" t="s">
        <v>1396</v>
      </c>
      <c r="D1358" s="66" t="s">
        <v>1471</v>
      </c>
      <c r="E1358" s="68" t="s">
        <v>84</v>
      </c>
      <c r="F1358" s="65">
        <v>1</v>
      </c>
      <c r="G1358" s="88">
        <v>20752600</v>
      </c>
      <c r="H1358" s="70">
        <v>0</v>
      </c>
      <c r="I1358" s="65">
        <v>1</v>
      </c>
      <c r="J1358" s="71">
        <v>20752600</v>
      </c>
      <c r="K1358" s="70">
        <f t="shared" si="184"/>
        <v>0</v>
      </c>
      <c r="L1358" s="66"/>
      <c r="M1358" s="66"/>
      <c r="N1358" s="66"/>
      <c r="O1358" s="66"/>
      <c r="P1358" s="73"/>
      <c r="Q1358" s="65">
        <v>2010</v>
      </c>
      <c r="R1358" s="66">
        <v>5</v>
      </c>
      <c r="S1358" s="75">
        <f t="shared" si="185"/>
        <v>0.2</v>
      </c>
      <c r="T1358" s="76">
        <f t="shared" si="186"/>
        <v>4150520</v>
      </c>
      <c r="U1358" s="66">
        <f t="shared" si="181"/>
        <v>8</v>
      </c>
      <c r="V1358" s="66">
        <v>0</v>
      </c>
      <c r="W1358" s="77">
        <f t="shared" si="180"/>
        <v>33204160</v>
      </c>
      <c r="X1358" s="18">
        <f t="shared" si="183"/>
        <v>0</v>
      </c>
    </row>
    <row r="1359" spans="1:24" ht="30" hidden="1" x14ac:dyDescent="0.25">
      <c r="A1359" s="65">
        <f t="shared" si="187"/>
        <v>70</v>
      </c>
      <c r="B1359" s="66"/>
      <c r="C1359" s="67" t="s">
        <v>1472</v>
      </c>
      <c r="D1359" s="66" t="s">
        <v>1473</v>
      </c>
      <c r="E1359" s="68" t="s">
        <v>84</v>
      </c>
      <c r="F1359" s="65">
        <v>1</v>
      </c>
      <c r="G1359" s="88">
        <v>46150000</v>
      </c>
      <c r="H1359" s="70">
        <v>0</v>
      </c>
      <c r="I1359" s="65">
        <v>1</v>
      </c>
      <c r="J1359" s="71">
        <v>46150000</v>
      </c>
      <c r="K1359" s="70">
        <f t="shared" si="184"/>
        <v>0</v>
      </c>
      <c r="L1359" s="66"/>
      <c r="M1359" s="66"/>
      <c r="N1359" s="66"/>
      <c r="O1359" s="66"/>
      <c r="P1359" s="73"/>
      <c r="Q1359" s="65">
        <v>2005</v>
      </c>
      <c r="R1359" s="66">
        <v>5</v>
      </c>
      <c r="S1359" s="75">
        <f t="shared" si="185"/>
        <v>0.2</v>
      </c>
      <c r="T1359" s="76">
        <f t="shared" si="186"/>
        <v>9230000</v>
      </c>
      <c r="U1359" s="66">
        <f t="shared" si="181"/>
        <v>13</v>
      </c>
      <c r="V1359" s="66">
        <v>0</v>
      </c>
      <c r="W1359" s="77">
        <f t="shared" si="180"/>
        <v>119990000</v>
      </c>
      <c r="X1359" s="18">
        <f t="shared" si="183"/>
        <v>0</v>
      </c>
    </row>
    <row r="1360" spans="1:24" ht="44.25" hidden="1" customHeight="1" x14ac:dyDescent="0.25">
      <c r="A1360" s="65">
        <f t="shared" si="187"/>
        <v>71</v>
      </c>
      <c r="B1360" s="66"/>
      <c r="C1360" s="67" t="s">
        <v>1464</v>
      </c>
      <c r="D1360" s="66" t="s">
        <v>1474</v>
      </c>
      <c r="E1360" s="68" t="s">
        <v>84</v>
      </c>
      <c r="F1360" s="65">
        <v>1</v>
      </c>
      <c r="G1360" s="88">
        <v>17999500</v>
      </c>
      <c r="H1360" s="70">
        <v>0</v>
      </c>
      <c r="I1360" s="65">
        <v>1</v>
      </c>
      <c r="J1360" s="71">
        <v>17999500</v>
      </c>
      <c r="K1360" s="70">
        <f t="shared" si="184"/>
        <v>0</v>
      </c>
      <c r="L1360" s="66"/>
      <c r="M1360" s="66"/>
      <c r="N1360" s="66"/>
      <c r="O1360" s="66"/>
      <c r="P1360" s="73"/>
      <c r="Q1360" s="65">
        <v>2009</v>
      </c>
      <c r="R1360" s="66">
        <v>5</v>
      </c>
      <c r="S1360" s="75">
        <f t="shared" si="185"/>
        <v>0.2</v>
      </c>
      <c r="T1360" s="76">
        <f t="shared" si="186"/>
        <v>3599900</v>
      </c>
      <c r="U1360" s="66">
        <f t="shared" si="181"/>
        <v>9</v>
      </c>
      <c r="V1360" s="66">
        <v>0</v>
      </c>
      <c r="W1360" s="77">
        <f t="shared" si="180"/>
        <v>32399100</v>
      </c>
      <c r="X1360" s="18">
        <f t="shared" si="183"/>
        <v>0</v>
      </c>
    </row>
    <row r="1361" spans="1:24" ht="48" hidden="1" customHeight="1" x14ac:dyDescent="0.25">
      <c r="A1361" s="65">
        <f t="shared" si="187"/>
        <v>72</v>
      </c>
      <c r="B1361" s="66"/>
      <c r="C1361" s="67" t="s">
        <v>1475</v>
      </c>
      <c r="D1361" s="66">
        <v>5001377</v>
      </c>
      <c r="E1361" s="68" t="s">
        <v>84</v>
      </c>
      <c r="F1361" s="65">
        <v>1</v>
      </c>
      <c r="G1361" s="88">
        <v>39440000</v>
      </c>
      <c r="H1361" s="70">
        <v>0</v>
      </c>
      <c r="I1361" s="65">
        <v>1</v>
      </c>
      <c r="J1361" s="71">
        <v>39440000</v>
      </c>
      <c r="K1361" s="70">
        <f t="shared" si="184"/>
        <v>0</v>
      </c>
      <c r="L1361" s="66"/>
      <c r="M1361" s="66"/>
      <c r="N1361" s="66"/>
      <c r="O1361" s="66"/>
      <c r="P1361" s="73"/>
      <c r="Q1361" s="65">
        <v>2006</v>
      </c>
      <c r="R1361" s="66">
        <v>5</v>
      </c>
      <c r="S1361" s="75">
        <f t="shared" si="185"/>
        <v>0.2</v>
      </c>
      <c r="T1361" s="76">
        <f t="shared" si="186"/>
        <v>7888000</v>
      </c>
      <c r="U1361" s="66">
        <f t="shared" si="181"/>
        <v>12</v>
      </c>
      <c r="V1361" s="66">
        <v>0</v>
      </c>
      <c r="W1361" s="77">
        <f t="shared" si="180"/>
        <v>94656000</v>
      </c>
      <c r="X1361" s="18">
        <f t="shared" si="183"/>
        <v>0</v>
      </c>
    </row>
    <row r="1362" spans="1:24" ht="30" hidden="1" x14ac:dyDescent="0.25">
      <c r="A1362" s="65">
        <f t="shared" si="187"/>
        <v>73</v>
      </c>
      <c r="B1362" s="66"/>
      <c r="C1362" s="67" t="s">
        <v>1476</v>
      </c>
      <c r="D1362" s="66" t="s">
        <v>1477</v>
      </c>
      <c r="E1362" s="68" t="s">
        <v>74</v>
      </c>
      <c r="F1362" s="65">
        <v>1</v>
      </c>
      <c r="G1362" s="88">
        <v>8500000</v>
      </c>
      <c r="H1362" s="70">
        <v>0</v>
      </c>
      <c r="I1362" s="65">
        <v>1</v>
      </c>
      <c r="J1362" s="71">
        <v>8500000</v>
      </c>
      <c r="K1362" s="70">
        <f t="shared" si="184"/>
        <v>0</v>
      </c>
      <c r="L1362" s="72"/>
      <c r="M1362" s="72"/>
      <c r="N1362" s="72"/>
      <c r="O1362" s="66"/>
      <c r="P1362" s="73"/>
      <c r="Q1362" s="65">
        <v>2009</v>
      </c>
      <c r="R1362" s="66">
        <v>5</v>
      </c>
      <c r="S1362" s="75">
        <f t="shared" si="185"/>
        <v>0.2</v>
      </c>
      <c r="T1362" s="76">
        <f t="shared" si="186"/>
        <v>1700000</v>
      </c>
      <c r="U1362" s="66">
        <f t="shared" si="181"/>
        <v>9</v>
      </c>
      <c r="V1362" s="66">
        <v>0</v>
      </c>
      <c r="W1362" s="77">
        <f t="shared" si="180"/>
        <v>15300000</v>
      </c>
      <c r="X1362" s="18">
        <f t="shared" si="183"/>
        <v>0</v>
      </c>
    </row>
    <row r="1363" spans="1:24" ht="30" hidden="1" x14ac:dyDescent="0.25">
      <c r="A1363" s="65">
        <f t="shared" si="187"/>
        <v>74</v>
      </c>
      <c r="B1363" s="66"/>
      <c r="C1363" s="67" t="s">
        <v>1476</v>
      </c>
      <c r="D1363" s="66" t="s">
        <v>1478</v>
      </c>
      <c r="E1363" s="68" t="s">
        <v>74</v>
      </c>
      <c r="F1363" s="65">
        <v>1</v>
      </c>
      <c r="G1363" s="88">
        <v>8500000</v>
      </c>
      <c r="H1363" s="70">
        <v>0</v>
      </c>
      <c r="I1363" s="65">
        <v>1</v>
      </c>
      <c r="J1363" s="71">
        <v>8500000</v>
      </c>
      <c r="K1363" s="70">
        <f t="shared" si="184"/>
        <v>0</v>
      </c>
      <c r="L1363" s="72"/>
      <c r="M1363" s="72"/>
      <c r="N1363" s="72"/>
      <c r="O1363" s="66"/>
      <c r="P1363" s="73"/>
      <c r="Q1363" s="65">
        <v>2009</v>
      </c>
      <c r="R1363" s="66">
        <v>5</v>
      </c>
      <c r="S1363" s="75">
        <f t="shared" si="185"/>
        <v>0.2</v>
      </c>
      <c r="T1363" s="76">
        <f t="shared" si="186"/>
        <v>1700000</v>
      </c>
      <c r="U1363" s="66">
        <f t="shared" si="181"/>
        <v>9</v>
      </c>
      <c r="V1363" s="66">
        <v>0</v>
      </c>
      <c r="W1363" s="77">
        <f t="shared" si="180"/>
        <v>15300000</v>
      </c>
      <c r="X1363" s="18">
        <f t="shared" si="183"/>
        <v>0</v>
      </c>
    </row>
    <row r="1364" spans="1:24" hidden="1" x14ac:dyDescent="0.25">
      <c r="A1364" s="65">
        <f t="shared" si="187"/>
        <v>75</v>
      </c>
      <c r="B1364" s="66"/>
      <c r="C1364" s="67" t="s">
        <v>1479</v>
      </c>
      <c r="D1364" s="66" t="s">
        <v>1480</v>
      </c>
      <c r="E1364" s="68" t="s">
        <v>288</v>
      </c>
      <c r="F1364" s="65">
        <v>1</v>
      </c>
      <c r="G1364" s="88">
        <v>21840000</v>
      </c>
      <c r="H1364" s="70">
        <v>0</v>
      </c>
      <c r="I1364" s="65">
        <v>1</v>
      </c>
      <c r="J1364" s="71">
        <v>21840000</v>
      </c>
      <c r="K1364" s="70">
        <f t="shared" si="184"/>
        <v>0</v>
      </c>
      <c r="L1364" s="66"/>
      <c r="M1364" s="66"/>
      <c r="N1364" s="66"/>
      <c r="O1364" s="66"/>
      <c r="P1364" s="73"/>
      <c r="Q1364" s="65">
        <v>2008</v>
      </c>
      <c r="R1364" s="66">
        <v>8</v>
      </c>
      <c r="S1364" s="75">
        <f t="shared" si="185"/>
        <v>0.125</v>
      </c>
      <c r="T1364" s="76">
        <f t="shared" si="186"/>
        <v>2730000</v>
      </c>
      <c r="U1364" s="66">
        <f t="shared" si="181"/>
        <v>10</v>
      </c>
      <c r="V1364" s="66"/>
      <c r="W1364" s="77">
        <f t="shared" ref="W1364:W1427" si="188">T1364*U1364</f>
        <v>27300000</v>
      </c>
      <c r="X1364" s="18">
        <f t="shared" si="183"/>
        <v>0</v>
      </c>
    </row>
    <row r="1365" spans="1:24" hidden="1" x14ac:dyDescent="0.25">
      <c r="A1365" s="65">
        <f t="shared" si="187"/>
        <v>76</v>
      </c>
      <c r="B1365" s="66"/>
      <c r="C1365" s="67" t="s">
        <v>1479</v>
      </c>
      <c r="D1365" s="66" t="s">
        <v>1481</v>
      </c>
      <c r="E1365" s="68" t="s">
        <v>84</v>
      </c>
      <c r="F1365" s="65">
        <v>1</v>
      </c>
      <c r="G1365" s="88">
        <v>21840000</v>
      </c>
      <c r="H1365" s="70">
        <v>0</v>
      </c>
      <c r="I1365" s="65">
        <v>1</v>
      </c>
      <c r="J1365" s="71">
        <v>21840000</v>
      </c>
      <c r="K1365" s="70">
        <f t="shared" si="184"/>
        <v>0</v>
      </c>
      <c r="L1365" s="66"/>
      <c r="M1365" s="66"/>
      <c r="N1365" s="66"/>
      <c r="O1365" s="66"/>
      <c r="P1365" s="73"/>
      <c r="Q1365" s="65">
        <v>2008</v>
      </c>
      <c r="R1365" s="66">
        <v>8</v>
      </c>
      <c r="S1365" s="75">
        <f t="shared" si="185"/>
        <v>0.125</v>
      </c>
      <c r="T1365" s="76">
        <f t="shared" si="186"/>
        <v>2730000</v>
      </c>
      <c r="U1365" s="66">
        <f t="shared" si="181"/>
        <v>10</v>
      </c>
      <c r="V1365" s="66"/>
      <c r="W1365" s="77">
        <f t="shared" si="188"/>
        <v>27300000</v>
      </c>
      <c r="X1365" s="18">
        <f t="shared" si="183"/>
        <v>0</v>
      </c>
    </row>
    <row r="1366" spans="1:24" hidden="1" x14ac:dyDescent="0.25">
      <c r="A1366" s="65">
        <f t="shared" si="187"/>
        <v>77</v>
      </c>
      <c r="B1366" s="66"/>
      <c r="C1366" s="67" t="s">
        <v>1479</v>
      </c>
      <c r="D1366" s="66" t="s">
        <v>1482</v>
      </c>
      <c r="E1366" s="68" t="s">
        <v>84</v>
      </c>
      <c r="F1366" s="65">
        <v>1</v>
      </c>
      <c r="G1366" s="88">
        <v>21840000</v>
      </c>
      <c r="H1366" s="70">
        <v>0</v>
      </c>
      <c r="I1366" s="65">
        <v>1</v>
      </c>
      <c r="J1366" s="71">
        <v>21840000</v>
      </c>
      <c r="K1366" s="70">
        <f t="shared" si="184"/>
        <v>0</v>
      </c>
      <c r="L1366" s="66"/>
      <c r="M1366" s="66"/>
      <c r="N1366" s="66"/>
      <c r="O1366" s="66"/>
      <c r="P1366" s="73"/>
      <c r="Q1366" s="65">
        <v>2008</v>
      </c>
      <c r="R1366" s="66">
        <v>8</v>
      </c>
      <c r="S1366" s="75">
        <f t="shared" si="185"/>
        <v>0.125</v>
      </c>
      <c r="T1366" s="76">
        <f t="shared" si="186"/>
        <v>2730000</v>
      </c>
      <c r="U1366" s="66">
        <f t="shared" si="181"/>
        <v>10</v>
      </c>
      <c r="V1366" s="66"/>
      <c r="W1366" s="77">
        <f t="shared" si="188"/>
        <v>27300000</v>
      </c>
      <c r="X1366" s="18">
        <f t="shared" si="183"/>
        <v>0</v>
      </c>
    </row>
    <row r="1367" spans="1:24" hidden="1" x14ac:dyDescent="0.25">
      <c r="A1367" s="65">
        <f t="shared" si="187"/>
        <v>78</v>
      </c>
      <c r="B1367" s="66"/>
      <c r="C1367" s="67" t="s">
        <v>1451</v>
      </c>
      <c r="D1367" s="66" t="s">
        <v>1483</v>
      </c>
      <c r="E1367" s="68" t="s">
        <v>74</v>
      </c>
      <c r="F1367" s="65">
        <v>1</v>
      </c>
      <c r="G1367" s="88">
        <v>21530000</v>
      </c>
      <c r="H1367" s="70">
        <v>0</v>
      </c>
      <c r="I1367" s="65">
        <v>1</v>
      </c>
      <c r="J1367" s="71">
        <v>21530000</v>
      </c>
      <c r="K1367" s="70">
        <f t="shared" si="184"/>
        <v>0</v>
      </c>
      <c r="L1367" s="66"/>
      <c r="M1367" s="66"/>
      <c r="N1367" s="66"/>
      <c r="O1367" s="66"/>
      <c r="P1367" s="73"/>
      <c r="Q1367" s="65">
        <v>2009</v>
      </c>
      <c r="R1367" s="66">
        <v>8</v>
      </c>
      <c r="S1367" s="75">
        <f t="shared" si="185"/>
        <v>0.125</v>
      </c>
      <c r="T1367" s="76">
        <f t="shared" si="186"/>
        <v>2691250</v>
      </c>
      <c r="U1367" s="66">
        <f t="shared" si="181"/>
        <v>9</v>
      </c>
      <c r="V1367" s="66"/>
      <c r="W1367" s="77">
        <f t="shared" si="188"/>
        <v>24221250</v>
      </c>
      <c r="X1367" s="18">
        <f t="shared" si="183"/>
        <v>0</v>
      </c>
    </row>
    <row r="1368" spans="1:24" hidden="1" x14ac:dyDescent="0.25">
      <c r="A1368" s="65">
        <f t="shared" si="187"/>
        <v>79</v>
      </c>
      <c r="B1368" s="66"/>
      <c r="C1368" s="67" t="s">
        <v>1451</v>
      </c>
      <c r="D1368" s="66" t="s">
        <v>1484</v>
      </c>
      <c r="E1368" s="68" t="s">
        <v>74</v>
      </c>
      <c r="F1368" s="65">
        <v>1</v>
      </c>
      <c r="G1368" s="88">
        <v>21530000</v>
      </c>
      <c r="H1368" s="70">
        <v>0</v>
      </c>
      <c r="I1368" s="65">
        <v>1</v>
      </c>
      <c r="J1368" s="71">
        <v>21530000</v>
      </c>
      <c r="K1368" s="70">
        <f t="shared" si="184"/>
        <v>0</v>
      </c>
      <c r="L1368" s="66"/>
      <c r="M1368" s="66"/>
      <c r="N1368" s="66"/>
      <c r="O1368" s="66"/>
      <c r="P1368" s="73"/>
      <c r="Q1368" s="65">
        <v>2009</v>
      </c>
      <c r="R1368" s="66">
        <v>8</v>
      </c>
      <c r="S1368" s="75">
        <f t="shared" si="185"/>
        <v>0.125</v>
      </c>
      <c r="T1368" s="76">
        <f t="shared" si="186"/>
        <v>2691250</v>
      </c>
      <c r="U1368" s="66">
        <f t="shared" si="181"/>
        <v>9</v>
      </c>
      <c r="V1368" s="66"/>
      <c r="W1368" s="77">
        <f t="shared" si="188"/>
        <v>24221250</v>
      </c>
      <c r="X1368" s="18">
        <f t="shared" si="183"/>
        <v>0</v>
      </c>
    </row>
    <row r="1369" spans="1:24" hidden="1" x14ac:dyDescent="0.25">
      <c r="A1369" s="65">
        <f t="shared" si="187"/>
        <v>80</v>
      </c>
      <c r="B1369" s="66"/>
      <c r="C1369" s="67" t="s">
        <v>1485</v>
      </c>
      <c r="D1369" s="66" t="s">
        <v>1486</v>
      </c>
      <c r="E1369" s="68" t="s">
        <v>74</v>
      </c>
      <c r="F1369" s="65">
        <v>1</v>
      </c>
      <c r="G1369" s="69">
        <v>21500000</v>
      </c>
      <c r="H1369" s="70">
        <f>G1369-W1369</f>
        <v>0</v>
      </c>
      <c r="I1369" s="65">
        <v>1</v>
      </c>
      <c r="J1369" s="71">
        <v>21500000</v>
      </c>
      <c r="K1369" s="70">
        <f t="shared" si="184"/>
        <v>0</v>
      </c>
      <c r="L1369" s="66"/>
      <c r="M1369" s="66"/>
      <c r="N1369" s="66"/>
      <c r="O1369" s="66"/>
      <c r="P1369" s="73"/>
      <c r="Q1369" s="65">
        <v>2010</v>
      </c>
      <c r="R1369" s="66">
        <v>8</v>
      </c>
      <c r="S1369" s="75">
        <f t="shared" si="185"/>
        <v>0.125</v>
      </c>
      <c r="T1369" s="76">
        <f t="shared" si="186"/>
        <v>2687500</v>
      </c>
      <c r="U1369" s="66">
        <f t="shared" si="181"/>
        <v>8</v>
      </c>
      <c r="V1369" s="66"/>
      <c r="W1369" s="77">
        <f t="shared" si="188"/>
        <v>21500000</v>
      </c>
      <c r="X1369" s="18">
        <f t="shared" si="183"/>
        <v>0</v>
      </c>
    </row>
    <row r="1370" spans="1:24" hidden="1" x14ac:dyDescent="0.25">
      <c r="A1370" s="65">
        <f t="shared" si="187"/>
        <v>81</v>
      </c>
      <c r="B1370" s="66"/>
      <c r="C1370" s="67" t="s">
        <v>1485</v>
      </c>
      <c r="D1370" s="66" t="s">
        <v>1487</v>
      </c>
      <c r="E1370" s="68" t="s">
        <v>74</v>
      </c>
      <c r="F1370" s="65">
        <v>1</v>
      </c>
      <c r="G1370" s="69">
        <v>21500000</v>
      </c>
      <c r="H1370" s="70">
        <f>G1370-W1370</f>
        <v>0</v>
      </c>
      <c r="I1370" s="65">
        <v>1</v>
      </c>
      <c r="J1370" s="71">
        <v>21500000</v>
      </c>
      <c r="K1370" s="70">
        <f t="shared" si="184"/>
        <v>0</v>
      </c>
      <c r="L1370" s="66"/>
      <c r="M1370" s="66"/>
      <c r="N1370" s="66"/>
      <c r="O1370" s="66"/>
      <c r="P1370" s="73"/>
      <c r="Q1370" s="65">
        <v>2010</v>
      </c>
      <c r="R1370" s="66">
        <v>8</v>
      </c>
      <c r="S1370" s="75">
        <f t="shared" si="185"/>
        <v>0.125</v>
      </c>
      <c r="T1370" s="76">
        <f t="shared" si="186"/>
        <v>2687500</v>
      </c>
      <c r="U1370" s="66">
        <f t="shared" si="181"/>
        <v>8</v>
      </c>
      <c r="V1370" s="66"/>
      <c r="W1370" s="77">
        <f t="shared" si="188"/>
        <v>21500000</v>
      </c>
      <c r="X1370" s="18">
        <f t="shared" si="183"/>
        <v>0</v>
      </c>
    </row>
    <row r="1371" spans="1:24" hidden="1" x14ac:dyDescent="0.25">
      <c r="A1371" s="65">
        <f t="shared" si="187"/>
        <v>82</v>
      </c>
      <c r="B1371" s="66"/>
      <c r="C1371" s="67" t="s">
        <v>1485</v>
      </c>
      <c r="D1371" s="66" t="s">
        <v>1488</v>
      </c>
      <c r="E1371" s="68" t="s">
        <v>74</v>
      </c>
      <c r="F1371" s="65">
        <v>1</v>
      </c>
      <c r="G1371" s="69">
        <v>21500000</v>
      </c>
      <c r="H1371" s="70">
        <f>G1371-W1371</f>
        <v>0</v>
      </c>
      <c r="I1371" s="65">
        <v>1</v>
      </c>
      <c r="J1371" s="71">
        <v>21500000</v>
      </c>
      <c r="K1371" s="70">
        <f t="shared" si="184"/>
        <v>0</v>
      </c>
      <c r="L1371" s="66"/>
      <c r="M1371" s="66"/>
      <c r="N1371" s="66"/>
      <c r="O1371" s="66"/>
      <c r="P1371" s="73"/>
      <c r="Q1371" s="65">
        <v>2010</v>
      </c>
      <c r="R1371" s="66">
        <v>8</v>
      </c>
      <c r="S1371" s="75">
        <f t="shared" si="185"/>
        <v>0.125</v>
      </c>
      <c r="T1371" s="76">
        <f t="shared" si="186"/>
        <v>2687500</v>
      </c>
      <c r="U1371" s="66">
        <f t="shared" si="181"/>
        <v>8</v>
      </c>
      <c r="V1371" s="66"/>
      <c r="W1371" s="77">
        <f t="shared" si="188"/>
        <v>21500000</v>
      </c>
      <c r="X1371" s="18">
        <f t="shared" si="183"/>
        <v>0</v>
      </c>
    </row>
    <row r="1372" spans="1:24" hidden="1" x14ac:dyDescent="0.25">
      <c r="A1372" s="65">
        <f t="shared" si="187"/>
        <v>83</v>
      </c>
      <c r="B1372" s="66"/>
      <c r="C1372" s="67" t="s">
        <v>1489</v>
      </c>
      <c r="D1372" s="66" t="s">
        <v>1490</v>
      </c>
      <c r="E1372" s="68" t="s">
        <v>74</v>
      </c>
      <c r="F1372" s="65">
        <v>1</v>
      </c>
      <c r="G1372" s="88">
        <v>17500000</v>
      </c>
      <c r="H1372" s="70">
        <v>0</v>
      </c>
      <c r="I1372" s="65">
        <v>1</v>
      </c>
      <c r="J1372" s="71">
        <v>17500000</v>
      </c>
      <c r="K1372" s="70">
        <f t="shared" si="184"/>
        <v>0</v>
      </c>
      <c r="L1372" s="66"/>
      <c r="M1372" s="66"/>
      <c r="N1372" s="66"/>
      <c r="O1372" s="66"/>
      <c r="P1372" s="73"/>
      <c r="Q1372" s="65">
        <v>2006</v>
      </c>
      <c r="R1372" s="66">
        <v>8</v>
      </c>
      <c r="S1372" s="75">
        <f t="shared" si="185"/>
        <v>0.125</v>
      </c>
      <c r="T1372" s="76">
        <f t="shared" si="186"/>
        <v>2187500</v>
      </c>
      <c r="U1372" s="66">
        <f t="shared" si="181"/>
        <v>12</v>
      </c>
      <c r="V1372" s="66"/>
      <c r="W1372" s="77">
        <f t="shared" si="188"/>
        <v>26250000</v>
      </c>
      <c r="X1372" s="18">
        <f t="shared" si="183"/>
        <v>0</v>
      </c>
    </row>
    <row r="1373" spans="1:24" hidden="1" x14ac:dyDescent="0.25">
      <c r="A1373" s="65">
        <f t="shared" si="187"/>
        <v>84</v>
      </c>
      <c r="B1373" s="66"/>
      <c r="C1373" s="67" t="s">
        <v>1489</v>
      </c>
      <c r="D1373" s="66" t="s">
        <v>1491</v>
      </c>
      <c r="E1373" s="68" t="s">
        <v>74</v>
      </c>
      <c r="F1373" s="65">
        <v>1</v>
      </c>
      <c r="G1373" s="88">
        <v>17500000</v>
      </c>
      <c r="H1373" s="70">
        <v>0</v>
      </c>
      <c r="I1373" s="65">
        <v>1</v>
      </c>
      <c r="J1373" s="71">
        <v>17500000</v>
      </c>
      <c r="K1373" s="70">
        <f t="shared" si="184"/>
        <v>0</v>
      </c>
      <c r="L1373" s="66"/>
      <c r="M1373" s="66"/>
      <c r="N1373" s="66"/>
      <c r="O1373" s="66"/>
      <c r="P1373" s="73"/>
      <c r="Q1373" s="65">
        <v>2006</v>
      </c>
      <c r="R1373" s="66">
        <v>8</v>
      </c>
      <c r="S1373" s="75">
        <f t="shared" si="185"/>
        <v>0.125</v>
      </c>
      <c r="T1373" s="76">
        <f t="shared" si="186"/>
        <v>2187500</v>
      </c>
      <c r="U1373" s="66">
        <f t="shared" si="181"/>
        <v>12</v>
      </c>
      <c r="V1373" s="66"/>
      <c r="W1373" s="77">
        <f t="shared" si="188"/>
        <v>26250000</v>
      </c>
      <c r="X1373" s="18">
        <f t="shared" si="183"/>
        <v>0</v>
      </c>
    </row>
    <row r="1374" spans="1:24" hidden="1" x14ac:dyDescent="0.25">
      <c r="A1374" s="65">
        <f t="shared" si="187"/>
        <v>85</v>
      </c>
      <c r="B1374" s="66"/>
      <c r="C1374" s="67" t="s">
        <v>1489</v>
      </c>
      <c r="D1374" s="66" t="s">
        <v>1492</v>
      </c>
      <c r="E1374" s="68" t="s">
        <v>74</v>
      </c>
      <c r="F1374" s="65">
        <v>1</v>
      </c>
      <c r="G1374" s="88">
        <v>17500000</v>
      </c>
      <c r="H1374" s="70">
        <v>0</v>
      </c>
      <c r="I1374" s="65">
        <v>1</v>
      </c>
      <c r="J1374" s="71">
        <v>17500000</v>
      </c>
      <c r="K1374" s="70">
        <f t="shared" si="184"/>
        <v>0</v>
      </c>
      <c r="L1374" s="66"/>
      <c r="M1374" s="66"/>
      <c r="N1374" s="66"/>
      <c r="O1374" s="66"/>
      <c r="P1374" s="73"/>
      <c r="Q1374" s="65">
        <v>2006</v>
      </c>
      <c r="R1374" s="66">
        <v>8</v>
      </c>
      <c r="S1374" s="75">
        <f t="shared" si="185"/>
        <v>0.125</v>
      </c>
      <c r="T1374" s="76">
        <f t="shared" si="186"/>
        <v>2187500</v>
      </c>
      <c r="U1374" s="66">
        <f t="shared" si="181"/>
        <v>12</v>
      </c>
      <c r="V1374" s="66"/>
      <c r="W1374" s="77">
        <f t="shared" si="188"/>
        <v>26250000</v>
      </c>
      <c r="X1374" s="18">
        <f t="shared" si="183"/>
        <v>0</v>
      </c>
    </row>
    <row r="1375" spans="1:24" hidden="1" x14ac:dyDescent="0.25">
      <c r="A1375" s="65">
        <f t="shared" si="187"/>
        <v>86</v>
      </c>
      <c r="B1375" s="66"/>
      <c r="C1375" s="67" t="s">
        <v>1489</v>
      </c>
      <c r="D1375" s="66" t="s">
        <v>1493</v>
      </c>
      <c r="E1375" s="68" t="s">
        <v>74</v>
      </c>
      <c r="F1375" s="65">
        <v>1</v>
      </c>
      <c r="G1375" s="88">
        <v>17500000</v>
      </c>
      <c r="H1375" s="70">
        <v>0</v>
      </c>
      <c r="I1375" s="65">
        <v>1</v>
      </c>
      <c r="J1375" s="71">
        <v>17500000</v>
      </c>
      <c r="K1375" s="70">
        <f t="shared" si="184"/>
        <v>0</v>
      </c>
      <c r="L1375" s="66"/>
      <c r="M1375" s="66"/>
      <c r="N1375" s="66"/>
      <c r="O1375" s="66"/>
      <c r="P1375" s="73"/>
      <c r="Q1375" s="65">
        <v>2006</v>
      </c>
      <c r="R1375" s="66">
        <v>8</v>
      </c>
      <c r="S1375" s="75">
        <f t="shared" si="185"/>
        <v>0.125</v>
      </c>
      <c r="T1375" s="76">
        <f t="shared" si="186"/>
        <v>2187500</v>
      </c>
      <c r="U1375" s="66">
        <f t="shared" si="181"/>
        <v>12</v>
      </c>
      <c r="V1375" s="66"/>
      <c r="W1375" s="77">
        <f t="shared" si="188"/>
        <v>26250000</v>
      </c>
      <c r="X1375" s="18">
        <f t="shared" si="183"/>
        <v>0</v>
      </c>
    </row>
    <row r="1376" spans="1:24" s="20" customFormat="1" hidden="1" x14ac:dyDescent="0.25">
      <c r="A1376" s="65">
        <f t="shared" si="187"/>
        <v>87</v>
      </c>
      <c r="B1376" s="66"/>
      <c r="C1376" s="103" t="s">
        <v>1494</v>
      </c>
      <c r="D1376" s="125">
        <v>12018</v>
      </c>
      <c r="E1376" s="93" t="s">
        <v>74</v>
      </c>
      <c r="F1376" s="125">
        <v>1</v>
      </c>
      <c r="G1376" s="185">
        <v>23500000</v>
      </c>
      <c r="H1376" s="70">
        <f>G1376-W1376</f>
        <v>5875000</v>
      </c>
      <c r="I1376" s="125">
        <v>1</v>
      </c>
      <c r="J1376" s="71">
        <v>23500000</v>
      </c>
      <c r="K1376" s="70">
        <f t="shared" si="184"/>
        <v>5875000</v>
      </c>
      <c r="L1376" s="120"/>
      <c r="M1376" s="120"/>
      <c r="N1376" s="120"/>
      <c r="O1376" s="120"/>
      <c r="P1376" s="121"/>
      <c r="Q1376" s="85">
        <v>2012</v>
      </c>
      <c r="R1376" s="85">
        <v>8</v>
      </c>
      <c r="S1376" s="75">
        <f t="shared" si="185"/>
        <v>0.125</v>
      </c>
      <c r="T1376" s="76">
        <f t="shared" si="186"/>
        <v>2937500</v>
      </c>
      <c r="U1376" s="66">
        <f t="shared" ref="U1376:U1439" si="189">2018-Q1376</f>
        <v>6</v>
      </c>
      <c r="V1376" s="66"/>
      <c r="W1376" s="77">
        <f t="shared" si="188"/>
        <v>17625000</v>
      </c>
      <c r="X1376" s="18">
        <f t="shared" si="183"/>
        <v>5875000</v>
      </c>
    </row>
    <row r="1377" spans="1:24" s="78" customFormat="1" ht="42.75" hidden="1" customHeight="1" x14ac:dyDescent="0.2">
      <c r="A1377" s="65">
        <f t="shared" si="187"/>
        <v>88</v>
      </c>
      <c r="B1377" s="66"/>
      <c r="C1377" s="67" t="s">
        <v>1475</v>
      </c>
      <c r="D1377" s="66">
        <v>5001376</v>
      </c>
      <c r="E1377" s="68" t="s">
        <v>58</v>
      </c>
      <c r="F1377" s="65">
        <v>1</v>
      </c>
      <c r="G1377" s="86">
        <v>39440000</v>
      </c>
      <c r="H1377" s="70">
        <v>0</v>
      </c>
      <c r="I1377" s="65">
        <v>1</v>
      </c>
      <c r="J1377" s="71">
        <v>39440000</v>
      </c>
      <c r="K1377" s="70">
        <f t="shared" si="184"/>
        <v>0</v>
      </c>
      <c r="L1377" s="68"/>
      <c r="M1377" s="68"/>
      <c r="N1377" s="68"/>
      <c r="O1377" s="72"/>
      <c r="P1377" s="73"/>
      <c r="Q1377" s="74">
        <v>2006</v>
      </c>
      <c r="R1377" s="74">
        <v>5</v>
      </c>
      <c r="S1377" s="75">
        <f t="shared" si="185"/>
        <v>0.2</v>
      </c>
      <c r="T1377" s="76">
        <f t="shared" si="186"/>
        <v>7888000</v>
      </c>
      <c r="U1377" s="66">
        <f t="shared" si="189"/>
        <v>12</v>
      </c>
      <c r="V1377" s="66">
        <v>0</v>
      </c>
      <c r="W1377" s="77">
        <f t="shared" si="188"/>
        <v>94656000</v>
      </c>
      <c r="X1377" s="18">
        <f t="shared" si="183"/>
        <v>0</v>
      </c>
    </row>
    <row r="1378" spans="1:24" s="78" customFormat="1" ht="48" hidden="1" customHeight="1" x14ac:dyDescent="0.2">
      <c r="A1378" s="65">
        <f t="shared" si="187"/>
        <v>89</v>
      </c>
      <c r="B1378" s="66"/>
      <c r="C1378" s="67" t="s">
        <v>1464</v>
      </c>
      <c r="D1378" s="66" t="s">
        <v>1495</v>
      </c>
      <c r="E1378" s="68" t="s">
        <v>84</v>
      </c>
      <c r="F1378" s="65">
        <v>1</v>
      </c>
      <c r="G1378" s="86">
        <v>17999500</v>
      </c>
      <c r="H1378" s="70">
        <v>0</v>
      </c>
      <c r="I1378" s="65">
        <v>1</v>
      </c>
      <c r="J1378" s="71">
        <v>17999500</v>
      </c>
      <c r="K1378" s="70">
        <f t="shared" si="184"/>
        <v>0</v>
      </c>
      <c r="L1378" s="68"/>
      <c r="M1378" s="68"/>
      <c r="N1378" s="68"/>
      <c r="O1378" s="72"/>
      <c r="P1378" s="73"/>
      <c r="Q1378" s="74">
        <v>2009</v>
      </c>
      <c r="R1378" s="74">
        <v>5</v>
      </c>
      <c r="S1378" s="75">
        <f t="shared" si="185"/>
        <v>0.2</v>
      </c>
      <c r="T1378" s="76">
        <f t="shared" si="186"/>
        <v>3599900</v>
      </c>
      <c r="U1378" s="66">
        <f t="shared" si="189"/>
        <v>9</v>
      </c>
      <c r="V1378" s="66">
        <v>0</v>
      </c>
      <c r="W1378" s="77">
        <f t="shared" si="188"/>
        <v>32399100</v>
      </c>
      <c r="X1378" s="18">
        <f t="shared" si="183"/>
        <v>0</v>
      </c>
    </row>
    <row r="1379" spans="1:24" s="78" customFormat="1" ht="30" hidden="1" x14ac:dyDescent="0.2">
      <c r="A1379" s="65">
        <f t="shared" si="187"/>
        <v>90</v>
      </c>
      <c r="B1379" s="66"/>
      <c r="C1379" s="67" t="s">
        <v>1399</v>
      </c>
      <c r="D1379" s="66">
        <v>5001619</v>
      </c>
      <c r="E1379" s="68" t="s">
        <v>84</v>
      </c>
      <c r="F1379" s="65">
        <v>1</v>
      </c>
      <c r="G1379" s="86">
        <v>17000000</v>
      </c>
      <c r="H1379" s="70">
        <v>0</v>
      </c>
      <c r="I1379" s="65">
        <v>1</v>
      </c>
      <c r="J1379" s="71">
        <v>17000000</v>
      </c>
      <c r="K1379" s="70">
        <f t="shared" si="184"/>
        <v>0</v>
      </c>
      <c r="L1379" s="68"/>
      <c r="M1379" s="68"/>
      <c r="N1379" s="68"/>
      <c r="O1379" s="72"/>
      <c r="P1379" s="73"/>
      <c r="Q1379" s="74">
        <v>2008</v>
      </c>
      <c r="R1379" s="74">
        <v>5</v>
      </c>
      <c r="S1379" s="75">
        <f t="shared" si="185"/>
        <v>0.2</v>
      </c>
      <c r="T1379" s="76">
        <f t="shared" si="186"/>
        <v>3400000</v>
      </c>
      <c r="U1379" s="66">
        <f t="shared" si="189"/>
        <v>10</v>
      </c>
      <c r="V1379" s="66">
        <v>0</v>
      </c>
      <c r="W1379" s="77">
        <f t="shared" si="188"/>
        <v>34000000</v>
      </c>
      <c r="X1379" s="18">
        <f t="shared" si="183"/>
        <v>0</v>
      </c>
    </row>
    <row r="1380" spans="1:24" s="78" customFormat="1" ht="30" hidden="1" x14ac:dyDescent="0.2">
      <c r="A1380" s="65">
        <f t="shared" si="187"/>
        <v>91</v>
      </c>
      <c r="B1380" s="66"/>
      <c r="C1380" s="67" t="s">
        <v>1496</v>
      </c>
      <c r="D1380" s="66">
        <v>5001143</v>
      </c>
      <c r="E1380" s="68" t="s">
        <v>84</v>
      </c>
      <c r="F1380" s="65">
        <v>1</v>
      </c>
      <c r="G1380" s="86">
        <v>46150000</v>
      </c>
      <c r="H1380" s="70">
        <v>0</v>
      </c>
      <c r="I1380" s="65">
        <v>1</v>
      </c>
      <c r="J1380" s="71">
        <v>46150000</v>
      </c>
      <c r="K1380" s="70">
        <f t="shared" si="184"/>
        <v>0</v>
      </c>
      <c r="L1380" s="68"/>
      <c r="M1380" s="68"/>
      <c r="N1380" s="68"/>
      <c r="O1380" s="72"/>
      <c r="P1380" s="73"/>
      <c r="Q1380" s="74">
        <v>2005</v>
      </c>
      <c r="R1380" s="74">
        <v>5</v>
      </c>
      <c r="S1380" s="75">
        <f t="shared" si="185"/>
        <v>0.2</v>
      </c>
      <c r="T1380" s="76">
        <f t="shared" si="186"/>
        <v>9230000</v>
      </c>
      <c r="U1380" s="66">
        <f t="shared" si="189"/>
        <v>13</v>
      </c>
      <c r="V1380" s="66">
        <v>0</v>
      </c>
      <c r="W1380" s="77">
        <f t="shared" si="188"/>
        <v>119990000</v>
      </c>
      <c r="X1380" s="18">
        <f t="shared" si="183"/>
        <v>0</v>
      </c>
    </row>
    <row r="1381" spans="1:24" s="78" customFormat="1" hidden="1" x14ac:dyDescent="0.2">
      <c r="A1381" s="65">
        <f t="shared" si="187"/>
        <v>92</v>
      </c>
      <c r="B1381" s="66"/>
      <c r="C1381" s="67" t="s">
        <v>1392</v>
      </c>
      <c r="D1381" s="66" t="s">
        <v>1497</v>
      </c>
      <c r="E1381" s="68" t="s">
        <v>84</v>
      </c>
      <c r="F1381" s="65">
        <v>1</v>
      </c>
      <c r="G1381" s="69">
        <v>24900700</v>
      </c>
      <c r="H1381" s="70">
        <v>0</v>
      </c>
      <c r="I1381" s="65">
        <v>1</v>
      </c>
      <c r="J1381" s="71">
        <v>24900700</v>
      </c>
      <c r="K1381" s="70">
        <f t="shared" si="184"/>
        <v>0</v>
      </c>
      <c r="L1381" s="68"/>
      <c r="M1381" s="68"/>
      <c r="N1381" s="68"/>
      <c r="O1381" s="72"/>
      <c r="P1381" s="73"/>
      <c r="Q1381" s="74">
        <v>2010</v>
      </c>
      <c r="R1381" s="74">
        <v>5</v>
      </c>
      <c r="S1381" s="75">
        <f t="shared" si="185"/>
        <v>0.2</v>
      </c>
      <c r="T1381" s="76">
        <f t="shared" si="186"/>
        <v>4980140</v>
      </c>
      <c r="U1381" s="66">
        <f t="shared" si="189"/>
        <v>8</v>
      </c>
      <c r="V1381" s="66">
        <v>0</v>
      </c>
      <c r="W1381" s="77">
        <f t="shared" si="188"/>
        <v>39841120</v>
      </c>
      <c r="X1381" s="18">
        <f t="shared" si="183"/>
        <v>0</v>
      </c>
    </row>
    <row r="1382" spans="1:24" s="78" customFormat="1" ht="48" hidden="1" customHeight="1" x14ac:dyDescent="0.2">
      <c r="A1382" s="65">
        <f t="shared" si="187"/>
        <v>93</v>
      </c>
      <c r="B1382" s="66"/>
      <c r="C1382" s="67" t="s">
        <v>1475</v>
      </c>
      <c r="D1382" s="66">
        <v>5001378</v>
      </c>
      <c r="E1382" s="68" t="s">
        <v>84</v>
      </c>
      <c r="F1382" s="65">
        <v>1</v>
      </c>
      <c r="G1382" s="86">
        <v>39440000</v>
      </c>
      <c r="H1382" s="70">
        <v>0</v>
      </c>
      <c r="I1382" s="65">
        <v>1</v>
      </c>
      <c r="J1382" s="71">
        <v>39440000</v>
      </c>
      <c r="K1382" s="70">
        <f t="shared" si="184"/>
        <v>0</v>
      </c>
      <c r="L1382" s="68"/>
      <c r="M1382" s="68"/>
      <c r="N1382" s="68"/>
      <c r="O1382" s="72"/>
      <c r="P1382" s="73"/>
      <c r="Q1382" s="74">
        <v>2006</v>
      </c>
      <c r="R1382" s="74">
        <v>5</v>
      </c>
      <c r="S1382" s="75">
        <f t="shared" si="185"/>
        <v>0.2</v>
      </c>
      <c r="T1382" s="76">
        <f t="shared" si="186"/>
        <v>7888000</v>
      </c>
      <c r="U1382" s="66">
        <f t="shared" si="189"/>
        <v>12</v>
      </c>
      <c r="V1382" s="66">
        <v>0</v>
      </c>
      <c r="W1382" s="77">
        <f t="shared" si="188"/>
        <v>94656000</v>
      </c>
      <c r="X1382" s="18">
        <f t="shared" si="183"/>
        <v>0</v>
      </c>
    </row>
    <row r="1383" spans="1:24" s="78" customFormat="1" ht="48.75" hidden="1" customHeight="1" x14ac:dyDescent="0.2">
      <c r="A1383" s="65">
        <f t="shared" si="187"/>
        <v>94</v>
      </c>
      <c r="B1383" s="66"/>
      <c r="C1383" s="67" t="s">
        <v>1464</v>
      </c>
      <c r="D1383" s="66" t="s">
        <v>1498</v>
      </c>
      <c r="E1383" s="68" t="s">
        <v>84</v>
      </c>
      <c r="F1383" s="65">
        <v>1</v>
      </c>
      <c r="G1383" s="86">
        <v>17999500</v>
      </c>
      <c r="H1383" s="70">
        <v>0</v>
      </c>
      <c r="I1383" s="65">
        <v>1</v>
      </c>
      <c r="J1383" s="71">
        <v>17999500</v>
      </c>
      <c r="K1383" s="70">
        <f t="shared" si="184"/>
        <v>0</v>
      </c>
      <c r="L1383" s="68"/>
      <c r="M1383" s="68"/>
      <c r="N1383" s="68"/>
      <c r="O1383" s="72"/>
      <c r="P1383" s="73"/>
      <c r="Q1383" s="74">
        <v>2009</v>
      </c>
      <c r="R1383" s="74">
        <v>5</v>
      </c>
      <c r="S1383" s="75">
        <f t="shared" si="185"/>
        <v>0.2</v>
      </c>
      <c r="T1383" s="76">
        <f t="shared" si="186"/>
        <v>3599900</v>
      </c>
      <c r="U1383" s="66">
        <f t="shared" si="189"/>
        <v>9</v>
      </c>
      <c r="V1383" s="66">
        <v>0</v>
      </c>
      <c r="W1383" s="77">
        <f t="shared" si="188"/>
        <v>32399100</v>
      </c>
      <c r="X1383" s="18">
        <f t="shared" si="183"/>
        <v>0</v>
      </c>
    </row>
    <row r="1384" spans="1:24" s="78" customFormat="1" ht="48.75" hidden="1" customHeight="1" x14ac:dyDescent="0.2">
      <c r="A1384" s="65">
        <f t="shared" si="187"/>
        <v>95</v>
      </c>
      <c r="B1384" s="66"/>
      <c r="C1384" s="67" t="s">
        <v>1464</v>
      </c>
      <c r="D1384" s="66" t="s">
        <v>1499</v>
      </c>
      <c r="E1384" s="68" t="s">
        <v>84</v>
      </c>
      <c r="F1384" s="65">
        <v>1</v>
      </c>
      <c r="G1384" s="86">
        <v>17999500</v>
      </c>
      <c r="H1384" s="70">
        <v>0</v>
      </c>
      <c r="I1384" s="65">
        <v>1</v>
      </c>
      <c r="J1384" s="71">
        <v>17999500</v>
      </c>
      <c r="K1384" s="70">
        <f t="shared" si="184"/>
        <v>0</v>
      </c>
      <c r="L1384" s="68"/>
      <c r="M1384" s="68"/>
      <c r="N1384" s="68"/>
      <c r="O1384" s="72"/>
      <c r="P1384" s="73"/>
      <c r="Q1384" s="74">
        <v>2009</v>
      </c>
      <c r="R1384" s="74">
        <v>5</v>
      </c>
      <c r="S1384" s="75">
        <f t="shared" si="185"/>
        <v>0.2</v>
      </c>
      <c r="T1384" s="76">
        <f t="shared" si="186"/>
        <v>3599900</v>
      </c>
      <c r="U1384" s="66">
        <f t="shared" si="189"/>
        <v>9</v>
      </c>
      <c r="V1384" s="66">
        <v>0</v>
      </c>
      <c r="W1384" s="77">
        <f t="shared" si="188"/>
        <v>32399100</v>
      </c>
      <c r="X1384" s="18">
        <f t="shared" si="183"/>
        <v>0</v>
      </c>
    </row>
    <row r="1385" spans="1:24" s="78" customFormat="1" ht="18" hidden="1" customHeight="1" x14ac:dyDescent="0.2">
      <c r="A1385" s="65">
        <f t="shared" si="187"/>
        <v>96</v>
      </c>
      <c r="B1385" s="66"/>
      <c r="C1385" s="67" t="s">
        <v>1500</v>
      </c>
      <c r="D1385" s="66">
        <v>5001864</v>
      </c>
      <c r="E1385" s="68" t="s">
        <v>84</v>
      </c>
      <c r="F1385" s="65">
        <v>1</v>
      </c>
      <c r="G1385" s="88">
        <v>20752600</v>
      </c>
      <c r="H1385" s="70">
        <v>0</v>
      </c>
      <c r="I1385" s="65">
        <v>1</v>
      </c>
      <c r="J1385" s="71">
        <v>20752600</v>
      </c>
      <c r="K1385" s="70">
        <f t="shared" si="184"/>
        <v>0</v>
      </c>
      <c r="L1385" s="68"/>
      <c r="M1385" s="68"/>
      <c r="N1385" s="68"/>
      <c r="O1385" s="72"/>
      <c r="P1385" s="73"/>
      <c r="Q1385" s="74">
        <v>2010</v>
      </c>
      <c r="R1385" s="74">
        <v>5</v>
      </c>
      <c r="S1385" s="75">
        <f t="shared" si="185"/>
        <v>0.2</v>
      </c>
      <c r="T1385" s="76">
        <f t="shared" si="186"/>
        <v>4150520</v>
      </c>
      <c r="U1385" s="66">
        <f t="shared" si="189"/>
        <v>8</v>
      </c>
      <c r="V1385" s="66">
        <v>0</v>
      </c>
      <c r="W1385" s="77">
        <f t="shared" si="188"/>
        <v>33204160</v>
      </c>
      <c r="X1385" s="18">
        <f t="shared" si="183"/>
        <v>0</v>
      </c>
    </row>
    <row r="1386" spans="1:24" s="78" customFormat="1" hidden="1" x14ac:dyDescent="0.2">
      <c r="A1386" s="65">
        <f t="shared" si="187"/>
        <v>97</v>
      </c>
      <c r="B1386" s="66"/>
      <c r="C1386" s="67" t="s">
        <v>1392</v>
      </c>
      <c r="D1386" s="66" t="s">
        <v>1501</v>
      </c>
      <c r="E1386" s="68" t="s">
        <v>84</v>
      </c>
      <c r="F1386" s="65">
        <v>1</v>
      </c>
      <c r="G1386" s="69">
        <v>24900700</v>
      </c>
      <c r="H1386" s="70">
        <v>0</v>
      </c>
      <c r="I1386" s="65">
        <v>1</v>
      </c>
      <c r="J1386" s="71">
        <v>24900700</v>
      </c>
      <c r="K1386" s="70">
        <f t="shared" si="184"/>
        <v>0</v>
      </c>
      <c r="L1386" s="68"/>
      <c r="M1386" s="68"/>
      <c r="N1386" s="68"/>
      <c r="O1386" s="72"/>
      <c r="P1386" s="73"/>
      <c r="Q1386" s="74">
        <v>2010</v>
      </c>
      <c r="R1386" s="74">
        <v>5</v>
      </c>
      <c r="S1386" s="75">
        <f t="shared" si="185"/>
        <v>0.2</v>
      </c>
      <c r="T1386" s="76">
        <f t="shared" si="186"/>
        <v>4980140</v>
      </c>
      <c r="U1386" s="66">
        <f t="shared" si="189"/>
        <v>8</v>
      </c>
      <c r="V1386" s="66">
        <v>0</v>
      </c>
      <c r="W1386" s="77">
        <f t="shared" si="188"/>
        <v>39841120</v>
      </c>
      <c r="X1386" s="18">
        <f t="shared" si="183"/>
        <v>0</v>
      </c>
    </row>
    <row r="1387" spans="1:24" s="78" customFormat="1" hidden="1" x14ac:dyDescent="0.2">
      <c r="A1387" s="65">
        <f t="shared" si="187"/>
        <v>98</v>
      </c>
      <c r="B1387" s="66"/>
      <c r="C1387" s="67" t="s">
        <v>1502</v>
      </c>
      <c r="D1387" s="66">
        <v>5001661</v>
      </c>
      <c r="E1387" s="68" t="s">
        <v>58</v>
      </c>
      <c r="F1387" s="65">
        <v>1</v>
      </c>
      <c r="G1387" s="86">
        <v>1321950000</v>
      </c>
      <c r="H1387" s="70">
        <v>0</v>
      </c>
      <c r="I1387" s="65">
        <v>1</v>
      </c>
      <c r="J1387" s="71">
        <v>1321950000</v>
      </c>
      <c r="K1387" s="70">
        <f t="shared" si="184"/>
        <v>0</v>
      </c>
      <c r="L1387" s="68"/>
      <c r="M1387" s="68"/>
      <c r="N1387" s="68"/>
      <c r="O1387" s="72"/>
      <c r="P1387" s="73"/>
      <c r="Q1387" s="74">
        <v>2007</v>
      </c>
      <c r="R1387" s="74">
        <v>10</v>
      </c>
      <c r="S1387" s="75">
        <f t="shared" si="185"/>
        <v>0.1</v>
      </c>
      <c r="T1387" s="76">
        <f t="shared" si="186"/>
        <v>132195000</v>
      </c>
      <c r="U1387" s="66">
        <f t="shared" si="189"/>
        <v>11</v>
      </c>
      <c r="V1387" s="66"/>
      <c r="W1387" s="77">
        <f t="shared" si="188"/>
        <v>1454145000</v>
      </c>
      <c r="X1387" s="18">
        <f t="shared" si="183"/>
        <v>0</v>
      </c>
    </row>
    <row r="1388" spans="1:24" s="78" customFormat="1" hidden="1" x14ac:dyDescent="0.2">
      <c r="A1388" s="65">
        <f t="shared" si="187"/>
        <v>99</v>
      </c>
      <c r="B1388" s="66"/>
      <c r="C1388" s="67" t="s">
        <v>1503</v>
      </c>
      <c r="D1388" s="66">
        <v>5001662</v>
      </c>
      <c r="E1388" s="68" t="s">
        <v>58</v>
      </c>
      <c r="F1388" s="65">
        <v>1</v>
      </c>
      <c r="G1388" s="86">
        <v>698775000</v>
      </c>
      <c r="H1388" s="70">
        <v>0</v>
      </c>
      <c r="I1388" s="65">
        <v>1</v>
      </c>
      <c r="J1388" s="71">
        <v>698775000</v>
      </c>
      <c r="K1388" s="70">
        <f t="shared" si="184"/>
        <v>0</v>
      </c>
      <c r="L1388" s="68"/>
      <c r="M1388" s="68"/>
      <c r="N1388" s="68"/>
      <c r="O1388" s="72"/>
      <c r="P1388" s="73"/>
      <c r="Q1388" s="74">
        <v>2007</v>
      </c>
      <c r="R1388" s="74">
        <v>10</v>
      </c>
      <c r="S1388" s="75">
        <f t="shared" si="185"/>
        <v>0.1</v>
      </c>
      <c r="T1388" s="76">
        <f t="shared" si="186"/>
        <v>69877500</v>
      </c>
      <c r="U1388" s="66">
        <f t="shared" si="189"/>
        <v>11</v>
      </c>
      <c r="V1388" s="66"/>
      <c r="W1388" s="77">
        <f t="shared" si="188"/>
        <v>768652500</v>
      </c>
      <c r="X1388" s="18">
        <f t="shared" si="183"/>
        <v>0</v>
      </c>
    </row>
    <row r="1389" spans="1:24" s="78" customFormat="1" hidden="1" x14ac:dyDescent="0.2">
      <c r="A1389" s="65">
        <f t="shared" si="187"/>
        <v>100</v>
      </c>
      <c r="B1389" s="66"/>
      <c r="C1389" s="67" t="s">
        <v>1504</v>
      </c>
      <c r="D1389" s="66">
        <v>5001754</v>
      </c>
      <c r="E1389" s="68" t="s">
        <v>58</v>
      </c>
      <c r="F1389" s="65">
        <v>1</v>
      </c>
      <c r="G1389" s="86">
        <v>83000000</v>
      </c>
      <c r="H1389" s="70">
        <f>G1389-W1389</f>
        <v>8300000</v>
      </c>
      <c r="I1389" s="65">
        <v>1</v>
      </c>
      <c r="J1389" s="71">
        <v>83000000</v>
      </c>
      <c r="K1389" s="70">
        <f t="shared" si="184"/>
        <v>8300000</v>
      </c>
      <c r="L1389" s="68"/>
      <c r="M1389" s="68"/>
      <c r="N1389" s="68"/>
      <c r="O1389" s="72"/>
      <c r="P1389" s="73"/>
      <c r="Q1389" s="74">
        <v>2009</v>
      </c>
      <c r="R1389" s="74">
        <v>10</v>
      </c>
      <c r="S1389" s="75">
        <f t="shared" si="185"/>
        <v>0.1</v>
      </c>
      <c r="T1389" s="76">
        <f t="shared" si="186"/>
        <v>8300000</v>
      </c>
      <c r="U1389" s="66">
        <f t="shared" si="189"/>
        <v>9</v>
      </c>
      <c r="V1389" s="66"/>
      <c r="W1389" s="77">
        <f t="shared" si="188"/>
        <v>74700000</v>
      </c>
      <c r="X1389" s="18">
        <f t="shared" si="183"/>
        <v>8300000</v>
      </c>
    </row>
    <row r="1390" spans="1:24" s="78" customFormat="1" hidden="1" x14ac:dyDescent="0.2">
      <c r="A1390" s="65">
        <f t="shared" si="187"/>
        <v>101</v>
      </c>
      <c r="B1390" s="66"/>
      <c r="C1390" s="67" t="s">
        <v>1505</v>
      </c>
      <c r="D1390" s="66">
        <v>5000910</v>
      </c>
      <c r="E1390" s="68" t="s">
        <v>58</v>
      </c>
      <c r="F1390" s="65">
        <v>1</v>
      </c>
      <c r="G1390" s="86">
        <v>11550000</v>
      </c>
      <c r="H1390" s="70">
        <v>0</v>
      </c>
      <c r="I1390" s="65">
        <v>1</v>
      </c>
      <c r="J1390" s="71">
        <v>11550000</v>
      </c>
      <c r="K1390" s="70">
        <f t="shared" si="184"/>
        <v>0</v>
      </c>
      <c r="L1390" s="68"/>
      <c r="M1390" s="68"/>
      <c r="N1390" s="68"/>
      <c r="O1390" s="72"/>
      <c r="P1390" s="73"/>
      <c r="Q1390" s="74">
        <v>2001</v>
      </c>
      <c r="R1390" s="74">
        <v>10</v>
      </c>
      <c r="S1390" s="75">
        <f t="shared" si="185"/>
        <v>0.1</v>
      </c>
      <c r="T1390" s="76">
        <f t="shared" si="186"/>
        <v>1155000</v>
      </c>
      <c r="U1390" s="66">
        <f t="shared" si="189"/>
        <v>17</v>
      </c>
      <c r="V1390" s="66"/>
      <c r="W1390" s="77">
        <f t="shared" si="188"/>
        <v>19635000</v>
      </c>
      <c r="X1390" s="18">
        <f t="shared" si="183"/>
        <v>0</v>
      </c>
    </row>
    <row r="1391" spans="1:24" s="78" customFormat="1" ht="28.5" hidden="1" customHeight="1" x14ac:dyDescent="0.2">
      <c r="A1391" s="65">
        <f t="shared" si="187"/>
        <v>102</v>
      </c>
      <c r="B1391" s="66"/>
      <c r="C1391" s="67" t="s">
        <v>1506</v>
      </c>
      <c r="D1391" s="66">
        <v>5001643</v>
      </c>
      <c r="E1391" s="68" t="s">
        <v>58</v>
      </c>
      <c r="F1391" s="65">
        <v>1</v>
      </c>
      <c r="G1391" s="86">
        <v>698040000</v>
      </c>
      <c r="H1391" s="70">
        <f>G1391-W1391</f>
        <v>0</v>
      </c>
      <c r="I1391" s="65">
        <v>1</v>
      </c>
      <c r="J1391" s="71">
        <v>698040000</v>
      </c>
      <c r="K1391" s="70">
        <f t="shared" si="184"/>
        <v>0</v>
      </c>
      <c r="L1391" s="68"/>
      <c r="M1391" s="68"/>
      <c r="N1391" s="68"/>
      <c r="O1391" s="72"/>
      <c r="P1391" s="73"/>
      <c r="Q1391" s="74">
        <v>2008</v>
      </c>
      <c r="R1391" s="74">
        <v>10</v>
      </c>
      <c r="S1391" s="75">
        <f t="shared" si="185"/>
        <v>0.1</v>
      </c>
      <c r="T1391" s="76">
        <f t="shared" si="186"/>
        <v>69804000</v>
      </c>
      <c r="U1391" s="66">
        <f t="shared" si="189"/>
        <v>10</v>
      </c>
      <c r="V1391" s="66"/>
      <c r="W1391" s="77">
        <f t="shared" si="188"/>
        <v>698040000</v>
      </c>
      <c r="X1391" s="18">
        <f t="shared" si="183"/>
        <v>0</v>
      </c>
    </row>
    <row r="1392" spans="1:24" s="78" customFormat="1" ht="29.25" hidden="1" customHeight="1" x14ac:dyDescent="0.2">
      <c r="A1392" s="65">
        <f t="shared" si="187"/>
        <v>103</v>
      </c>
      <c r="B1392" s="66"/>
      <c r="C1392" s="67" t="s">
        <v>1507</v>
      </c>
      <c r="D1392" s="66">
        <v>5001641</v>
      </c>
      <c r="E1392" s="68" t="s">
        <v>58</v>
      </c>
      <c r="F1392" s="65">
        <v>1</v>
      </c>
      <c r="G1392" s="86">
        <v>1607340000</v>
      </c>
      <c r="H1392" s="70">
        <f>G1392-W1392</f>
        <v>0</v>
      </c>
      <c r="I1392" s="65">
        <v>1</v>
      </c>
      <c r="J1392" s="71">
        <v>1607340000</v>
      </c>
      <c r="K1392" s="70">
        <f t="shared" si="184"/>
        <v>0</v>
      </c>
      <c r="L1392" s="68"/>
      <c r="M1392" s="68"/>
      <c r="N1392" s="68"/>
      <c r="O1392" s="72"/>
      <c r="P1392" s="73"/>
      <c r="Q1392" s="74">
        <v>2008</v>
      </c>
      <c r="R1392" s="74">
        <v>10</v>
      </c>
      <c r="S1392" s="75">
        <f t="shared" si="185"/>
        <v>0.1</v>
      </c>
      <c r="T1392" s="76">
        <f t="shared" si="186"/>
        <v>160734000</v>
      </c>
      <c r="U1392" s="66">
        <f t="shared" si="189"/>
        <v>10</v>
      </c>
      <c r="V1392" s="66"/>
      <c r="W1392" s="77">
        <f t="shared" si="188"/>
        <v>1607340000</v>
      </c>
      <c r="X1392" s="18">
        <f t="shared" si="183"/>
        <v>0</v>
      </c>
    </row>
    <row r="1393" spans="1:24" s="78" customFormat="1" ht="30" hidden="1" x14ac:dyDescent="0.2">
      <c r="A1393" s="65">
        <f t="shared" si="187"/>
        <v>104</v>
      </c>
      <c r="B1393" s="66"/>
      <c r="C1393" s="67" t="s">
        <v>1508</v>
      </c>
      <c r="D1393" s="66">
        <v>5001990</v>
      </c>
      <c r="E1393" s="68" t="s">
        <v>58</v>
      </c>
      <c r="F1393" s="65">
        <v>1</v>
      </c>
      <c r="G1393" s="86">
        <v>1066607000</v>
      </c>
      <c r="H1393" s="70">
        <f>G1393-W1393</f>
        <v>319982100</v>
      </c>
      <c r="I1393" s="65">
        <v>1</v>
      </c>
      <c r="J1393" s="71">
        <v>1066607000</v>
      </c>
      <c r="K1393" s="70">
        <f t="shared" si="184"/>
        <v>319982100</v>
      </c>
      <c r="L1393" s="68"/>
      <c r="M1393" s="68"/>
      <c r="N1393" s="68"/>
      <c r="O1393" s="72"/>
      <c r="P1393" s="73"/>
      <c r="Q1393" s="74">
        <v>2011</v>
      </c>
      <c r="R1393" s="74">
        <v>10</v>
      </c>
      <c r="S1393" s="75">
        <f t="shared" si="185"/>
        <v>0.1</v>
      </c>
      <c r="T1393" s="76">
        <f t="shared" si="186"/>
        <v>106660700</v>
      </c>
      <c r="U1393" s="66">
        <f t="shared" si="189"/>
        <v>7</v>
      </c>
      <c r="V1393" s="66"/>
      <c r="W1393" s="77">
        <f t="shared" si="188"/>
        <v>746624900</v>
      </c>
      <c r="X1393" s="18">
        <f t="shared" si="183"/>
        <v>319982100</v>
      </c>
    </row>
    <row r="1394" spans="1:24" s="78" customFormat="1" hidden="1" x14ac:dyDescent="0.2">
      <c r="A1394" s="65">
        <f t="shared" si="187"/>
        <v>105</v>
      </c>
      <c r="B1394" s="66"/>
      <c r="C1394" s="67" t="s">
        <v>1509</v>
      </c>
      <c r="D1394" s="66" t="s">
        <v>1510</v>
      </c>
      <c r="E1394" s="68" t="s">
        <v>58</v>
      </c>
      <c r="F1394" s="65">
        <v>1</v>
      </c>
      <c r="G1394" s="86">
        <v>935025000</v>
      </c>
      <c r="H1394" s="70">
        <f>G1394-W1394</f>
        <v>0</v>
      </c>
      <c r="I1394" s="65">
        <v>1</v>
      </c>
      <c r="J1394" s="71">
        <v>935025000</v>
      </c>
      <c r="K1394" s="70">
        <f t="shared" si="184"/>
        <v>0</v>
      </c>
      <c r="L1394" s="68"/>
      <c r="M1394" s="68"/>
      <c r="N1394" s="68"/>
      <c r="O1394" s="72"/>
      <c r="P1394" s="73"/>
      <c r="Q1394" s="74">
        <v>2008</v>
      </c>
      <c r="R1394" s="74">
        <v>10</v>
      </c>
      <c r="S1394" s="75">
        <f t="shared" si="185"/>
        <v>0.1</v>
      </c>
      <c r="T1394" s="76">
        <f t="shared" si="186"/>
        <v>93502500</v>
      </c>
      <c r="U1394" s="66">
        <f t="shared" si="189"/>
        <v>10</v>
      </c>
      <c r="V1394" s="66"/>
      <c r="W1394" s="77">
        <f t="shared" si="188"/>
        <v>935025000</v>
      </c>
      <c r="X1394" s="18">
        <f t="shared" si="183"/>
        <v>0</v>
      </c>
    </row>
    <row r="1395" spans="1:24" s="78" customFormat="1" hidden="1" x14ac:dyDescent="0.2">
      <c r="A1395" s="65">
        <f t="shared" si="187"/>
        <v>106</v>
      </c>
      <c r="B1395" s="66"/>
      <c r="C1395" s="67" t="s">
        <v>1509</v>
      </c>
      <c r="D1395" s="66" t="s">
        <v>1511</v>
      </c>
      <c r="E1395" s="68" t="s">
        <v>58</v>
      </c>
      <c r="F1395" s="65">
        <v>1</v>
      </c>
      <c r="G1395" s="86">
        <v>935025000</v>
      </c>
      <c r="H1395" s="70">
        <f>G1395-W1395</f>
        <v>0</v>
      </c>
      <c r="I1395" s="65">
        <v>1</v>
      </c>
      <c r="J1395" s="71">
        <v>935025000</v>
      </c>
      <c r="K1395" s="70">
        <f t="shared" si="184"/>
        <v>0</v>
      </c>
      <c r="L1395" s="68"/>
      <c r="M1395" s="68"/>
      <c r="N1395" s="68"/>
      <c r="O1395" s="72"/>
      <c r="P1395" s="73"/>
      <c r="Q1395" s="74">
        <v>2008</v>
      </c>
      <c r="R1395" s="74">
        <v>10</v>
      </c>
      <c r="S1395" s="75">
        <f t="shared" si="185"/>
        <v>0.1</v>
      </c>
      <c r="T1395" s="76">
        <f t="shared" si="186"/>
        <v>93502500</v>
      </c>
      <c r="U1395" s="66">
        <f t="shared" si="189"/>
        <v>10</v>
      </c>
      <c r="V1395" s="66"/>
      <c r="W1395" s="77">
        <f t="shared" si="188"/>
        <v>935025000</v>
      </c>
      <c r="X1395" s="18">
        <f t="shared" si="183"/>
        <v>0</v>
      </c>
    </row>
    <row r="1396" spans="1:24" s="78" customFormat="1" ht="30" hidden="1" x14ac:dyDescent="0.2">
      <c r="A1396" s="65">
        <f t="shared" si="187"/>
        <v>107</v>
      </c>
      <c r="B1396" s="66"/>
      <c r="C1396" s="67" t="s">
        <v>1512</v>
      </c>
      <c r="D1396" s="66">
        <v>5001660</v>
      </c>
      <c r="E1396" s="68" t="s">
        <v>58</v>
      </c>
      <c r="F1396" s="65">
        <v>1</v>
      </c>
      <c r="G1396" s="86">
        <v>437325000</v>
      </c>
      <c r="H1396" s="70">
        <v>0</v>
      </c>
      <c r="I1396" s="65">
        <v>1</v>
      </c>
      <c r="J1396" s="71">
        <v>437325000</v>
      </c>
      <c r="K1396" s="70">
        <f t="shared" si="184"/>
        <v>0</v>
      </c>
      <c r="L1396" s="68"/>
      <c r="M1396" s="68"/>
      <c r="N1396" s="68"/>
      <c r="O1396" s="72"/>
      <c r="P1396" s="73"/>
      <c r="Q1396" s="74">
        <v>2007</v>
      </c>
      <c r="R1396" s="74">
        <v>10</v>
      </c>
      <c r="S1396" s="75">
        <f t="shared" si="185"/>
        <v>0.1</v>
      </c>
      <c r="T1396" s="76">
        <f t="shared" si="186"/>
        <v>43732500</v>
      </c>
      <c r="U1396" s="66">
        <f t="shared" si="189"/>
        <v>11</v>
      </c>
      <c r="V1396" s="66"/>
      <c r="W1396" s="77">
        <f t="shared" si="188"/>
        <v>481057500</v>
      </c>
      <c r="X1396" s="18">
        <f t="shared" si="183"/>
        <v>0</v>
      </c>
    </row>
    <row r="1397" spans="1:24" s="78" customFormat="1" ht="27.75" hidden="1" customHeight="1" x14ac:dyDescent="0.2">
      <c r="A1397" s="65">
        <f t="shared" si="187"/>
        <v>108</v>
      </c>
      <c r="B1397" s="66"/>
      <c r="C1397" s="67" t="s">
        <v>1513</v>
      </c>
      <c r="D1397" s="66">
        <v>5001642</v>
      </c>
      <c r="E1397" s="68" t="s">
        <v>58</v>
      </c>
      <c r="F1397" s="65">
        <v>1</v>
      </c>
      <c r="G1397" s="86">
        <v>1088535000</v>
      </c>
      <c r="H1397" s="70">
        <f>G1397-W1397</f>
        <v>0</v>
      </c>
      <c r="I1397" s="65">
        <v>1</v>
      </c>
      <c r="J1397" s="71">
        <v>1088535000</v>
      </c>
      <c r="K1397" s="70">
        <f t="shared" si="184"/>
        <v>0</v>
      </c>
      <c r="L1397" s="68"/>
      <c r="M1397" s="68"/>
      <c r="N1397" s="68"/>
      <c r="O1397" s="72"/>
      <c r="P1397" s="73"/>
      <c r="Q1397" s="74">
        <v>2008</v>
      </c>
      <c r="R1397" s="74">
        <v>10</v>
      </c>
      <c r="S1397" s="75">
        <f t="shared" si="185"/>
        <v>0.1</v>
      </c>
      <c r="T1397" s="76">
        <f t="shared" si="186"/>
        <v>108853500</v>
      </c>
      <c r="U1397" s="66">
        <f t="shared" si="189"/>
        <v>10</v>
      </c>
      <c r="V1397" s="66"/>
      <c r="W1397" s="77">
        <f t="shared" si="188"/>
        <v>1088535000</v>
      </c>
      <c r="X1397" s="18">
        <f t="shared" si="183"/>
        <v>0</v>
      </c>
    </row>
    <row r="1398" spans="1:24" s="78" customFormat="1" ht="150" hidden="1" x14ac:dyDescent="0.2">
      <c r="A1398" s="65">
        <f t="shared" si="187"/>
        <v>109</v>
      </c>
      <c r="B1398" s="66"/>
      <c r="C1398" s="67" t="s">
        <v>1514</v>
      </c>
      <c r="D1398" s="66">
        <v>5001234</v>
      </c>
      <c r="E1398" s="68" t="s">
        <v>58</v>
      </c>
      <c r="F1398" s="65">
        <v>1</v>
      </c>
      <c r="G1398" s="86">
        <v>75000000</v>
      </c>
      <c r="H1398" s="70">
        <v>0</v>
      </c>
      <c r="I1398" s="65">
        <v>1</v>
      </c>
      <c r="J1398" s="71">
        <v>75000000</v>
      </c>
      <c r="K1398" s="70">
        <f t="shared" si="184"/>
        <v>0</v>
      </c>
      <c r="L1398" s="68"/>
      <c r="M1398" s="68"/>
      <c r="N1398" s="68"/>
      <c r="O1398" s="72"/>
      <c r="P1398" s="73"/>
      <c r="Q1398" s="74">
        <v>2006</v>
      </c>
      <c r="R1398" s="74">
        <v>10</v>
      </c>
      <c r="S1398" s="75">
        <f t="shared" si="185"/>
        <v>0.1</v>
      </c>
      <c r="T1398" s="76">
        <f t="shared" si="186"/>
        <v>7500000</v>
      </c>
      <c r="U1398" s="66">
        <f t="shared" si="189"/>
        <v>12</v>
      </c>
      <c r="V1398" s="66"/>
      <c r="W1398" s="77">
        <f t="shared" si="188"/>
        <v>90000000</v>
      </c>
      <c r="X1398" s="18">
        <f t="shared" si="183"/>
        <v>0</v>
      </c>
    </row>
    <row r="1399" spans="1:24" s="78" customFormat="1" hidden="1" x14ac:dyDescent="0.2">
      <c r="A1399" s="65">
        <f t="shared" si="187"/>
        <v>110</v>
      </c>
      <c r="B1399" s="66"/>
      <c r="C1399" s="67" t="s">
        <v>1515</v>
      </c>
      <c r="D1399" s="66" t="s">
        <v>1516</v>
      </c>
      <c r="E1399" s="68" t="s">
        <v>58</v>
      </c>
      <c r="F1399" s="65">
        <v>1</v>
      </c>
      <c r="G1399" s="86">
        <f>65000000/2</f>
        <v>32500000</v>
      </c>
      <c r="H1399" s="70">
        <v>0</v>
      </c>
      <c r="I1399" s="65">
        <v>1</v>
      </c>
      <c r="J1399" s="71">
        <v>32500000</v>
      </c>
      <c r="K1399" s="70">
        <f t="shared" si="184"/>
        <v>0</v>
      </c>
      <c r="L1399" s="68"/>
      <c r="M1399" s="68"/>
      <c r="N1399" s="68"/>
      <c r="O1399" s="72"/>
      <c r="P1399" s="73"/>
      <c r="Q1399" s="74">
        <v>2001</v>
      </c>
      <c r="R1399" s="74">
        <v>10</v>
      </c>
      <c r="S1399" s="75">
        <f t="shared" si="185"/>
        <v>0.1</v>
      </c>
      <c r="T1399" s="76">
        <f t="shared" si="186"/>
        <v>3250000</v>
      </c>
      <c r="U1399" s="66">
        <f t="shared" si="189"/>
        <v>17</v>
      </c>
      <c r="V1399" s="66"/>
      <c r="W1399" s="77">
        <f t="shared" si="188"/>
        <v>55250000</v>
      </c>
      <c r="X1399" s="18">
        <f t="shared" si="183"/>
        <v>0</v>
      </c>
    </row>
    <row r="1400" spans="1:24" s="78" customFormat="1" hidden="1" x14ac:dyDescent="0.2">
      <c r="A1400" s="65">
        <f t="shared" si="187"/>
        <v>111</v>
      </c>
      <c r="B1400" s="66"/>
      <c r="C1400" s="67" t="s">
        <v>1517</v>
      </c>
      <c r="D1400" s="66" t="s">
        <v>1518</v>
      </c>
      <c r="E1400" s="68" t="s">
        <v>58</v>
      </c>
      <c r="F1400" s="65">
        <v>1</v>
      </c>
      <c r="G1400" s="86">
        <v>5000000</v>
      </c>
      <c r="H1400" s="70">
        <v>0</v>
      </c>
      <c r="I1400" s="65">
        <v>1</v>
      </c>
      <c r="J1400" s="71">
        <v>5000000</v>
      </c>
      <c r="K1400" s="70">
        <f t="shared" si="184"/>
        <v>0</v>
      </c>
      <c r="L1400" s="68"/>
      <c r="M1400" s="68"/>
      <c r="N1400" s="68"/>
      <c r="O1400" s="72"/>
      <c r="P1400" s="73"/>
      <c r="Q1400" s="74">
        <v>2002</v>
      </c>
      <c r="R1400" s="74">
        <v>10</v>
      </c>
      <c r="S1400" s="75">
        <f t="shared" si="185"/>
        <v>0.1</v>
      </c>
      <c r="T1400" s="76">
        <f t="shared" si="186"/>
        <v>500000</v>
      </c>
      <c r="U1400" s="66">
        <f t="shared" si="189"/>
        <v>16</v>
      </c>
      <c r="V1400" s="66"/>
      <c r="W1400" s="77">
        <f t="shared" si="188"/>
        <v>8000000</v>
      </c>
      <c r="X1400" s="18">
        <f t="shared" si="183"/>
        <v>0</v>
      </c>
    </row>
    <row r="1401" spans="1:24" s="78" customFormat="1" hidden="1" x14ac:dyDescent="0.2">
      <c r="A1401" s="65">
        <f t="shared" si="187"/>
        <v>112</v>
      </c>
      <c r="B1401" s="66"/>
      <c r="C1401" s="67" t="s">
        <v>1519</v>
      </c>
      <c r="D1401" s="66">
        <v>5000770</v>
      </c>
      <c r="E1401" s="68" t="s">
        <v>58</v>
      </c>
      <c r="F1401" s="65">
        <v>1</v>
      </c>
      <c r="G1401" s="86">
        <v>53390000</v>
      </c>
      <c r="H1401" s="70">
        <v>0</v>
      </c>
      <c r="I1401" s="65">
        <v>1</v>
      </c>
      <c r="J1401" s="71">
        <v>53390000</v>
      </c>
      <c r="K1401" s="70">
        <f t="shared" si="184"/>
        <v>0</v>
      </c>
      <c r="L1401" s="68"/>
      <c r="M1401" s="68"/>
      <c r="N1401" s="68"/>
      <c r="O1401" s="72"/>
      <c r="P1401" s="73"/>
      <c r="Q1401" s="74">
        <v>1999</v>
      </c>
      <c r="R1401" s="74">
        <v>10</v>
      </c>
      <c r="S1401" s="75">
        <f t="shared" si="185"/>
        <v>0.1</v>
      </c>
      <c r="T1401" s="76">
        <f t="shared" si="186"/>
        <v>5339000</v>
      </c>
      <c r="U1401" s="66">
        <f t="shared" si="189"/>
        <v>19</v>
      </c>
      <c r="V1401" s="66"/>
      <c r="W1401" s="77">
        <f t="shared" si="188"/>
        <v>101441000</v>
      </c>
      <c r="X1401" s="18">
        <f t="shared" si="183"/>
        <v>0</v>
      </c>
    </row>
    <row r="1402" spans="1:24" s="78" customFormat="1" hidden="1" x14ac:dyDescent="0.2">
      <c r="A1402" s="65">
        <f t="shared" si="187"/>
        <v>113</v>
      </c>
      <c r="B1402" s="66"/>
      <c r="C1402" s="67" t="s">
        <v>1520</v>
      </c>
      <c r="D1402" s="66">
        <v>5000762</v>
      </c>
      <c r="E1402" s="68" t="s">
        <v>58</v>
      </c>
      <c r="F1402" s="65">
        <v>1</v>
      </c>
      <c r="G1402" s="86">
        <v>38210000</v>
      </c>
      <c r="H1402" s="70">
        <v>0</v>
      </c>
      <c r="I1402" s="65">
        <v>1</v>
      </c>
      <c r="J1402" s="71">
        <v>38210000</v>
      </c>
      <c r="K1402" s="70">
        <f t="shared" si="184"/>
        <v>0</v>
      </c>
      <c r="L1402" s="68"/>
      <c r="M1402" s="68"/>
      <c r="N1402" s="68"/>
      <c r="O1402" s="72"/>
      <c r="P1402" s="73"/>
      <c r="Q1402" s="74">
        <v>2000</v>
      </c>
      <c r="R1402" s="74">
        <v>10</v>
      </c>
      <c r="S1402" s="75">
        <f t="shared" si="185"/>
        <v>0.1</v>
      </c>
      <c r="T1402" s="76">
        <f t="shared" si="186"/>
        <v>3821000</v>
      </c>
      <c r="U1402" s="66">
        <f t="shared" si="189"/>
        <v>18</v>
      </c>
      <c r="V1402" s="66"/>
      <c r="W1402" s="77">
        <f t="shared" si="188"/>
        <v>68778000</v>
      </c>
      <c r="X1402" s="18">
        <f t="shared" si="183"/>
        <v>0</v>
      </c>
    </row>
    <row r="1403" spans="1:24" s="78" customFormat="1" ht="30" hidden="1" x14ac:dyDescent="0.2">
      <c r="A1403" s="65">
        <f t="shared" si="187"/>
        <v>114</v>
      </c>
      <c r="B1403" s="66"/>
      <c r="C1403" s="67" t="s">
        <v>1521</v>
      </c>
      <c r="D1403" s="66">
        <v>5001031</v>
      </c>
      <c r="E1403" s="68" t="s">
        <v>58</v>
      </c>
      <c r="F1403" s="65">
        <v>1</v>
      </c>
      <c r="G1403" s="86">
        <v>15500000</v>
      </c>
      <c r="H1403" s="70">
        <v>0</v>
      </c>
      <c r="I1403" s="65">
        <v>1</v>
      </c>
      <c r="J1403" s="71">
        <v>15500000</v>
      </c>
      <c r="K1403" s="70">
        <f t="shared" si="184"/>
        <v>0</v>
      </c>
      <c r="L1403" s="68"/>
      <c r="M1403" s="68"/>
      <c r="N1403" s="68"/>
      <c r="O1403" s="72"/>
      <c r="P1403" s="73"/>
      <c r="Q1403" s="74">
        <v>2003</v>
      </c>
      <c r="R1403" s="74">
        <v>10</v>
      </c>
      <c r="S1403" s="75">
        <f t="shared" si="185"/>
        <v>0.1</v>
      </c>
      <c r="T1403" s="76">
        <f t="shared" si="186"/>
        <v>1550000</v>
      </c>
      <c r="U1403" s="66">
        <f t="shared" si="189"/>
        <v>15</v>
      </c>
      <c r="V1403" s="66"/>
      <c r="W1403" s="77">
        <f t="shared" si="188"/>
        <v>23250000</v>
      </c>
      <c r="X1403" s="18">
        <f t="shared" si="183"/>
        <v>0</v>
      </c>
    </row>
    <row r="1404" spans="1:24" s="78" customFormat="1" hidden="1" x14ac:dyDescent="0.2">
      <c r="A1404" s="65">
        <f t="shared" si="187"/>
        <v>115</v>
      </c>
      <c r="B1404" s="66"/>
      <c r="C1404" s="67" t="s">
        <v>1522</v>
      </c>
      <c r="D1404" s="66">
        <v>5000870</v>
      </c>
      <c r="E1404" s="68" t="s">
        <v>58</v>
      </c>
      <c r="F1404" s="65">
        <v>1</v>
      </c>
      <c r="G1404" s="86">
        <v>49700000</v>
      </c>
      <c r="H1404" s="70">
        <v>0</v>
      </c>
      <c r="I1404" s="65">
        <v>1</v>
      </c>
      <c r="J1404" s="71">
        <v>49700000</v>
      </c>
      <c r="K1404" s="70">
        <f t="shared" si="184"/>
        <v>0</v>
      </c>
      <c r="L1404" s="68"/>
      <c r="M1404" s="68"/>
      <c r="N1404" s="68"/>
      <c r="O1404" s="72"/>
      <c r="P1404" s="73"/>
      <c r="Q1404" s="74">
        <v>2001</v>
      </c>
      <c r="R1404" s="74">
        <v>10</v>
      </c>
      <c r="S1404" s="75">
        <f t="shared" si="185"/>
        <v>0.1</v>
      </c>
      <c r="T1404" s="76">
        <f t="shared" si="186"/>
        <v>4970000</v>
      </c>
      <c r="U1404" s="66">
        <f t="shared" si="189"/>
        <v>17</v>
      </c>
      <c r="V1404" s="66"/>
      <c r="W1404" s="77">
        <f t="shared" si="188"/>
        <v>84490000</v>
      </c>
      <c r="X1404" s="18">
        <f t="shared" si="183"/>
        <v>0</v>
      </c>
    </row>
    <row r="1405" spans="1:24" s="78" customFormat="1" hidden="1" x14ac:dyDescent="0.2">
      <c r="A1405" s="65">
        <f t="shared" si="187"/>
        <v>116</v>
      </c>
      <c r="B1405" s="66"/>
      <c r="C1405" s="67" t="s">
        <v>1515</v>
      </c>
      <c r="D1405" s="66" t="s">
        <v>1523</v>
      </c>
      <c r="E1405" s="68" t="s">
        <v>58</v>
      </c>
      <c r="F1405" s="65">
        <v>1</v>
      </c>
      <c r="G1405" s="86">
        <f>65000000/2</f>
        <v>32500000</v>
      </c>
      <c r="H1405" s="70">
        <v>0</v>
      </c>
      <c r="I1405" s="65">
        <v>1</v>
      </c>
      <c r="J1405" s="71">
        <v>32500000</v>
      </c>
      <c r="K1405" s="70">
        <f t="shared" si="184"/>
        <v>0</v>
      </c>
      <c r="L1405" s="68"/>
      <c r="M1405" s="68"/>
      <c r="N1405" s="68"/>
      <c r="O1405" s="72"/>
      <c r="P1405" s="73"/>
      <c r="Q1405" s="74">
        <v>2001</v>
      </c>
      <c r="R1405" s="74">
        <v>10</v>
      </c>
      <c r="S1405" s="75">
        <f t="shared" si="185"/>
        <v>0.1</v>
      </c>
      <c r="T1405" s="76">
        <f t="shared" si="186"/>
        <v>3250000</v>
      </c>
      <c r="U1405" s="66">
        <f t="shared" si="189"/>
        <v>17</v>
      </c>
      <c r="V1405" s="66"/>
      <c r="W1405" s="77">
        <f t="shared" si="188"/>
        <v>55250000</v>
      </c>
      <c r="X1405" s="18">
        <f t="shared" si="183"/>
        <v>0</v>
      </c>
    </row>
    <row r="1406" spans="1:24" s="78" customFormat="1" hidden="1" x14ac:dyDescent="0.2">
      <c r="A1406" s="65">
        <f t="shared" si="187"/>
        <v>117</v>
      </c>
      <c r="B1406" s="66"/>
      <c r="C1406" s="67" t="s">
        <v>1515</v>
      </c>
      <c r="D1406" s="66" t="s">
        <v>1524</v>
      </c>
      <c r="E1406" s="68" t="s">
        <v>58</v>
      </c>
      <c r="F1406" s="65">
        <v>1</v>
      </c>
      <c r="G1406" s="86">
        <v>29350000</v>
      </c>
      <c r="H1406" s="70">
        <v>0</v>
      </c>
      <c r="I1406" s="65">
        <v>1</v>
      </c>
      <c r="J1406" s="71">
        <v>29350000</v>
      </c>
      <c r="K1406" s="70">
        <f t="shared" si="184"/>
        <v>0</v>
      </c>
      <c r="L1406" s="68"/>
      <c r="M1406" s="68"/>
      <c r="N1406" s="68"/>
      <c r="O1406" s="72"/>
      <c r="P1406" s="73"/>
      <c r="Q1406" s="74">
        <v>2002</v>
      </c>
      <c r="R1406" s="74">
        <v>10</v>
      </c>
      <c r="S1406" s="75">
        <f t="shared" si="185"/>
        <v>0.1</v>
      </c>
      <c r="T1406" s="76">
        <f t="shared" si="186"/>
        <v>2935000</v>
      </c>
      <c r="U1406" s="66">
        <f t="shared" si="189"/>
        <v>16</v>
      </c>
      <c r="V1406" s="66"/>
      <c r="W1406" s="77">
        <f t="shared" si="188"/>
        <v>46960000</v>
      </c>
      <c r="X1406" s="18">
        <f t="shared" si="183"/>
        <v>0</v>
      </c>
    </row>
    <row r="1407" spans="1:24" s="78" customFormat="1" hidden="1" x14ac:dyDescent="0.2">
      <c r="A1407" s="65">
        <f t="shared" si="187"/>
        <v>118</v>
      </c>
      <c r="B1407" s="66"/>
      <c r="C1407" s="67" t="s">
        <v>1515</v>
      </c>
      <c r="D1407" s="66" t="s">
        <v>1525</v>
      </c>
      <c r="E1407" s="68" t="s">
        <v>58</v>
      </c>
      <c r="F1407" s="65">
        <v>1</v>
      </c>
      <c r="G1407" s="86">
        <v>29350000</v>
      </c>
      <c r="H1407" s="70">
        <v>0</v>
      </c>
      <c r="I1407" s="65">
        <v>1</v>
      </c>
      <c r="J1407" s="71">
        <v>29350000</v>
      </c>
      <c r="K1407" s="70">
        <f t="shared" si="184"/>
        <v>0</v>
      </c>
      <c r="L1407" s="68"/>
      <c r="M1407" s="68"/>
      <c r="N1407" s="68"/>
      <c r="O1407" s="72"/>
      <c r="P1407" s="73"/>
      <c r="Q1407" s="74">
        <v>2002</v>
      </c>
      <c r="R1407" s="74">
        <v>10</v>
      </c>
      <c r="S1407" s="75">
        <f t="shared" si="185"/>
        <v>0.1</v>
      </c>
      <c r="T1407" s="76">
        <f t="shared" si="186"/>
        <v>2935000</v>
      </c>
      <c r="U1407" s="66">
        <f t="shared" si="189"/>
        <v>16</v>
      </c>
      <c r="V1407" s="66"/>
      <c r="W1407" s="77">
        <f t="shared" si="188"/>
        <v>46960000</v>
      </c>
      <c r="X1407" s="18">
        <f t="shared" si="183"/>
        <v>0</v>
      </c>
    </row>
    <row r="1408" spans="1:24" s="78" customFormat="1" hidden="1" x14ac:dyDescent="0.2">
      <c r="A1408" s="65">
        <f t="shared" si="187"/>
        <v>119</v>
      </c>
      <c r="B1408" s="66"/>
      <c r="C1408" s="67" t="s">
        <v>1526</v>
      </c>
      <c r="D1408" s="66" t="s">
        <v>1527</v>
      </c>
      <c r="E1408" s="68" t="s">
        <v>58</v>
      </c>
      <c r="F1408" s="65">
        <v>1</v>
      </c>
      <c r="G1408" s="86">
        <v>5000000</v>
      </c>
      <c r="H1408" s="70">
        <v>0</v>
      </c>
      <c r="I1408" s="65">
        <v>1</v>
      </c>
      <c r="J1408" s="71">
        <v>5000000</v>
      </c>
      <c r="K1408" s="70">
        <f t="shared" si="184"/>
        <v>0</v>
      </c>
      <c r="L1408" s="68"/>
      <c r="M1408" s="68"/>
      <c r="N1408" s="68"/>
      <c r="O1408" s="72"/>
      <c r="P1408" s="73"/>
      <c r="Q1408" s="74">
        <v>2002</v>
      </c>
      <c r="R1408" s="74">
        <v>10</v>
      </c>
      <c r="S1408" s="75">
        <f t="shared" si="185"/>
        <v>0.1</v>
      </c>
      <c r="T1408" s="76">
        <f t="shared" si="186"/>
        <v>500000</v>
      </c>
      <c r="U1408" s="66">
        <f t="shared" si="189"/>
        <v>16</v>
      </c>
      <c r="V1408" s="66"/>
      <c r="W1408" s="77">
        <f t="shared" si="188"/>
        <v>8000000</v>
      </c>
      <c r="X1408" s="18">
        <f t="shared" ref="X1408:X1471" si="190">IF(H1408&lt;0,0,H1408)</f>
        <v>0</v>
      </c>
    </row>
    <row r="1409" spans="1:24" s="78" customFormat="1" hidden="1" x14ac:dyDescent="0.2">
      <c r="A1409" s="65">
        <f t="shared" si="187"/>
        <v>120</v>
      </c>
      <c r="B1409" s="66"/>
      <c r="C1409" s="67" t="s">
        <v>1526</v>
      </c>
      <c r="D1409" s="66" t="s">
        <v>1528</v>
      </c>
      <c r="E1409" s="68" t="s">
        <v>58</v>
      </c>
      <c r="F1409" s="65">
        <v>1</v>
      </c>
      <c r="G1409" s="86">
        <v>5000000</v>
      </c>
      <c r="H1409" s="70">
        <v>0</v>
      </c>
      <c r="I1409" s="65">
        <v>1</v>
      </c>
      <c r="J1409" s="71">
        <v>5000000</v>
      </c>
      <c r="K1409" s="70">
        <f t="shared" si="184"/>
        <v>0</v>
      </c>
      <c r="L1409" s="68"/>
      <c r="M1409" s="68"/>
      <c r="N1409" s="68"/>
      <c r="O1409" s="72"/>
      <c r="P1409" s="73"/>
      <c r="Q1409" s="74">
        <v>2002</v>
      </c>
      <c r="R1409" s="74">
        <v>10</v>
      </c>
      <c r="S1409" s="75">
        <f t="shared" si="185"/>
        <v>0.1</v>
      </c>
      <c r="T1409" s="76">
        <f t="shared" si="186"/>
        <v>500000</v>
      </c>
      <c r="U1409" s="66">
        <f t="shared" si="189"/>
        <v>16</v>
      </c>
      <c r="V1409" s="66"/>
      <c r="W1409" s="77">
        <f t="shared" si="188"/>
        <v>8000000</v>
      </c>
      <c r="X1409" s="18">
        <f t="shared" si="190"/>
        <v>0</v>
      </c>
    </row>
    <row r="1410" spans="1:24" s="78" customFormat="1" hidden="1" x14ac:dyDescent="0.2">
      <c r="A1410" s="65">
        <f t="shared" si="187"/>
        <v>121</v>
      </c>
      <c r="B1410" s="66"/>
      <c r="C1410" s="67" t="s">
        <v>1526</v>
      </c>
      <c r="D1410" s="66" t="s">
        <v>1529</v>
      </c>
      <c r="E1410" s="68" t="s">
        <v>58</v>
      </c>
      <c r="F1410" s="65">
        <v>1</v>
      </c>
      <c r="G1410" s="86">
        <v>5000000</v>
      </c>
      <c r="H1410" s="70">
        <v>0</v>
      </c>
      <c r="I1410" s="65">
        <v>1</v>
      </c>
      <c r="J1410" s="71">
        <v>5000000</v>
      </c>
      <c r="K1410" s="70">
        <f t="shared" si="184"/>
        <v>0</v>
      </c>
      <c r="L1410" s="68"/>
      <c r="M1410" s="68"/>
      <c r="N1410" s="68"/>
      <c r="O1410" s="72"/>
      <c r="P1410" s="73"/>
      <c r="Q1410" s="74">
        <v>2002</v>
      </c>
      <c r="R1410" s="74">
        <v>10</v>
      </c>
      <c r="S1410" s="75">
        <f t="shared" si="185"/>
        <v>0.1</v>
      </c>
      <c r="T1410" s="76">
        <f t="shared" si="186"/>
        <v>500000</v>
      </c>
      <c r="U1410" s="66">
        <f t="shared" si="189"/>
        <v>16</v>
      </c>
      <c r="V1410" s="66"/>
      <c r="W1410" s="77">
        <f t="shared" si="188"/>
        <v>8000000</v>
      </c>
      <c r="X1410" s="18">
        <f t="shared" si="190"/>
        <v>0</v>
      </c>
    </row>
    <row r="1411" spans="1:24" s="78" customFormat="1" hidden="1" x14ac:dyDescent="0.2">
      <c r="A1411" s="65">
        <f t="shared" si="187"/>
        <v>122</v>
      </c>
      <c r="B1411" s="66"/>
      <c r="C1411" s="67" t="s">
        <v>1526</v>
      </c>
      <c r="D1411" s="66" t="s">
        <v>1530</v>
      </c>
      <c r="E1411" s="68" t="s">
        <v>58</v>
      </c>
      <c r="F1411" s="65">
        <v>1</v>
      </c>
      <c r="G1411" s="86">
        <v>5000000</v>
      </c>
      <c r="H1411" s="70">
        <v>0</v>
      </c>
      <c r="I1411" s="65">
        <v>1</v>
      </c>
      <c r="J1411" s="71">
        <v>5000000</v>
      </c>
      <c r="K1411" s="70">
        <f t="shared" si="184"/>
        <v>0</v>
      </c>
      <c r="L1411" s="68"/>
      <c r="M1411" s="68"/>
      <c r="N1411" s="68"/>
      <c r="O1411" s="72"/>
      <c r="P1411" s="73"/>
      <c r="Q1411" s="74">
        <v>2002</v>
      </c>
      <c r="R1411" s="74">
        <v>10</v>
      </c>
      <c r="S1411" s="75">
        <f t="shared" si="185"/>
        <v>0.1</v>
      </c>
      <c r="T1411" s="76">
        <f t="shared" si="186"/>
        <v>500000</v>
      </c>
      <c r="U1411" s="66">
        <f t="shared" si="189"/>
        <v>16</v>
      </c>
      <c r="V1411" s="66"/>
      <c r="W1411" s="77">
        <f t="shared" si="188"/>
        <v>8000000</v>
      </c>
      <c r="X1411" s="18">
        <f t="shared" si="190"/>
        <v>0</v>
      </c>
    </row>
    <row r="1412" spans="1:24" s="78" customFormat="1" hidden="1" x14ac:dyDescent="0.2">
      <c r="A1412" s="65">
        <f t="shared" si="187"/>
        <v>123</v>
      </c>
      <c r="B1412" s="66"/>
      <c r="C1412" s="67" t="s">
        <v>1526</v>
      </c>
      <c r="D1412" s="66" t="s">
        <v>1531</v>
      </c>
      <c r="E1412" s="68" t="s">
        <v>58</v>
      </c>
      <c r="F1412" s="65">
        <v>1</v>
      </c>
      <c r="G1412" s="86">
        <v>5000000</v>
      </c>
      <c r="H1412" s="70">
        <v>0</v>
      </c>
      <c r="I1412" s="65">
        <v>1</v>
      </c>
      <c r="J1412" s="71">
        <v>5000000</v>
      </c>
      <c r="K1412" s="70">
        <f t="shared" si="184"/>
        <v>0</v>
      </c>
      <c r="L1412" s="68"/>
      <c r="M1412" s="68"/>
      <c r="N1412" s="68"/>
      <c r="O1412" s="72"/>
      <c r="P1412" s="73"/>
      <c r="Q1412" s="74">
        <v>2002</v>
      </c>
      <c r="R1412" s="74">
        <v>10</v>
      </c>
      <c r="S1412" s="75">
        <f t="shared" si="185"/>
        <v>0.1</v>
      </c>
      <c r="T1412" s="76">
        <f t="shared" si="186"/>
        <v>500000</v>
      </c>
      <c r="U1412" s="66">
        <f t="shared" si="189"/>
        <v>16</v>
      </c>
      <c r="V1412" s="66"/>
      <c r="W1412" s="77">
        <f t="shared" si="188"/>
        <v>8000000</v>
      </c>
      <c r="X1412" s="18">
        <f t="shared" si="190"/>
        <v>0</v>
      </c>
    </row>
    <row r="1413" spans="1:24" s="78" customFormat="1" hidden="1" x14ac:dyDescent="0.2">
      <c r="A1413" s="65">
        <f t="shared" si="187"/>
        <v>124</v>
      </c>
      <c r="B1413" s="66"/>
      <c r="C1413" s="67" t="s">
        <v>1526</v>
      </c>
      <c r="D1413" s="66" t="s">
        <v>1532</v>
      </c>
      <c r="E1413" s="68" t="s">
        <v>58</v>
      </c>
      <c r="F1413" s="65">
        <v>1</v>
      </c>
      <c r="G1413" s="86">
        <v>5000000</v>
      </c>
      <c r="H1413" s="70">
        <v>0</v>
      </c>
      <c r="I1413" s="65">
        <v>1</v>
      </c>
      <c r="J1413" s="71">
        <v>5000000</v>
      </c>
      <c r="K1413" s="70">
        <f t="shared" si="184"/>
        <v>0</v>
      </c>
      <c r="L1413" s="68"/>
      <c r="M1413" s="68"/>
      <c r="N1413" s="68"/>
      <c r="O1413" s="72"/>
      <c r="P1413" s="73"/>
      <c r="Q1413" s="74">
        <v>2002</v>
      </c>
      <c r="R1413" s="74">
        <v>10</v>
      </c>
      <c r="S1413" s="75">
        <f t="shared" si="185"/>
        <v>0.1</v>
      </c>
      <c r="T1413" s="76">
        <f t="shared" si="186"/>
        <v>500000</v>
      </c>
      <c r="U1413" s="66">
        <f t="shared" si="189"/>
        <v>16</v>
      </c>
      <c r="V1413" s="66"/>
      <c r="W1413" s="77">
        <f t="shared" si="188"/>
        <v>8000000</v>
      </c>
      <c r="X1413" s="18">
        <f t="shared" si="190"/>
        <v>0</v>
      </c>
    </row>
    <row r="1414" spans="1:24" s="78" customFormat="1" ht="30" hidden="1" x14ac:dyDescent="0.2">
      <c r="A1414" s="65">
        <f t="shared" si="187"/>
        <v>125</v>
      </c>
      <c r="B1414" s="66"/>
      <c r="C1414" s="67" t="s">
        <v>1533</v>
      </c>
      <c r="D1414" s="66">
        <v>5000881</v>
      </c>
      <c r="E1414" s="68" t="s">
        <v>58</v>
      </c>
      <c r="F1414" s="65">
        <v>1</v>
      </c>
      <c r="G1414" s="86">
        <v>46200000</v>
      </c>
      <c r="H1414" s="70">
        <v>0</v>
      </c>
      <c r="I1414" s="65">
        <v>1</v>
      </c>
      <c r="J1414" s="71">
        <v>46200000</v>
      </c>
      <c r="K1414" s="70">
        <f t="shared" si="184"/>
        <v>0</v>
      </c>
      <c r="L1414" s="68"/>
      <c r="M1414" s="68"/>
      <c r="N1414" s="68"/>
      <c r="O1414" s="72"/>
      <c r="P1414" s="73"/>
      <c r="Q1414" s="74">
        <v>2001</v>
      </c>
      <c r="R1414" s="74">
        <v>10</v>
      </c>
      <c r="S1414" s="75">
        <f t="shared" si="185"/>
        <v>0.1</v>
      </c>
      <c r="T1414" s="76">
        <f t="shared" si="186"/>
        <v>4620000</v>
      </c>
      <c r="U1414" s="66">
        <f t="shared" si="189"/>
        <v>17</v>
      </c>
      <c r="V1414" s="66"/>
      <c r="W1414" s="77">
        <f t="shared" si="188"/>
        <v>78540000</v>
      </c>
      <c r="X1414" s="18">
        <f t="shared" si="190"/>
        <v>0</v>
      </c>
    </row>
    <row r="1415" spans="1:24" s="78" customFormat="1" hidden="1" x14ac:dyDescent="0.2">
      <c r="A1415" s="65">
        <f t="shared" si="187"/>
        <v>126</v>
      </c>
      <c r="B1415" s="66"/>
      <c r="C1415" s="67" t="s">
        <v>1534</v>
      </c>
      <c r="D1415" s="195" t="s">
        <v>1535</v>
      </c>
      <c r="E1415" s="68" t="s">
        <v>58</v>
      </c>
      <c r="F1415" s="65">
        <v>1</v>
      </c>
      <c r="G1415" s="86">
        <v>11035000</v>
      </c>
      <c r="H1415" s="70">
        <v>0</v>
      </c>
      <c r="I1415" s="65">
        <v>1</v>
      </c>
      <c r="J1415" s="71">
        <v>11035000</v>
      </c>
      <c r="K1415" s="70">
        <f t="shared" si="184"/>
        <v>0</v>
      </c>
      <c r="L1415" s="68"/>
      <c r="M1415" s="68"/>
      <c r="N1415" s="68"/>
      <c r="O1415" s="72"/>
      <c r="P1415" s="73"/>
      <c r="Q1415" s="74">
        <v>1985</v>
      </c>
      <c r="R1415" s="74">
        <v>10</v>
      </c>
      <c r="S1415" s="75">
        <f t="shared" si="185"/>
        <v>0.1</v>
      </c>
      <c r="T1415" s="76">
        <f t="shared" si="186"/>
        <v>1103500</v>
      </c>
      <c r="U1415" s="66">
        <f t="shared" si="189"/>
        <v>33</v>
      </c>
      <c r="V1415" s="66"/>
      <c r="W1415" s="77">
        <f t="shared" si="188"/>
        <v>36415500</v>
      </c>
      <c r="X1415" s="18">
        <f t="shared" si="190"/>
        <v>0</v>
      </c>
    </row>
    <row r="1416" spans="1:24" s="78" customFormat="1" hidden="1" x14ac:dyDescent="0.2">
      <c r="A1416" s="65">
        <f t="shared" si="187"/>
        <v>127</v>
      </c>
      <c r="B1416" s="66"/>
      <c r="C1416" s="67" t="s">
        <v>1536</v>
      </c>
      <c r="D1416" s="195" t="s">
        <v>1537</v>
      </c>
      <c r="E1416" s="68" t="s">
        <v>58</v>
      </c>
      <c r="F1416" s="65">
        <v>1</v>
      </c>
      <c r="G1416" s="86">
        <v>6000000</v>
      </c>
      <c r="H1416" s="70">
        <v>0</v>
      </c>
      <c r="I1416" s="65">
        <v>1</v>
      </c>
      <c r="J1416" s="71">
        <v>6000000</v>
      </c>
      <c r="K1416" s="70">
        <f t="shared" si="184"/>
        <v>0</v>
      </c>
      <c r="L1416" s="68"/>
      <c r="M1416" s="68"/>
      <c r="N1416" s="68"/>
      <c r="O1416" s="72"/>
      <c r="P1416" s="73"/>
      <c r="Q1416" s="74">
        <v>1985</v>
      </c>
      <c r="R1416" s="74">
        <v>10</v>
      </c>
      <c r="S1416" s="75">
        <f t="shared" si="185"/>
        <v>0.1</v>
      </c>
      <c r="T1416" s="76">
        <f t="shared" si="186"/>
        <v>600000</v>
      </c>
      <c r="U1416" s="66">
        <f t="shared" si="189"/>
        <v>33</v>
      </c>
      <c r="V1416" s="66"/>
      <c r="W1416" s="77">
        <f t="shared" si="188"/>
        <v>19800000</v>
      </c>
      <c r="X1416" s="18">
        <f t="shared" si="190"/>
        <v>0</v>
      </c>
    </row>
    <row r="1417" spans="1:24" s="78" customFormat="1" hidden="1" x14ac:dyDescent="0.2">
      <c r="A1417" s="65">
        <f t="shared" si="187"/>
        <v>128</v>
      </c>
      <c r="B1417" s="66"/>
      <c r="C1417" s="67" t="s">
        <v>1534</v>
      </c>
      <c r="D1417" s="195" t="s">
        <v>1538</v>
      </c>
      <c r="E1417" s="68" t="s">
        <v>58</v>
      </c>
      <c r="F1417" s="65">
        <v>1</v>
      </c>
      <c r="G1417" s="86">
        <v>11035000</v>
      </c>
      <c r="H1417" s="70">
        <v>0</v>
      </c>
      <c r="I1417" s="65">
        <v>1</v>
      </c>
      <c r="J1417" s="71">
        <v>11035000</v>
      </c>
      <c r="K1417" s="70">
        <f t="shared" si="184"/>
        <v>0</v>
      </c>
      <c r="L1417" s="68"/>
      <c r="M1417" s="68"/>
      <c r="N1417" s="68"/>
      <c r="O1417" s="72"/>
      <c r="P1417" s="73"/>
      <c r="Q1417" s="74">
        <v>1985</v>
      </c>
      <c r="R1417" s="74">
        <v>10</v>
      </c>
      <c r="S1417" s="75">
        <f t="shared" si="185"/>
        <v>0.1</v>
      </c>
      <c r="T1417" s="76">
        <f t="shared" si="186"/>
        <v>1103500</v>
      </c>
      <c r="U1417" s="66">
        <f t="shared" si="189"/>
        <v>33</v>
      </c>
      <c r="V1417" s="66"/>
      <c r="W1417" s="77">
        <f t="shared" si="188"/>
        <v>36415500</v>
      </c>
      <c r="X1417" s="18">
        <f t="shared" si="190"/>
        <v>0</v>
      </c>
    </row>
    <row r="1418" spans="1:24" s="78" customFormat="1" hidden="1" x14ac:dyDescent="0.2">
      <c r="A1418" s="65">
        <f t="shared" si="187"/>
        <v>129</v>
      </c>
      <c r="B1418" s="66"/>
      <c r="C1418" s="67" t="s">
        <v>1534</v>
      </c>
      <c r="D1418" s="195" t="s">
        <v>1539</v>
      </c>
      <c r="E1418" s="68" t="s">
        <v>58</v>
      </c>
      <c r="F1418" s="65">
        <v>1</v>
      </c>
      <c r="G1418" s="86">
        <v>11035000</v>
      </c>
      <c r="H1418" s="70">
        <v>0</v>
      </c>
      <c r="I1418" s="65">
        <v>1</v>
      </c>
      <c r="J1418" s="71">
        <v>11035000</v>
      </c>
      <c r="K1418" s="70">
        <f t="shared" ref="K1418:K1481" si="191">H1418</f>
        <v>0</v>
      </c>
      <c r="L1418" s="68"/>
      <c r="M1418" s="68"/>
      <c r="N1418" s="68"/>
      <c r="O1418" s="72"/>
      <c r="P1418" s="73"/>
      <c r="Q1418" s="74">
        <v>1985</v>
      </c>
      <c r="R1418" s="74">
        <v>10</v>
      </c>
      <c r="S1418" s="75">
        <f t="shared" ref="S1418:S1481" si="192">100%/R1418</f>
        <v>0.1</v>
      </c>
      <c r="T1418" s="76">
        <f t="shared" ref="T1418:T1481" si="193">G1418/R1418</f>
        <v>1103500</v>
      </c>
      <c r="U1418" s="66">
        <f t="shared" si="189"/>
        <v>33</v>
      </c>
      <c r="V1418" s="66"/>
      <c r="W1418" s="77">
        <f t="shared" si="188"/>
        <v>36415500</v>
      </c>
      <c r="X1418" s="18">
        <f t="shared" si="190"/>
        <v>0</v>
      </c>
    </row>
    <row r="1419" spans="1:24" s="78" customFormat="1" hidden="1" x14ac:dyDescent="0.2">
      <c r="A1419" s="65">
        <f t="shared" si="187"/>
        <v>130</v>
      </c>
      <c r="B1419" s="66"/>
      <c r="C1419" s="67" t="s">
        <v>1540</v>
      </c>
      <c r="D1419" s="195" t="s">
        <v>1541</v>
      </c>
      <c r="E1419" s="68" t="s">
        <v>58</v>
      </c>
      <c r="F1419" s="65">
        <v>1</v>
      </c>
      <c r="G1419" s="86">
        <v>6000000</v>
      </c>
      <c r="H1419" s="70">
        <v>0</v>
      </c>
      <c r="I1419" s="65">
        <v>1</v>
      </c>
      <c r="J1419" s="71">
        <v>6000000</v>
      </c>
      <c r="K1419" s="70">
        <f t="shared" si="191"/>
        <v>0</v>
      </c>
      <c r="L1419" s="68"/>
      <c r="M1419" s="68"/>
      <c r="N1419" s="68"/>
      <c r="O1419" s="72"/>
      <c r="P1419" s="73"/>
      <c r="Q1419" s="74">
        <v>1985</v>
      </c>
      <c r="R1419" s="74">
        <v>10</v>
      </c>
      <c r="S1419" s="75">
        <f t="shared" si="192"/>
        <v>0.1</v>
      </c>
      <c r="T1419" s="76">
        <f t="shared" si="193"/>
        <v>600000</v>
      </c>
      <c r="U1419" s="66">
        <f t="shared" si="189"/>
        <v>33</v>
      </c>
      <c r="V1419" s="66"/>
      <c r="W1419" s="77">
        <f t="shared" si="188"/>
        <v>19800000</v>
      </c>
      <c r="X1419" s="18">
        <f t="shared" si="190"/>
        <v>0</v>
      </c>
    </row>
    <row r="1420" spans="1:24" s="78" customFormat="1" hidden="1" x14ac:dyDescent="0.2">
      <c r="A1420" s="65">
        <f t="shared" ref="A1420:A1483" si="194">+A1419+1</f>
        <v>131</v>
      </c>
      <c r="B1420" s="66"/>
      <c r="C1420" s="67" t="s">
        <v>1542</v>
      </c>
      <c r="D1420" s="195" t="s">
        <v>1543</v>
      </c>
      <c r="E1420" s="68" t="s">
        <v>58</v>
      </c>
      <c r="F1420" s="65">
        <v>1</v>
      </c>
      <c r="G1420" s="86">
        <v>10000000</v>
      </c>
      <c r="H1420" s="70">
        <v>0</v>
      </c>
      <c r="I1420" s="65">
        <v>1</v>
      </c>
      <c r="J1420" s="71">
        <v>10000000</v>
      </c>
      <c r="K1420" s="70">
        <f t="shared" si="191"/>
        <v>0</v>
      </c>
      <c r="L1420" s="68"/>
      <c r="M1420" s="68"/>
      <c r="N1420" s="68"/>
      <c r="O1420" s="72"/>
      <c r="P1420" s="73"/>
      <c r="Q1420" s="74">
        <v>1985</v>
      </c>
      <c r="R1420" s="74">
        <v>10</v>
      </c>
      <c r="S1420" s="75">
        <f t="shared" si="192"/>
        <v>0.1</v>
      </c>
      <c r="T1420" s="76">
        <f t="shared" si="193"/>
        <v>1000000</v>
      </c>
      <c r="U1420" s="66">
        <f t="shared" si="189"/>
        <v>33</v>
      </c>
      <c r="V1420" s="66"/>
      <c r="W1420" s="77">
        <f t="shared" si="188"/>
        <v>33000000</v>
      </c>
      <c r="X1420" s="18">
        <f t="shared" si="190"/>
        <v>0</v>
      </c>
    </row>
    <row r="1421" spans="1:24" s="78" customFormat="1" hidden="1" x14ac:dyDescent="0.2">
      <c r="A1421" s="65">
        <f t="shared" si="194"/>
        <v>132</v>
      </c>
      <c r="B1421" s="66"/>
      <c r="C1421" s="67" t="s">
        <v>1544</v>
      </c>
      <c r="D1421" s="195" t="s">
        <v>1545</v>
      </c>
      <c r="E1421" s="68" t="s">
        <v>58</v>
      </c>
      <c r="F1421" s="65">
        <v>1</v>
      </c>
      <c r="G1421" s="86">
        <v>23190000</v>
      </c>
      <c r="H1421" s="70">
        <v>0</v>
      </c>
      <c r="I1421" s="65">
        <v>1</v>
      </c>
      <c r="J1421" s="71">
        <v>23190000</v>
      </c>
      <c r="K1421" s="70">
        <f t="shared" si="191"/>
        <v>0</v>
      </c>
      <c r="L1421" s="68"/>
      <c r="M1421" s="68"/>
      <c r="N1421" s="68"/>
      <c r="O1421" s="72"/>
      <c r="P1421" s="73"/>
      <c r="Q1421" s="74">
        <v>1985</v>
      </c>
      <c r="R1421" s="74">
        <v>10</v>
      </c>
      <c r="S1421" s="75">
        <f t="shared" si="192"/>
        <v>0.1</v>
      </c>
      <c r="T1421" s="76">
        <f t="shared" si="193"/>
        <v>2319000</v>
      </c>
      <c r="U1421" s="66">
        <f t="shared" si="189"/>
        <v>33</v>
      </c>
      <c r="V1421" s="66"/>
      <c r="W1421" s="77">
        <f t="shared" si="188"/>
        <v>76527000</v>
      </c>
      <c r="X1421" s="18">
        <f t="shared" si="190"/>
        <v>0</v>
      </c>
    </row>
    <row r="1422" spans="1:24" s="78" customFormat="1" hidden="1" x14ac:dyDescent="0.2">
      <c r="A1422" s="65">
        <f t="shared" si="194"/>
        <v>133</v>
      </c>
      <c r="B1422" s="66"/>
      <c r="C1422" s="67" t="s">
        <v>1546</v>
      </c>
      <c r="D1422" s="66">
        <v>5001880</v>
      </c>
      <c r="E1422" s="68" t="s">
        <v>58</v>
      </c>
      <c r="F1422" s="65">
        <v>1</v>
      </c>
      <c r="G1422" s="69">
        <v>123000000</v>
      </c>
      <c r="H1422" s="70">
        <f>G1422-W1422</f>
        <v>24600000</v>
      </c>
      <c r="I1422" s="65">
        <v>1</v>
      </c>
      <c r="J1422" s="71">
        <v>123000000</v>
      </c>
      <c r="K1422" s="70">
        <f t="shared" si="191"/>
        <v>24600000</v>
      </c>
      <c r="L1422" s="68"/>
      <c r="M1422" s="68"/>
      <c r="N1422" s="68"/>
      <c r="O1422" s="72"/>
      <c r="P1422" s="73"/>
      <c r="Q1422" s="74">
        <v>2010</v>
      </c>
      <c r="R1422" s="74">
        <v>10</v>
      </c>
      <c r="S1422" s="75">
        <f t="shared" si="192"/>
        <v>0.1</v>
      </c>
      <c r="T1422" s="76">
        <f t="shared" si="193"/>
        <v>12300000</v>
      </c>
      <c r="U1422" s="66">
        <f t="shared" si="189"/>
        <v>8</v>
      </c>
      <c r="V1422" s="66"/>
      <c r="W1422" s="77">
        <f t="shared" si="188"/>
        <v>98400000</v>
      </c>
      <c r="X1422" s="18">
        <f t="shared" si="190"/>
        <v>24600000</v>
      </c>
    </row>
    <row r="1423" spans="1:24" s="78" customFormat="1" hidden="1" x14ac:dyDescent="0.2">
      <c r="A1423" s="65">
        <f t="shared" si="194"/>
        <v>134</v>
      </c>
      <c r="B1423" s="66"/>
      <c r="C1423" s="67" t="s">
        <v>1547</v>
      </c>
      <c r="D1423" s="195" t="s">
        <v>1548</v>
      </c>
      <c r="E1423" s="68" t="s">
        <v>58</v>
      </c>
      <c r="F1423" s="65">
        <v>1</v>
      </c>
      <c r="G1423" s="86">
        <v>11035000</v>
      </c>
      <c r="H1423" s="70">
        <v>0</v>
      </c>
      <c r="I1423" s="65">
        <v>1</v>
      </c>
      <c r="J1423" s="71">
        <v>11035000</v>
      </c>
      <c r="K1423" s="70">
        <f t="shared" si="191"/>
        <v>0</v>
      </c>
      <c r="L1423" s="68"/>
      <c r="M1423" s="68"/>
      <c r="N1423" s="68"/>
      <c r="O1423" s="72"/>
      <c r="P1423" s="73"/>
      <c r="Q1423" s="74">
        <v>1985</v>
      </c>
      <c r="R1423" s="74">
        <v>10</v>
      </c>
      <c r="S1423" s="75">
        <f t="shared" si="192"/>
        <v>0.1</v>
      </c>
      <c r="T1423" s="76">
        <f t="shared" si="193"/>
        <v>1103500</v>
      </c>
      <c r="U1423" s="66">
        <f t="shared" si="189"/>
        <v>33</v>
      </c>
      <c r="V1423" s="66"/>
      <c r="W1423" s="77">
        <f t="shared" si="188"/>
        <v>36415500</v>
      </c>
      <c r="X1423" s="18">
        <f t="shared" si="190"/>
        <v>0</v>
      </c>
    </row>
    <row r="1424" spans="1:24" s="78" customFormat="1" hidden="1" x14ac:dyDescent="0.2">
      <c r="A1424" s="65">
        <f t="shared" si="194"/>
        <v>135</v>
      </c>
      <c r="B1424" s="66"/>
      <c r="C1424" s="67" t="s">
        <v>1549</v>
      </c>
      <c r="D1424" s="195" t="s">
        <v>1550</v>
      </c>
      <c r="E1424" s="68" t="s">
        <v>58</v>
      </c>
      <c r="F1424" s="65">
        <v>1</v>
      </c>
      <c r="G1424" s="86">
        <v>6000000</v>
      </c>
      <c r="H1424" s="70">
        <v>0</v>
      </c>
      <c r="I1424" s="65">
        <v>1</v>
      </c>
      <c r="J1424" s="71">
        <v>6000000</v>
      </c>
      <c r="K1424" s="70">
        <f t="shared" si="191"/>
        <v>0</v>
      </c>
      <c r="L1424" s="68"/>
      <c r="M1424" s="68"/>
      <c r="N1424" s="68"/>
      <c r="O1424" s="72"/>
      <c r="P1424" s="73"/>
      <c r="Q1424" s="74">
        <v>1985</v>
      </c>
      <c r="R1424" s="74">
        <v>10</v>
      </c>
      <c r="S1424" s="75">
        <f t="shared" si="192"/>
        <v>0.1</v>
      </c>
      <c r="T1424" s="76">
        <f t="shared" si="193"/>
        <v>600000</v>
      </c>
      <c r="U1424" s="66">
        <f t="shared" si="189"/>
        <v>33</v>
      </c>
      <c r="V1424" s="66"/>
      <c r="W1424" s="77">
        <f t="shared" si="188"/>
        <v>19800000</v>
      </c>
      <c r="X1424" s="18">
        <f t="shared" si="190"/>
        <v>0</v>
      </c>
    </row>
    <row r="1425" spans="1:24" s="78" customFormat="1" hidden="1" x14ac:dyDescent="0.2">
      <c r="A1425" s="65">
        <f t="shared" si="194"/>
        <v>136</v>
      </c>
      <c r="B1425" s="66"/>
      <c r="C1425" s="67" t="s">
        <v>1551</v>
      </c>
      <c r="D1425" s="195" t="s">
        <v>1552</v>
      </c>
      <c r="E1425" s="68" t="s">
        <v>58</v>
      </c>
      <c r="F1425" s="65">
        <v>1</v>
      </c>
      <c r="G1425" s="86">
        <v>23050000</v>
      </c>
      <c r="H1425" s="70">
        <v>0</v>
      </c>
      <c r="I1425" s="65">
        <v>1</v>
      </c>
      <c r="J1425" s="71">
        <v>23050000</v>
      </c>
      <c r="K1425" s="70">
        <f t="shared" si="191"/>
        <v>0</v>
      </c>
      <c r="L1425" s="68"/>
      <c r="M1425" s="68"/>
      <c r="N1425" s="68"/>
      <c r="O1425" s="72"/>
      <c r="P1425" s="73"/>
      <c r="Q1425" s="74">
        <v>1985</v>
      </c>
      <c r="R1425" s="74">
        <v>10</v>
      </c>
      <c r="S1425" s="75">
        <f t="shared" si="192"/>
        <v>0.1</v>
      </c>
      <c r="T1425" s="76">
        <f t="shared" si="193"/>
        <v>2305000</v>
      </c>
      <c r="U1425" s="66">
        <f t="shared" si="189"/>
        <v>33</v>
      </c>
      <c r="V1425" s="66"/>
      <c r="W1425" s="77">
        <f t="shared" si="188"/>
        <v>76065000</v>
      </c>
      <c r="X1425" s="18">
        <f t="shared" si="190"/>
        <v>0</v>
      </c>
    </row>
    <row r="1426" spans="1:24" s="78" customFormat="1" hidden="1" x14ac:dyDescent="0.2">
      <c r="A1426" s="65">
        <f t="shared" si="194"/>
        <v>137</v>
      </c>
      <c r="B1426" s="66"/>
      <c r="C1426" s="67" t="s">
        <v>1553</v>
      </c>
      <c r="D1426" s="195" t="s">
        <v>1554</v>
      </c>
      <c r="E1426" s="68" t="s">
        <v>58</v>
      </c>
      <c r="F1426" s="65">
        <v>1</v>
      </c>
      <c r="G1426" s="86">
        <v>28000000</v>
      </c>
      <c r="H1426" s="70">
        <v>0</v>
      </c>
      <c r="I1426" s="65">
        <v>1</v>
      </c>
      <c r="J1426" s="71">
        <v>28000000</v>
      </c>
      <c r="K1426" s="70">
        <f t="shared" si="191"/>
        <v>0</v>
      </c>
      <c r="L1426" s="68"/>
      <c r="M1426" s="68"/>
      <c r="N1426" s="68"/>
      <c r="O1426" s="72"/>
      <c r="P1426" s="73"/>
      <c r="Q1426" s="74">
        <v>1985</v>
      </c>
      <c r="R1426" s="74">
        <v>10</v>
      </c>
      <c r="S1426" s="75">
        <f t="shared" si="192"/>
        <v>0.1</v>
      </c>
      <c r="T1426" s="76">
        <f t="shared" si="193"/>
        <v>2800000</v>
      </c>
      <c r="U1426" s="66">
        <f t="shared" si="189"/>
        <v>33</v>
      </c>
      <c r="V1426" s="66"/>
      <c r="W1426" s="77">
        <f t="shared" si="188"/>
        <v>92400000</v>
      </c>
      <c r="X1426" s="18">
        <f t="shared" si="190"/>
        <v>0</v>
      </c>
    </row>
    <row r="1427" spans="1:24" s="78" customFormat="1" hidden="1" x14ac:dyDescent="0.2">
      <c r="A1427" s="65">
        <f t="shared" si="194"/>
        <v>138</v>
      </c>
      <c r="B1427" s="66"/>
      <c r="C1427" s="67" t="s">
        <v>1553</v>
      </c>
      <c r="D1427" s="195" t="s">
        <v>1555</v>
      </c>
      <c r="E1427" s="68" t="s">
        <v>58</v>
      </c>
      <c r="F1427" s="65">
        <v>1</v>
      </c>
      <c r="G1427" s="86">
        <v>28000000</v>
      </c>
      <c r="H1427" s="70">
        <v>0</v>
      </c>
      <c r="I1427" s="65">
        <v>1</v>
      </c>
      <c r="J1427" s="71">
        <v>28000000</v>
      </c>
      <c r="K1427" s="70">
        <f t="shared" si="191"/>
        <v>0</v>
      </c>
      <c r="L1427" s="68"/>
      <c r="M1427" s="68"/>
      <c r="N1427" s="68"/>
      <c r="O1427" s="72"/>
      <c r="P1427" s="73"/>
      <c r="Q1427" s="74">
        <v>1985</v>
      </c>
      <c r="R1427" s="74">
        <v>10</v>
      </c>
      <c r="S1427" s="75">
        <f t="shared" si="192"/>
        <v>0.1</v>
      </c>
      <c r="T1427" s="76">
        <f t="shared" si="193"/>
        <v>2800000</v>
      </c>
      <c r="U1427" s="66">
        <f t="shared" si="189"/>
        <v>33</v>
      </c>
      <c r="V1427" s="66"/>
      <c r="W1427" s="77">
        <f t="shared" si="188"/>
        <v>92400000</v>
      </c>
      <c r="X1427" s="18">
        <f t="shared" si="190"/>
        <v>0</v>
      </c>
    </row>
    <row r="1428" spans="1:24" s="78" customFormat="1" hidden="1" x14ac:dyDescent="0.2">
      <c r="A1428" s="65">
        <f t="shared" si="194"/>
        <v>139</v>
      </c>
      <c r="B1428" s="66"/>
      <c r="C1428" s="67" t="s">
        <v>1553</v>
      </c>
      <c r="D1428" s="195" t="s">
        <v>1556</v>
      </c>
      <c r="E1428" s="68" t="s">
        <v>58</v>
      </c>
      <c r="F1428" s="65">
        <v>1</v>
      </c>
      <c r="G1428" s="86">
        <v>28000000</v>
      </c>
      <c r="H1428" s="70">
        <v>0</v>
      </c>
      <c r="I1428" s="65">
        <v>1</v>
      </c>
      <c r="J1428" s="71">
        <v>28000000</v>
      </c>
      <c r="K1428" s="70">
        <f t="shared" si="191"/>
        <v>0</v>
      </c>
      <c r="L1428" s="68"/>
      <c r="M1428" s="68"/>
      <c r="N1428" s="68"/>
      <c r="O1428" s="72"/>
      <c r="P1428" s="73"/>
      <c r="Q1428" s="74">
        <v>1985</v>
      </c>
      <c r="R1428" s="74">
        <v>10</v>
      </c>
      <c r="S1428" s="75">
        <f t="shared" si="192"/>
        <v>0.1</v>
      </c>
      <c r="T1428" s="76">
        <f t="shared" si="193"/>
        <v>2800000</v>
      </c>
      <c r="U1428" s="66">
        <f t="shared" si="189"/>
        <v>33</v>
      </c>
      <c r="V1428" s="66"/>
      <c r="W1428" s="77">
        <f t="shared" ref="W1428:W1491" si="195">T1428*U1428</f>
        <v>92400000</v>
      </c>
      <c r="X1428" s="18">
        <f t="shared" si="190"/>
        <v>0</v>
      </c>
    </row>
    <row r="1429" spans="1:24" s="78" customFormat="1" ht="18.75" hidden="1" customHeight="1" x14ac:dyDescent="0.2">
      <c r="A1429" s="65">
        <f t="shared" si="194"/>
        <v>140</v>
      </c>
      <c r="B1429" s="66"/>
      <c r="C1429" s="105" t="s">
        <v>1557</v>
      </c>
      <c r="D1429" s="66" t="s">
        <v>1558</v>
      </c>
      <c r="E1429" s="68" t="s">
        <v>58</v>
      </c>
      <c r="F1429" s="65">
        <v>1</v>
      </c>
      <c r="G1429" s="69">
        <v>230000000</v>
      </c>
      <c r="H1429" s="70">
        <f t="shared" ref="H1429:H1438" si="196">G1429-W1429</f>
        <v>46000000</v>
      </c>
      <c r="I1429" s="65">
        <v>1</v>
      </c>
      <c r="J1429" s="71">
        <v>230000000</v>
      </c>
      <c r="K1429" s="70">
        <f t="shared" si="191"/>
        <v>46000000</v>
      </c>
      <c r="L1429" s="68"/>
      <c r="M1429" s="68"/>
      <c r="N1429" s="68"/>
      <c r="O1429" s="72"/>
      <c r="P1429" s="73"/>
      <c r="Q1429" s="74">
        <v>2010</v>
      </c>
      <c r="R1429" s="74">
        <v>10</v>
      </c>
      <c r="S1429" s="75">
        <f t="shared" si="192"/>
        <v>0.1</v>
      </c>
      <c r="T1429" s="76">
        <f t="shared" si="193"/>
        <v>23000000</v>
      </c>
      <c r="U1429" s="66">
        <f t="shared" si="189"/>
        <v>8</v>
      </c>
      <c r="V1429" s="66"/>
      <c r="W1429" s="77">
        <f t="shared" si="195"/>
        <v>184000000</v>
      </c>
      <c r="X1429" s="18">
        <f t="shared" si="190"/>
        <v>46000000</v>
      </c>
    </row>
    <row r="1430" spans="1:24" s="78" customFormat="1" hidden="1" x14ac:dyDescent="0.2">
      <c r="A1430" s="65">
        <f t="shared" si="194"/>
        <v>141</v>
      </c>
      <c r="B1430" s="66"/>
      <c r="C1430" s="67" t="s">
        <v>1557</v>
      </c>
      <c r="D1430" s="66" t="s">
        <v>1559</v>
      </c>
      <c r="E1430" s="68" t="s">
        <v>58</v>
      </c>
      <c r="F1430" s="65">
        <v>1</v>
      </c>
      <c r="G1430" s="69">
        <v>230000000</v>
      </c>
      <c r="H1430" s="70">
        <f t="shared" si="196"/>
        <v>46000000</v>
      </c>
      <c r="I1430" s="65">
        <v>1</v>
      </c>
      <c r="J1430" s="71">
        <v>230000000</v>
      </c>
      <c r="K1430" s="70">
        <f t="shared" si="191"/>
        <v>46000000</v>
      </c>
      <c r="L1430" s="68"/>
      <c r="M1430" s="68"/>
      <c r="N1430" s="68"/>
      <c r="O1430" s="72"/>
      <c r="P1430" s="73"/>
      <c r="Q1430" s="74">
        <v>2010</v>
      </c>
      <c r="R1430" s="74">
        <v>10</v>
      </c>
      <c r="S1430" s="75">
        <f t="shared" si="192"/>
        <v>0.1</v>
      </c>
      <c r="T1430" s="76">
        <f t="shared" si="193"/>
        <v>23000000</v>
      </c>
      <c r="U1430" s="66">
        <f t="shared" si="189"/>
        <v>8</v>
      </c>
      <c r="V1430" s="66"/>
      <c r="W1430" s="77">
        <f t="shared" si="195"/>
        <v>184000000</v>
      </c>
      <c r="X1430" s="18">
        <f t="shared" si="190"/>
        <v>46000000</v>
      </c>
    </row>
    <row r="1431" spans="1:24" s="78" customFormat="1" hidden="1" x14ac:dyDescent="0.2">
      <c r="A1431" s="65">
        <f t="shared" si="194"/>
        <v>142</v>
      </c>
      <c r="B1431" s="66"/>
      <c r="C1431" s="67" t="s">
        <v>1557</v>
      </c>
      <c r="D1431" s="66" t="s">
        <v>1560</v>
      </c>
      <c r="E1431" s="68" t="s">
        <v>58</v>
      </c>
      <c r="F1431" s="65">
        <v>1</v>
      </c>
      <c r="G1431" s="69">
        <v>230000000</v>
      </c>
      <c r="H1431" s="70">
        <f t="shared" si="196"/>
        <v>46000000</v>
      </c>
      <c r="I1431" s="65">
        <v>1</v>
      </c>
      <c r="J1431" s="71">
        <v>230000000</v>
      </c>
      <c r="K1431" s="70">
        <f t="shared" si="191"/>
        <v>46000000</v>
      </c>
      <c r="L1431" s="68"/>
      <c r="M1431" s="68"/>
      <c r="N1431" s="68"/>
      <c r="O1431" s="72"/>
      <c r="P1431" s="73"/>
      <c r="Q1431" s="74">
        <v>2010</v>
      </c>
      <c r="R1431" s="74">
        <v>10</v>
      </c>
      <c r="S1431" s="75">
        <f t="shared" si="192"/>
        <v>0.1</v>
      </c>
      <c r="T1431" s="76">
        <f t="shared" si="193"/>
        <v>23000000</v>
      </c>
      <c r="U1431" s="66">
        <f t="shared" si="189"/>
        <v>8</v>
      </c>
      <c r="V1431" s="66"/>
      <c r="W1431" s="77">
        <f t="shared" si="195"/>
        <v>184000000</v>
      </c>
      <c r="X1431" s="18">
        <f t="shared" si="190"/>
        <v>46000000</v>
      </c>
    </row>
    <row r="1432" spans="1:24" s="78" customFormat="1" hidden="1" x14ac:dyDescent="0.2">
      <c r="A1432" s="65">
        <f t="shared" si="194"/>
        <v>143</v>
      </c>
      <c r="B1432" s="66"/>
      <c r="C1432" s="67" t="s">
        <v>1557</v>
      </c>
      <c r="D1432" s="66" t="s">
        <v>1561</v>
      </c>
      <c r="E1432" s="68" t="s">
        <v>58</v>
      </c>
      <c r="F1432" s="65">
        <v>1</v>
      </c>
      <c r="G1432" s="69">
        <v>230000000</v>
      </c>
      <c r="H1432" s="70">
        <f t="shared" si="196"/>
        <v>46000000</v>
      </c>
      <c r="I1432" s="65">
        <v>1</v>
      </c>
      <c r="J1432" s="71">
        <v>230000000</v>
      </c>
      <c r="K1432" s="70">
        <f t="shared" si="191"/>
        <v>46000000</v>
      </c>
      <c r="L1432" s="68"/>
      <c r="M1432" s="68"/>
      <c r="N1432" s="68"/>
      <c r="O1432" s="72"/>
      <c r="P1432" s="73"/>
      <c r="Q1432" s="74">
        <v>2010</v>
      </c>
      <c r="R1432" s="74">
        <v>10</v>
      </c>
      <c r="S1432" s="75">
        <f t="shared" si="192"/>
        <v>0.1</v>
      </c>
      <c r="T1432" s="76">
        <f t="shared" si="193"/>
        <v>23000000</v>
      </c>
      <c r="U1432" s="66">
        <f t="shared" si="189"/>
        <v>8</v>
      </c>
      <c r="V1432" s="66"/>
      <c r="W1432" s="77">
        <f t="shared" si="195"/>
        <v>184000000</v>
      </c>
      <c r="X1432" s="18">
        <f t="shared" si="190"/>
        <v>46000000</v>
      </c>
    </row>
    <row r="1433" spans="1:24" s="78" customFormat="1" hidden="1" x14ac:dyDescent="0.2">
      <c r="A1433" s="65">
        <f t="shared" si="194"/>
        <v>144</v>
      </c>
      <c r="B1433" s="66"/>
      <c r="C1433" s="67" t="s">
        <v>1557</v>
      </c>
      <c r="D1433" s="66" t="s">
        <v>1562</v>
      </c>
      <c r="E1433" s="68" t="s">
        <v>58</v>
      </c>
      <c r="F1433" s="65">
        <v>1</v>
      </c>
      <c r="G1433" s="69">
        <v>230000000</v>
      </c>
      <c r="H1433" s="70">
        <f t="shared" si="196"/>
        <v>46000000</v>
      </c>
      <c r="I1433" s="65">
        <v>1</v>
      </c>
      <c r="J1433" s="71">
        <v>230000000</v>
      </c>
      <c r="K1433" s="70">
        <f t="shared" si="191"/>
        <v>46000000</v>
      </c>
      <c r="L1433" s="68"/>
      <c r="M1433" s="68"/>
      <c r="N1433" s="68"/>
      <c r="O1433" s="72"/>
      <c r="P1433" s="73"/>
      <c r="Q1433" s="74">
        <v>2010</v>
      </c>
      <c r="R1433" s="74">
        <v>10</v>
      </c>
      <c r="S1433" s="75">
        <f t="shared" si="192"/>
        <v>0.1</v>
      </c>
      <c r="T1433" s="76">
        <f t="shared" si="193"/>
        <v>23000000</v>
      </c>
      <c r="U1433" s="66">
        <f t="shared" si="189"/>
        <v>8</v>
      </c>
      <c r="V1433" s="66"/>
      <c r="W1433" s="77">
        <f t="shared" si="195"/>
        <v>184000000</v>
      </c>
      <c r="X1433" s="18">
        <f t="shared" si="190"/>
        <v>46000000</v>
      </c>
    </row>
    <row r="1434" spans="1:24" s="78" customFormat="1" hidden="1" x14ac:dyDescent="0.2">
      <c r="A1434" s="65">
        <f t="shared" si="194"/>
        <v>145</v>
      </c>
      <c r="B1434" s="66"/>
      <c r="C1434" s="67" t="s">
        <v>1557</v>
      </c>
      <c r="D1434" s="66" t="s">
        <v>1563</v>
      </c>
      <c r="E1434" s="68" t="s">
        <v>58</v>
      </c>
      <c r="F1434" s="65">
        <v>1</v>
      </c>
      <c r="G1434" s="69">
        <v>230000000</v>
      </c>
      <c r="H1434" s="70">
        <f t="shared" si="196"/>
        <v>46000000</v>
      </c>
      <c r="I1434" s="65">
        <v>1</v>
      </c>
      <c r="J1434" s="71">
        <v>230000000</v>
      </c>
      <c r="K1434" s="70">
        <f t="shared" si="191"/>
        <v>46000000</v>
      </c>
      <c r="L1434" s="68"/>
      <c r="M1434" s="68"/>
      <c r="N1434" s="68"/>
      <c r="O1434" s="72"/>
      <c r="P1434" s="73"/>
      <c r="Q1434" s="74">
        <v>2010</v>
      </c>
      <c r="R1434" s="74">
        <v>10</v>
      </c>
      <c r="S1434" s="75">
        <f t="shared" si="192"/>
        <v>0.1</v>
      </c>
      <c r="T1434" s="76">
        <f t="shared" si="193"/>
        <v>23000000</v>
      </c>
      <c r="U1434" s="66">
        <f t="shared" si="189"/>
        <v>8</v>
      </c>
      <c r="V1434" s="66"/>
      <c r="W1434" s="77">
        <f t="shared" si="195"/>
        <v>184000000</v>
      </c>
      <c r="X1434" s="18">
        <f t="shared" si="190"/>
        <v>46000000</v>
      </c>
    </row>
    <row r="1435" spans="1:24" s="78" customFormat="1" hidden="1" x14ac:dyDescent="0.2">
      <c r="A1435" s="65">
        <f t="shared" si="194"/>
        <v>146</v>
      </c>
      <c r="B1435" s="66"/>
      <c r="C1435" s="67" t="s">
        <v>1557</v>
      </c>
      <c r="D1435" s="66" t="s">
        <v>1564</v>
      </c>
      <c r="E1435" s="68" t="s">
        <v>58</v>
      </c>
      <c r="F1435" s="65">
        <v>1</v>
      </c>
      <c r="G1435" s="69">
        <v>230000000</v>
      </c>
      <c r="H1435" s="70">
        <f t="shared" si="196"/>
        <v>46000000</v>
      </c>
      <c r="I1435" s="65">
        <v>1</v>
      </c>
      <c r="J1435" s="71">
        <v>230000000</v>
      </c>
      <c r="K1435" s="70">
        <f t="shared" si="191"/>
        <v>46000000</v>
      </c>
      <c r="L1435" s="68"/>
      <c r="M1435" s="68"/>
      <c r="N1435" s="68"/>
      <c r="O1435" s="72"/>
      <c r="P1435" s="73"/>
      <c r="Q1435" s="74">
        <v>2010</v>
      </c>
      <c r="R1435" s="74">
        <v>10</v>
      </c>
      <c r="S1435" s="75">
        <f t="shared" si="192"/>
        <v>0.1</v>
      </c>
      <c r="T1435" s="76">
        <f t="shared" si="193"/>
        <v>23000000</v>
      </c>
      <c r="U1435" s="66">
        <f t="shared" si="189"/>
        <v>8</v>
      </c>
      <c r="V1435" s="66"/>
      <c r="W1435" s="77">
        <f t="shared" si="195"/>
        <v>184000000</v>
      </c>
      <c r="X1435" s="18">
        <f t="shared" si="190"/>
        <v>46000000</v>
      </c>
    </row>
    <row r="1436" spans="1:24" s="78" customFormat="1" hidden="1" x14ac:dyDescent="0.2">
      <c r="A1436" s="65">
        <f t="shared" si="194"/>
        <v>147</v>
      </c>
      <c r="B1436" s="66"/>
      <c r="C1436" s="67" t="s">
        <v>1557</v>
      </c>
      <c r="D1436" s="66" t="s">
        <v>1565</v>
      </c>
      <c r="E1436" s="68" t="s">
        <v>58</v>
      </c>
      <c r="F1436" s="65">
        <v>1</v>
      </c>
      <c r="G1436" s="69">
        <v>230000000</v>
      </c>
      <c r="H1436" s="70">
        <f t="shared" si="196"/>
        <v>46000000</v>
      </c>
      <c r="I1436" s="65">
        <v>1</v>
      </c>
      <c r="J1436" s="71">
        <v>230000000</v>
      </c>
      <c r="K1436" s="70">
        <f t="shared" si="191"/>
        <v>46000000</v>
      </c>
      <c r="L1436" s="68"/>
      <c r="M1436" s="68"/>
      <c r="N1436" s="68"/>
      <c r="O1436" s="72"/>
      <c r="P1436" s="73"/>
      <c r="Q1436" s="74">
        <v>2010</v>
      </c>
      <c r="R1436" s="74">
        <v>10</v>
      </c>
      <c r="S1436" s="75">
        <f t="shared" si="192"/>
        <v>0.1</v>
      </c>
      <c r="T1436" s="76">
        <f t="shared" si="193"/>
        <v>23000000</v>
      </c>
      <c r="U1436" s="66">
        <f t="shared" si="189"/>
        <v>8</v>
      </c>
      <c r="V1436" s="66"/>
      <c r="W1436" s="77">
        <f t="shared" si="195"/>
        <v>184000000</v>
      </c>
      <c r="X1436" s="18">
        <f t="shared" si="190"/>
        <v>46000000</v>
      </c>
    </row>
    <row r="1437" spans="1:24" s="78" customFormat="1" hidden="1" x14ac:dyDescent="0.2">
      <c r="A1437" s="65">
        <f t="shared" si="194"/>
        <v>148</v>
      </c>
      <c r="B1437" s="66"/>
      <c r="C1437" s="67" t="s">
        <v>1557</v>
      </c>
      <c r="D1437" s="66" t="s">
        <v>1566</v>
      </c>
      <c r="E1437" s="68" t="s">
        <v>58</v>
      </c>
      <c r="F1437" s="65">
        <v>1</v>
      </c>
      <c r="G1437" s="69">
        <v>230000000</v>
      </c>
      <c r="H1437" s="70">
        <f t="shared" si="196"/>
        <v>46000000</v>
      </c>
      <c r="I1437" s="65">
        <v>1</v>
      </c>
      <c r="J1437" s="71">
        <v>230000000</v>
      </c>
      <c r="K1437" s="70">
        <f t="shared" si="191"/>
        <v>46000000</v>
      </c>
      <c r="L1437" s="68"/>
      <c r="M1437" s="68"/>
      <c r="N1437" s="68"/>
      <c r="O1437" s="72"/>
      <c r="P1437" s="73"/>
      <c r="Q1437" s="74">
        <v>2010</v>
      </c>
      <c r="R1437" s="74">
        <v>10</v>
      </c>
      <c r="S1437" s="75">
        <f t="shared" si="192"/>
        <v>0.1</v>
      </c>
      <c r="T1437" s="76">
        <f t="shared" si="193"/>
        <v>23000000</v>
      </c>
      <c r="U1437" s="66">
        <f t="shared" si="189"/>
        <v>8</v>
      </c>
      <c r="V1437" s="66"/>
      <c r="W1437" s="77">
        <f t="shared" si="195"/>
        <v>184000000</v>
      </c>
      <c r="X1437" s="18">
        <f t="shared" si="190"/>
        <v>46000000</v>
      </c>
    </row>
    <row r="1438" spans="1:24" s="78" customFormat="1" hidden="1" x14ac:dyDescent="0.2">
      <c r="A1438" s="65">
        <f t="shared" si="194"/>
        <v>149</v>
      </c>
      <c r="B1438" s="66"/>
      <c r="C1438" s="67" t="s">
        <v>1557</v>
      </c>
      <c r="D1438" s="66" t="s">
        <v>1567</v>
      </c>
      <c r="E1438" s="68" t="s">
        <v>58</v>
      </c>
      <c r="F1438" s="65">
        <v>1</v>
      </c>
      <c r="G1438" s="69">
        <v>230000000</v>
      </c>
      <c r="H1438" s="70">
        <f t="shared" si="196"/>
        <v>46000000</v>
      </c>
      <c r="I1438" s="65">
        <v>1</v>
      </c>
      <c r="J1438" s="71">
        <v>230000000</v>
      </c>
      <c r="K1438" s="70">
        <f t="shared" si="191"/>
        <v>46000000</v>
      </c>
      <c r="L1438" s="68"/>
      <c r="M1438" s="68"/>
      <c r="N1438" s="68"/>
      <c r="O1438" s="72"/>
      <c r="P1438" s="73"/>
      <c r="Q1438" s="74">
        <v>2010</v>
      </c>
      <c r="R1438" s="74">
        <v>10</v>
      </c>
      <c r="S1438" s="75">
        <f t="shared" si="192"/>
        <v>0.1</v>
      </c>
      <c r="T1438" s="76">
        <f t="shared" si="193"/>
        <v>23000000</v>
      </c>
      <c r="U1438" s="66">
        <f t="shared" si="189"/>
        <v>8</v>
      </c>
      <c r="V1438" s="66"/>
      <c r="W1438" s="77">
        <f t="shared" si="195"/>
        <v>184000000</v>
      </c>
      <c r="X1438" s="18">
        <f t="shared" si="190"/>
        <v>46000000</v>
      </c>
    </row>
    <row r="1439" spans="1:24" s="78" customFormat="1" hidden="1" x14ac:dyDescent="0.2">
      <c r="A1439" s="65">
        <f t="shared" si="194"/>
        <v>150</v>
      </c>
      <c r="B1439" s="66"/>
      <c r="C1439" s="67" t="s">
        <v>1568</v>
      </c>
      <c r="D1439" s="66">
        <v>5000997</v>
      </c>
      <c r="E1439" s="68" t="s">
        <v>58</v>
      </c>
      <c r="F1439" s="65">
        <v>1</v>
      </c>
      <c r="G1439" s="86">
        <v>46000000</v>
      </c>
      <c r="H1439" s="70">
        <v>0</v>
      </c>
      <c r="I1439" s="65">
        <v>1</v>
      </c>
      <c r="J1439" s="71">
        <v>46000000</v>
      </c>
      <c r="K1439" s="70">
        <f t="shared" si="191"/>
        <v>0</v>
      </c>
      <c r="L1439" s="68"/>
      <c r="M1439" s="68"/>
      <c r="N1439" s="68"/>
      <c r="O1439" s="72"/>
      <c r="P1439" s="73"/>
      <c r="Q1439" s="74">
        <v>2002</v>
      </c>
      <c r="R1439" s="74">
        <v>10</v>
      </c>
      <c r="S1439" s="75">
        <f t="shared" si="192"/>
        <v>0.1</v>
      </c>
      <c r="T1439" s="76">
        <f t="shared" si="193"/>
        <v>4600000</v>
      </c>
      <c r="U1439" s="66">
        <f t="shared" si="189"/>
        <v>16</v>
      </c>
      <c r="V1439" s="66"/>
      <c r="W1439" s="77">
        <f t="shared" si="195"/>
        <v>73600000</v>
      </c>
      <c r="X1439" s="18">
        <f t="shared" si="190"/>
        <v>0</v>
      </c>
    </row>
    <row r="1440" spans="1:24" s="78" customFormat="1" hidden="1" x14ac:dyDescent="0.2">
      <c r="A1440" s="65">
        <f t="shared" si="194"/>
        <v>151</v>
      </c>
      <c r="B1440" s="66"/>
      <c r="C1440" s="67" t="s">
        <v>1569</v>
      </c>
      <c r="D1440" s="66">
        <v>5000996</v>
      </c>
      <c r="E1440" s="68" t="s">
        <v>58</v>
      </c>
      <c r="F1440" s="65">
        <v>1</v>
      </c>
      <c r="G1440" s="86">
        <v>46000000</v>
      </c>
      <c r="H1440" s="70">
        <v>0</v>
      </c>
      <c r="I1440" s="65">
        <v>1</v>
      </c>
      <c r="J1440" s="71">
        <v>46000000</v>
      </c>
      <c r="K1440" s="70">
        <f t="shared" si="191"/>
        <v>0</v>
      </c>
      <c r="L1440" s="68"/>
      <c r="M1440" s="68"/>
      <c r="N1440" s="68"/>
      <c r="O1440" s="72"/>
      <c r="P1440" s="73"/>
      <c r="Q1440" s="74">
        <v>2002</v>
      </c>
      <c r="R1440" s="74">
        <v>10</v>
      </c>
      <c r="S1440" s="75">
        <f t="shared" si="192"/>
        <v>0.1</v>
      </c>
      <c r="T1440" s="76">
        <f t="shared" si="193"/>
        <v>4600000</v>
      </c>
      <c r="U1440" s="66">
        <f t="shared" ref="U1440:U1503" si="197">2018-Q1440</f>
        <v>16</v>
      </c>
      <c r="V1440" s="66"/>
      <c r="W1440" s="77">
        <f t="shared" si="195"/>
        <v>73600000</v>
      </c>
      <c r="X1440" s="18">
        <f t="shared" si="190"/>
        <v>0</v>
      </c>
    </row>
    <row r="1441" spans="1:24" s="78" customFormat="1" hidden="1" x14ac:dyDescent="0.2">
      <c r="A1441" s="65">
        <f t="shared" si="194"/>
        <v>152</v>
      </c>
      <c r="B1441" s="66"/>
      <c r="C1441" s="67" t="s">
        <v>1570</v>
      </c>
      <c r="D1441" s="66">
        <v>5000998</v>
      </c>
      <c r="E1441" s="68" t="s">
        <v>58</v>
      </c>
      <c r="F1441" s="65">
        <v>1</v>
      </c>
      <c r="G1441" s="212">
        <v>46000000</v>
      </c>
      <c r="H1441" s="70">
        <v>0</v>
      </c>
      <c r="I1441" s="65">
        <v>1</v>
      </c>
      <c r="J1441" s="71">
        <v>46000000</v>
      </c>
      <c r="K1441" s="70">
        <f t="shared" si="191"/>
        <v>0</v>
      </c>
      <c r="L1441" s="68"/>
      <c r="M1441" s="68"/>
      <c r="N1441" s="68"/>
      <c r="O1441" s="72"/>
      <c r="P1441" s="73"/>
      <c r="Q1441" s="74">
        <v>2002</v>
      </c>
      <c r="R1441" s="74">
        <v>10</v>
      </c>
      <c r="S1441" s="75">
        <f t="shared" si="192"/>
        <v>0.1</v>
      </c>
      <c r="T1441" s="76">
        <f t="shared" si="193"/>
        <v>4600000</v>
      </c>
      <c r="U1441" s="66">
        <f t="shared" si="197"/>
        <v>16</v>
      </c>
      <c r="V1441" s="66"/>
      <c r="W1441" s="77">
        <f t="shared" si="195"/>
        <v>73600000</v>
      </c>
      <c r="X1441" s="18">
        <f t="shared" si="190"/>
        <v>0</v>
      </c>
    </row>
    <row r="1442" spans="1:24" s="78" customFormat="1" hidden="1" x14ac:dyDescent="0.2">
      <c r="A1442" s="65">
        <f t="shared" si="194"/>
        <v>153</v>
      </c>
      <c r="B1442" s="66"/>
      <c r="C1442" s="67" t="s">
        <v>1570</v>
      </c>
      <c r="D1442" s="66">
        <v>5000999</v>
      </c>
      <c r="E1442" s="68" t="s">
        <v>58</v>
      </c>
      <c r="F1442" s="65">
        <v>1</v>
      </c>
      <c r="G1442" s="212">
        <v>46000000</v>
      </c>
      <c r="H1442" s="70">
        <v>0</v>
      </c>
      <c r="I1442" s="65">
        <v>1</v>
      </c>
      <c r="J1442" s="71">
        <v>46000000</v>
      </c>
      <c r="K1442" s="70">
        <f t="shared" si="191"/>
        <v>0</v>
      </c>
      <c r="L1442" s="68"/>
      <c r="M1442" s="68"/>
      <c r="N1442" s="68"/>
      <c r="O1442" s="72"/>
      <c r="P1442" s="73"/>
      <c r="Q1442" s="74">
        <v>2002</v>
      </c>
      <c r="R1442" s="74">
        <v>10</v>
      </c>
      <c r="S1442" s="75">
        <f t="shared" si="192"/>
        <v>0.1</v>
      </c>
      <c r="T1442" s="76">
        <f t="shared" si="193"/>
        <v>4600000</v>
      </c>
      <c r="U1442" s="66">
        <f t="shared" si="197"/>
        <v>16</v>
      </c>
      <c r="V1442" s="66"/>
      <c r="W1442" s="77">
        <f t="shared" si="195"/>
        <v>73600000</v>
      </c>
      <c r="X1442" s="18">
        <f t="shared" si="190"/>
        <v>0</v>
      </c>
    </row>
    <row r="1443" spans="1:24" s="78" customFormat="1" ht="17.25" hidden="1" customHeight="1" x14ac:dyDescent="0.2">
      <c r="A1443" s="65">
        <f t="shared" si="194"/>
        <v>154</v>
      </c>
      <c r="B1443" s="66"/>
      <c r="C1443" s="67" t="s">
        <v>1571</v>
      </c>
      <c r="D1443" s="66" t="s">
        <v>1572</v>
      </c>
      <c r="E1443" s="68" t="s">
        <v>58</v>
      </c>
      <c r="F1443" s="65">
        <v>1</v>
      </c>
      <c r="G1443" s="69">
        <v>272000000</v>
      </c>
      <c r="H1443" s="70">
        <f t="shared" ref="H1443:H1455" si="198">G1443-W1443</f>
        <v>54400000</v>
      </c>
      <c r="I1443" s="65">
        <v>1</v>
      </c>
      <c r="J1443" s="71">
        <v>272000000</v>
      </c>
      <c r="K1443" s="70">
        <f t="shared" si="191"/>
        <v>54400000</v>
      </c>
      <c r="L1443" s="68"/>
      <c r="M1443" s="68"/>
      <c r="N1443" s="68"/>
      <c r="O1443" s="72"/>
      <c r="P1443" s="73"/>
      <c r="Q1443" s="74">
        <v>2010</v>
      </c>
      <c r="R1443" s="74">
        <v>10</v>
      </c>
      <c r="S1443" s="75">
        <f t="shared" si="192"/>
        <v>0.1</v>
      </c>
      <c r="T1443" s="76">
        <f t="shared" si="193"/>
        <v>27200000</v>
      </c>
      <c r="U1443" s="66">
        <f t="shared" si="197"/>
        <v>8</v>
      </c>
      <c r="V1443" s="66"/>
      <c r="W1443" s="77">
        <f t="shared" si="195"/>
        <v>217600000</v>
      </c>
      <c r="X1443" s="18">
        <f t="shared" si="190"/>
        <v>54400000</v>
      </c>
    </row>
    <row r="1444" spans="1:24" s="78" customFormat="1" hidden="1" x14ac:dyDescent="0.2">
      <c r="A1444" s="65">
        <f t="shared" si="194"/>
        <v>155</v>
      </c>
      <c r="B1444" s="66"/>
      <c r="C1444" s="67" t="s">
        <v>1573</v>
      </c>
      <c r="D1444" s="66" t="s">
        <v>1574</v>
      </c>
      <c r="E1444" s="68" t="s">
        <v>58</v>
      </c>
      <c r="F1444" s="65">
        <v>1</v>
      </c>
      <c r="G1444" s="69">
        <v>272000000</v>
      </c>
      <c r="H1444" s="70">
        <f t="shared" si="198"/>
        <v>54400000</v>
      </c>
      <c r="I1444" s="65">
        <v>1</v>
      </c>
      <c r="J1444" s="71">
        <v>272000000</v>
      </c>
      <c r="K1444" s="70">
        <f t="shared" si="191"/>
        <v>54400000</v>
      </c>
      <c r="L1444" s="68"/>
      <c r="M1444" s="68"/>
      <c r="N1444" s="68"/>
      <c r="O1444" s="72"/>
      <c r="P1444" s="73"/>
      <c r="Q1444" s="74">
        <v>2010</v>
      </c>
      <c r="R1444" s="74">
        <v>10</v>
      </c>
      <c r="S1444" s="75">
        <f t="shared" si="192"/>
        <v>0.1</v>
      </c>
      <c r="T1444" s="76">
        <f t="shared" si="193"/>
        <v>27200000</v>
      </c>
      <c r="U1444" s="66">
        <f t="shared" si="197"/>
        <v>8</v>
      </c>
      <c r="V1444" s="66"/>
      <c r="W1444" s="77">
        <f t="shared" si="195"/>
        <v>217600000</v>
      </c>
      <c r="X1444" s="18">
        <f t="shared" si="190"/>
        <v>54400000</v>
      </c>
    </row>
    <row r="1445" spans="1:24" s="78" customFormat="1" hidden="1" x14ac:dyDescent="0.2">
      <c r="A1445" s="65">
        <f t="shared" si="194"/>
        <v>156</v>
      </c>
      <c r="B1445" s="66"/>
      <c r="C1445" s="67" t="s">
        <v>1573</v>
      </c>
      <c r="D1445" s="66" t="s">
        <v>1575</v>
      </c>
      <c r="E1445" s="68" t="s">
        <v>58</v>
      </c>
      <c r="F1445" s="65">
        <v>1</v>
      </c>
      <c r="G1445" s="69">
        <v>272000000</v>
      </c>
      <c r="H1445" s="70">
        <f t="shared" si="198"/>
        <v>54400000</v>
      </c>
      <c r="I1445" s="65">
        <v>1</v>
      </c>
      <c r="J1445" s="71">
        <v>272000000</v>
      </c>
      <c r="K1445" s="70">
        <f t="shared" si="191"/>
        <v>54400000</v>
      </c>
      <c r="L1445" s="68"/>
      <c r="M1445" s="68"/>
      <c r="N1445" s="68"/>
      <c r="O1445" s="72"/>
      <c r="P1445" s="73"/>
      <c r="Q1445" s="74">
        <v>2010</v>
      </c>
      <c r="R1445" s="74">
        <v>10</v>
      </c>
      <c r="S1445" s="75">
        <f t="shared" si="192"/>
        <v>0.1</v>
      </c>
      <c r="T1445" s="76">
        <f t="shared" si="193"/>
        <v>27200000</v>
      </c>
      <c r="U1445" s="66">
        <f t="shared" si="197"/>
        <v>8</v>
      </c>
      <c r="V1445" s="66"/>
      <c r="W1445" s="77">
        <f t="shared" si="195"/>
        <v>217600000</v>
      </c>
      <c r="X1445" s="18">
        <f t="shared" si="190"/>
        <v>54400000</v>
      </c>
    </row>
    <row r="1446" spans="1:24" s="78" customFormat="1" hidden="1" x14ac:dyDescent="0.2">
      <c r="A1446" s="65">
        <f t="shared" si="194"/>
        <v>157</v>
      </c>
      <c r="B1446" s="66"/>
      <c r="C1446" s="67" t="s">
        <v>1573</v>
      </c>
      <c r="D1446" s="66" t="s">
        <v>1576</v>
      </c>
      <c r="E1446" s="68" t="s">
        <v>58</v>
      </c>
      <c r="F1446" s="65">
        <v>1</v>
      </c>
      <c r="G1446" s="69">
        <v>272000000</v>
      </c>
      <c r="H1446" s="70">
        <f t="shared" si="198"/>
        <v>54400000</v>
      </c>
      <c r="I1446" s="65">
        <v>1</v>
      </c>
      <c r="J1446" s="71">
        <v>272000000</v>
      </c>
      <c r="K1446" s="70">
        <f t="shared" si="191"/>
        <v>54400000</v>
      </c>
      <c r="L1446" s="68"/>
      <c r="M1446" s="68"/>
      <c r="N1446" s="68"/>
      <c r="O1446" s="72"/>
      <c r="P1446" s="73"/>
      <c r="Q1446" s="74">
        <v>2010</v>
      </c>
      <c r="R1446" s="74">
        <v>10</v>
      </c>
      <c r="S1446" s="75">
        <f t="shared" si="192"/>
        <v>0.1</v>
      </c>
      <c r="T1446" s="76">
        <f t="shared" si="193"/>
        <v>27200000</v>
      </c>
      <c r="U1446" s="66">
        <f t="shared" si="197"/>
        <v>8</v>
      </c>
      <c r="V1446" s="66"/>
      <c r="W1446" s="77">
        <f t="shared" si="195"/>
        <v>217600000</v>
      </c>
      <c r="X1446" s="18">
        <f t="shared" si="190"/>
        <v>54400000</v>
      </c>
    </row>
    <row r="1447" spans="1:24" s="78" customFormat="1" hidden="1" x14ac:dyDescent="0.2">
      <c r="A1447" s="65">
        <f t="shared" si="194"/>
        <v>158</v>
      </c>
      <c r="B1447" s="66"/>
      <c r="C1447" s="67" t="s">
        <v>1573</v>
      </c>
      <c r="D1447" s="66" t="s">
        <v>1577</v>
      </c>
      <c r="E1447" s="68" t="s">
        <v>58</v>
      </c>
      <c r="F1447" s="65">
        <v>1</v>
      </c>
      <c r="G1447" s="69">
        <v>272000000</v>
      </c>
      <c r="H1447" s="70">
        <f t="shared" si="198"/>
        <v>54400000</v>
      </c>
      <c r="I1447" s="65">
        <v>1</v>
      </c>
      <c r="J1447" s="71">
        <v>272000000</v>
      </c>
      <c r="K1447" s="70">
        <f t="shared" si="191"/>
        <v>54400000</v>
      </c>
      <c r="L1447" s="68"/>
      <c r="M1447" s="68"/>
      <c r="N1447" s="68"/>
      <c r="O1447" s="72"/>
      <c r="P1447" s="73"/>
      <c r="Q1447" s="74">
        <v>2010</v>
      </c>
      <c r="R1447" s="74">
        <v>10</v>
      </c>
      <c r="S1447" s="75">
        <f t="shared" si="192"/>
        <v>0.1</v>
      </c>
      <c r="T1447" s="76">
        <f t="shared" si="193"/>
        <v>27200000</v>
      </c>
      <c r="U1447" s="66">
        <f t="shared" si="197"/>
        <v>8</v>
      </c>
      <c r="V1447" s="66"/>
      <c r="W1447" s="77">
        <f t="shared" si="195"/>
        <v>217600000</v>
      </c>
      <c r="X1447" s="18">
        <f t="shared" si="190"/>
        <v>54400000</v>
      </c>
    </row>
    <row r="1448" spans="1:24" s="78" customFormat="1" hidden="1" x14ac:dyDescent="0.2">
      <c r="A1448" s="65">
        <f t="shared" si="194"/>
        <v>159</v>
      </c>
      <c r="B1448" s="66"/>
      <c r="C1448" s="67" t="s">
        <v>1573</v>
      </c>
      <c r="D1448" s="66" t="s">
        <v>1578</v>
      </c>
      <c r="E1448" s="68" t="s">
        <v>58</v>
      </c>
      <c r="F1448" s="65">
        <v>1</v>
      </c>
      <c r="G1448" s="69">
        <v>272000000</v>
      </c>
      <c r="H1448" s="70">
        <f t="shared" si="198"/>
        <v>54400000</v>
      </c>
      <c r="I1448" s="65">
        <v>1</v>
      </c>
      <c r="J1448" s="71">
        <v>272000000</v>
      </c>
      <c r="K1448" s="70">
        <f t="shared" si="191"/>
        <v>54400000</v>
      </c>
      <c r="L1448" s="68"/>
      <c r="M1448" s="68"/>
      <c r="N1448" s="68"/>
      <c r="O1448" s="72"/>
      <c r="P1448" s="73"/>
      <c r="Q1448" s="74">
        <v>2010</v>
      </c>
      <c r="R1448" s="74">
        <v>10</v>
      </c>
      <c r="S1448" s="75">
        <f t="shared" si="192"/>
        <v>0.1</v>
      </c>
      <c r="T1448" s="76">
        <f t="shared" si="193"/>
        <v>27200000</v>
      </c>
      <c r="U1448" s="66">
        <f t="shared" si="197"/>
        <v>8</v>
      </c>
      <c r="V1448" s="66"/>
      <c r="W1448" s="77">
        <f t="shared" si="195"/>
        <v>217600000</v>
      </c>
      <c r="X1448" s="18">
        <f t="shared" si="190"/>
        <v>54400000</v>
      </c>
    </row>
    <row r="1449" spans="1:24" s="78" customFormat="1" hidden="1" x14ac:dyDescent="0.2">
      <c r="A1449" s="65">
        <f t="shared" si="194"/>
        <v>160</v>
      </c>
      <c r="B1449" s="66"/>
      <c r="C1449" s="67" t="s">
        <v>1573</v>
      </c>
      <c r="D1449" s="66" t="s">
        <v>1579</v>
      </c>
      <c r="E1449" s="68" t="s">
        <v>58</v>
      </c>
      <c r="F1449" s="65">
        <v>1</v>
      </c>
      <c r="G1449" s="69">
        <v>272000000</v>
      </c>
      <c r="H1449" s="70">
        <f t="shared" si="198"/>
        <v>54400000</v>
      </c>
      <c r="I1449" s="65">
        <v>1</v>
      </c>
      <c r="J1449" s="71">
        <v>272000000</v>
      </c>
      <c r="K1449" s="70">
        <f t="shared" si="191"/>
        <v>54400000</v>
      </c>
      <c r="L1449" s="68"/>
      <c r="M1449" s="68"/>
      <c r="N1449" s="68"/>
      <c r="O1449" s="72"/>
      <c r="P1449" s="73"/>
      <c r="Q1449" s="74">
        <v>2010</v>
      </c>
      <c r="R1449" s="74">
        <v>10</v>
      </c>
      <c r="S1449" s="75">
        <f t="shared" si="192"/>
        <v>0.1</v>
      </c>
      <c r="T1449" s="76">
        <f t="shared" si="193"/>
        <v>27200000</v>
      </c>
      <c r="U1449" s="66">
        <f t="shared" si="197"/>
        <v>8</v>
      </c>
      <c r="V1449" s="66"/>
      <c r="W1449" s="77">
        <f t="shared" si="195"/>
        <v>217600000</v>
      </c>
      <c r="X1449" s="18">
        <f t="shared" si="190"/>
        <v>54400000</v>
      </c>
    </row>
    <row r="1450" spans="1:24" s="78" customFormat="1" hidden="1" x14ac:dyDescent="0.2">
      <c r="A1450" s="65">
        <f t="shared" si="194"/>
        <v>161</v>
      </c>
      <c r="B1450" s="66"/>
      <c r="C1450" s="67" t="s">
        <v>1573</v>
      </c>
      <c r="D1450" s="66" t="s">
        <v>1580</v>
      </c>
      <c r="E1450" s="68" t="s">
        <v>58</v>
      </c>
      <c r="F1450" s="65">
        <v>1</v>
      </c>
      <c r="G1450" s="69">
        <v>272000000</v>
      </c>
      <c r="H1450" s="70">
        <f t="shared" si="198"/>
        <v>54400000</v>
      </c>
      <c r="I1450" s="65">
        <v>1</v>
      </c>
      <c r="J1450" s="71">
        <v>272000000</v>
      </c>
      <c r="K1450" s="70">
        <f t="shared" si="191"/>
        <v>54400000</v>
      </c>
      <c r="L1450" s="68"/>
      <c r="M1450" s="68"/>
      <c r="N1450" s="68"/>
      <c r="O1450" s="72"/>
      <c r="P1450" s="73"/>
      <c r="Q1450" s="74">
        <v>2010</v>
      </c>
      <c r="R1450" s="74">
        <v>10</v>
      </c>
      <c r="S1450" s="75">
        <f t="shared" si="192"/>
        <v>0.1</v>
      </c>
      <c r="T1450" s="76">
        <f t="shared" si="193"/>
        <v>27200000</v>
      </c>
      <c r="U1450" s="66">
        <f t="shared" si="197"/>
        <v>8</v>
      </c>
      <c r="V1450" s="66"/>
      <c r="W1450" s="77">
        <f t="shared" si="195"/>
        <v>217600000</v>
      </c>
      <c r="X1450" s="18">
        <f t="shared" si="190"/>
        <v>54400000</v>
      </c>
    </row>
    <row r="1451" spans="1:24" s="78" customFormat="1" hidden="1" x14ac:dyDescent="0.2">
      <c r="A1451" s="65">
        <f t="shared" si="194"/>
        <v>162</v>
      </c>
      <c r="B1451" s="66"/>
      <c r="C1451" s="67" t="s">
        <v>1571</v>
      </c>
      <c r="D1451" s="66" t="s">
        <v>1581</v>
      </c>
      <c r="E1451" s="68" t="s">
        <v>58</v>
      </c>
      <c r="F1451" s="65">
        <v>1</v>
      </c>
      <c r="G1451" s="69">
        <v>272000000</v>
      </c>
      <c r="H1451" s="70">
        <f t="shared" si="198"/>
        <v>54400000</v>
      </c>
      <c r="I1451" s="65">
        <v>1</v>
      </c>
      <c r="J1451" s="71">
        <v>272000000</v>
      </c>
      <c r="K1451" s="70">
        <f t="shared" si="191"/>
        <v>54400000</v>
      </c>
      <c r="L1451" s="68"/>
      <c r="M1451" s="68"/>
      <c r="N1451" s="68"/>
      <c r="O1451" s="72"/>
      <c r="P1451" s="73"/>
      <c r="Q1451" s="74">
        <v>2010</v>
      </c>
      <c r="R1451" s="74">
        <v>10</v>
      </c>
      <c r="S1451" s="75">
        <f t="shared" si="192"/>
        <v>0.1</v>
      </c>
      <c r="T1451" s="76">
        <f t="shared" si="193"/>
        <v>27200000</v>
      </c>
      <c r="U1451" s="66">
        <f t="shared" si="197"/>
        <v>8</v>
      </c>
      <c r="V1451" s="66"/>
      <c r="W1451" s="77">
        <f t="shared" si="195"/>
        <v>217600000</v>
      </c>
      <c r="X1451" s="18">
        <f t="shared" si="190"/>
        <v>54400000</v>
      </c>
    </row>
    <row r="1452" spans="1:24" s="78" customFormat="1" hidden="1" x14ac:dyDescent="0.2">
      <c r="A1452" s="65">
        <f t="shared" si="194"/>
        <v>163</v>
      </c>
      <c r="B1452" s="66"/>
      <c r="C1452" s="67" t="s">
        <v>1571</v>
      </c>
      <c r="D1452" s="66" t="s">
        <v>1582</v>
      </c>
      <c r="E1452" s="68" t="s">
        <v>58</v>
      </c>
      <c r="F1452" s="65">
        <v>1</v>
      </c>
      <c r="G1452" s="69">
        <v>272000000</v>
      </c>
      <c r="H1452" s="70">
        <f t="shared" si="198"/>
        <v>54400000</v>
      </c>
      <c r="I1452" s="65">
        <v>1</v>
      </c>
      <c r="J1452" s="71">
        <v>272000000</v>
      </c>
      <c r="K1452" s="70">
        <f t="shared" si="191"/>
        <v>54400000</v>
      </c>
      <c r="L1452" s="68"/>
      <c r="M1452" s="68"/>
      <c r="N1452" s="68"/>
      <c r="O1452" s="72"/>
      <c r="P1452" s="73"/>
      <c r="Q1452" s="74">
        <v>2010</v>
      </c>
      <c r="R1452" s="74">
        <v>10</v>
      </c>
      <c r="S1452" s="75">
        <f t="shared" si="192"/>
        <v>0.1</v>
      </c>
      <c r="T1452" s="76">
        <f t="shared" si="193"/>
        <v>27200000</v>
      </c>
      <c r="U1452" s="66">
        <f t="shared" si="197"/>
        <v>8</v>
      </c>
      <c r="V1452" s="66"/>
      <c r="W1452" s="77">
        <f t="shared" si="195"/>
        <v>217600000</v>
      </c>
      <c r="X1452" s="18">
        <f t="shared" si="190"/>
        <v>54400000</v>
      </c>
    </row>
    <row r="1453" spans="1:24" s="78" customFormat="1" hidden="1" x14ac:dyDescent="0.2">
      <c r="A1453" s="65">
        <f t="shared" si="194"/>
        <v>164</v>
      </c>
      <c r="B1453" s="66"/>
      <c r="C1453" s="67" t="s">
        <v>1571</v>
      </c>
      <c r="D1453" s="66" t="s">
        <v>1583</v>
      </c>
      <c r="E1453" s="68" t="s">
        <v>58</v>
      </c>
      <c r="F1453" s="65">
        <v>1</v>
      </c>
      <c r="G1453" s="69">
        <v>272000000</v>
      </c>
      <c r="H1453" s="70">
        <f t="shared" si="198"/>
        <v>54400000</v>
      </c>
      <c r="I1453" s="65">
        <v>1</v>
      </c>
      <c r="J1453" s="71">
        <v>272000000</v>
      </c>
      <c r="K1453" s="70">
        <f t="shared" si="191"/>
        <v>54400000</v>
      </c>
      <c r="L1453" s="68"/>
      <c r="M1453" s="68"/>
      <c r="N1453" s="68"/>
      <c r="O1453" s="72"/>
      <c r="P1453" s="73"/>
      <c r="Q1453" s="74">
        <v>2010</v>
      </c>
      <c r="R1453" s="74">
        <v>10</v>
      </c>
      <c r="S1453" s="75">
        <f t="shared" si="192"/>
        <v>0.1</v>
      </c>
      <c r="T1453" s="76">
        <f t="shared" si="193"/>
        <v>27200000</v>
      </c>
      <c r="U1453" s="66">
        <f t="shared" si="197"/>
        <v>8</v>
      </c>
      <c r="V1453" s="66"/>
      <c r="W1453" s="77">
        <f t="shared" si="195"/>
        <v>217600000</v>
      </c>
      <c r="X1453" s="18">
        <f t="shared" si="190"/>
        <v>54400000</v>
      </c>
    </row>
    <row r="1454" spans="1:24" s="78" customFormat="1" hidden="1" x14ac:dyDescent="0.2">
      <c r="A1454" s="65">
        <f t="shared" si="194"/>
        <v>165</v>
      </c>
      <c r="B1454" s="66"/>
      <c r="C1454" s="67" t="s">
        <v>1571</v>
      </c>
      <c r="D1454" s="66" t="s">
        <v>1584</v>
      </c>
      <c r="E1454" s="68" t="s">
        <v>58</v>
      </c>
      <c r="F1454" s="65">
        <v>1</v>
      </c>
      <c r="G1454" s="69">
        <v>272000000</v>
      </c>
      <c r="H1454" s="70">
        <f t="shared" si="198"/>
        <v>54400000</v>
      </c>
      <c r="I1454" s="65">
        <v>1</v>
      </c>
      <c r="J1454" s="71">
        <v>272000000</v>
      </c>
      <c r="K1454" s="70">
        <f t="shared" si="191"/>
        <v>54400000</v>
      </c>
      <c r="L1454" s="68"/>
      <c r="M1454" s="68"/>
      <c r="N1454" s="68"/>
      <c r="O1454" s="72"/>
      <c r="P1454" s="73"/>
      <c r="Q1454" s="74">
        <v>2010</v>
      </c>
      <c r="R1454" s="74">
        <v>10</v>
      </c>
      <c r="S1454" s="75">
        <f t="shared" si="192"/>
        <v>0.1</v>
      </c>
      <c r="T1454" s="76">
        <f t="shared" si="193"/>
        <v>27200000</v>
      </c>
      <c r="U1454" s="66">
        <f t="shared" si="197"/>
        <v>8</v>
      </c>
      <c r="V1454" s="66"/>
      <c r="W1454" s="77">
        <f t="shared" si="195"/>
        <v>217600000</v>
      </c>
      <c r="X1454" s="18">
        <f t="shared" si="190"/>
        <v>54400000</v>
      </c>
    </row>
    <row r="1455" spans="1:24" s="78" customFormat="1" hidden="1" x14ac:dyDescent="0.2">
      <c r="A1455" s="65">
        <f t="shared" si="194"/>
        <v>166</v>
      </c>
      <c r="B1455" s="66"/>
      <c r="C1455" s="67" t="s">
        <v>1571</v>
      </c>
      <c r="D1455" s="66" t="s">
        <v>1585</v>
      </c>
      <c r="E1455" s="68" t="s">
        <v>58</v>
      </c>
      <c r="F1455" s="65">
        <v>1</v>
      </c>
      <c r="G1455" s="69">
        <v>272000000</v>
      </c>
      <c r="H1455" s="70">
        <f t="shared" si="198"/>
        <v>54400000</v>
      </c>
      <c r="I1455" s="65">
        <v>1</v>
      </c>
      <c r="J1455" s="71">
        <v>272000000</v>
      </c>
      <c r="K1455" s="70">
        <f t="shared" si="191"/>
        <v>54400000</v>
      </c>
      <c r="L1455" s="68"/>
      <c r="M1455" s="68"/>
      <c r="N1455" s="68"/>
      <c r="O1455" s="72"/>
      <c r="P1455" s="73"/>
      <c r="Q1455" s="74">
        <v>2010</v>
      </c>
      <c r="R1455" s="74">
        <v>10</v>
      </c>
      <c r="S1455" s="75">
        <f t="shared" si="192"/>
        <v>0.1</v>
      </c>
      <c r="T1455" s="76">
        <f t="shared" si="193"/>
        <v>27200000</v>
      </c>
      <c r="U1455" s="66">
        <f t="shared" si="197"/>
        <v>8</v>
      </c>
      <c r="V1455" s="66"/>
      <c r="W1455" s="77">
        <f t="shared" si="195"/>
        <v>217600000</v>
      </c>
      <c r="X1455" s="18">
        <f t="shared" si="190"/>
        <v>54400000</v>
      </c>
    </row>
    <row r="1456" spans="1:24" s="78" customFormat="1" hidden="1" x14ac:dyDescent="0.2">
      <c r="A1456" s="65">
        <f t="shared" si="194"/>
        <v>167</v>
      </c>
      <c r="B1456" s="66"/>
      <c r="C1456" s="67" t="s">
        <v>1586</v>
      </c>
      <c r="D1456" s="66">
        <v>5001365</v>
      </c>
      <c r="E1456" s="68" t="s">
        <v>58</v>
      </c>
      <c r="F1456" s="65">
        <v>1</v>
      </c>
      <c r="G1456" s="86">
        <v>17500000</v>
      </c>
      <c r="H1456" s="70">
        <v>0</v>
      </c>
      <c r="I1456" s="65">
        <v>1</v>
      </c>
      <c r="J1456" s="71">
        <v>17500000</v>
      </c>
      <c r="K1456" s="70">
        <f t="shared" si="191"/>
        <v>0</v>
      </c>
      <c r="L1456" s="68"/>
      <c r="M1456" s="68"/>
      <c r="N1456" s="68"/>
      <c r="O1456" s="72"/>
      <c r="P1456" s="73"/>
      <c r="Q1456" s="74">
        <v>2006</v>
      </c>
      <c r="R1456" s="74">
        <v>8</v>
      </c>
      <c r="S1456" s="75">
        <f t="shared" si="192"/>
        <v>0.125</v>
      </c>
      <c r="T1456" s="76">
        <f t="shared" si="193"/>
        <v>2187500</v>
      </c>
      <c r="U1456" s="66">
        <f t="shared" si="197"/>
        <v>12</v>
      </c>
      <c r="V1456" s="66"/>
      <c r="W1456" s="77">
        <f t="shared" si="195"/>
        <v>26250000</v>
      </c>
      <c r="X1456" s="18">
        <f t="shared" si="190"/>
        <v>0</v>
      </c>
    </row>
    <row r="1457" spans="1:24" s="78" customFormat="1" hidden="1" x14ac:dyDescent="0.2">
      <c r="A1457" s="65">
        <f t="shared" si="194"/>
        <v>168</v>
      </c>
      <c r="B1457" s="66"/>
      <c r="C1457" s="67" t="s">
        <v>1587</v>
      </c>
      <c r="D1457" s="66" t="s">
        <v>1588</v>
      </c>
      <c r="E1457" s="68" t="s">
        <v>58</v>
      </c>
      <c r="F1457" s="65">
        <v>1</v>
      </c>
      <c r="G1457" s="88">
        <v>19500000</v>
      </c>
      <c r="H1457" s="70">
        <v>0</v>
      </c>
      <c r="I1457" s="65">
        <v>1</v>
      </c>
      <c r="J1457" s="71">
        <v>19500000</v>
      </c>
      <c r="K1457" s="70">
        <f t="shared" si="191"/>
        <v>0</v>
      </c>
      <c r="L1457" s="68"/>
      <c r="M1457" s="68"/>
      <c r="N1457" s="68"/>
      <c r="O1457" s="72"/>
      <c r="P1457" s="73"/>
      <c r="Q1457" s="74">
        <v>2009</v>
      </c>
      <c r="R1457" s="74">
        <v>8</v>
      </c>
      <c r="S1457" s="75">
        <f t="shared" si="192"/>
        <v>0.125</v>
      </c>
      <c r="T1457" s="76">
        <f t="shared" si="193"/>
        <v>2437500</v>
      </c>
      <c r="U1457" s="66">
        <f t="shared" si="197"/>
        <v>9</v>
      </c>
      <c r="V1457" s="66"/>
      <c r="W1457" s="77">
        <f t="shared" si="195"/>
        <v>21937500</v>
      </c>
      <c r="X1457" s="18">
        <f t="shared" si="190"/>
        <v>0</v>
      </c>
    </row>
    <row r="1458" spans="1:24" s="78" customFormat="1" hidden="1" x14ac:dyDescent="0.2">
      <c r="A1458" s="65">
        <f t="shared" si="194"/>
        <v>169</v>
      </c>
      <c r="B1458" s="66"/>
      <c r="C1458" s="67" t="s">
        <v>1589</v>
      </c>
      <c r="D1458" s="66">
        <v>5001904</v>
      </c>
      <c r="E1458" s="68" t="s">
        <v>58</v>
      </c>
      <c r="F1458" s="65">
        <v>1</v>
      </c>
      <c r="G1458" s="69">
        <v>21500000</v>
      </c>
      <c r="H1458" s="70">
        <f>G1458-W1458</f>
        <v>0</v>
      </c>
      <c r="I1458" s="65">
        <v>1</v>
      </c>
      <c r="J1458" s="71">
        <v>21500000</v>
      </c>
      <c r="K1458" s="70">
        <f t="shared" si="191"/>
        <v>0</v>
      </c>
      <c r="L1458" s="68"/>
      <c r="M1458" s="68"/>
      <c r="N1458" s="68"/>
      <c r="O1458" s="72"/>
      <c r="P1458" s="73"/>
      <c r="Q1458" s="74">
        <v>2010</v>
      </c>
      <c r="R1458" s="74">
        <v>8</v>
      </c>
      <c r="S1458" s="75">
        <f t="shared" si="192"/>
        <v>0.125</v>
      </c>
      <c r="T1458" s="76">
        <f t="shared" si="193"/>
        <v>2687500</v>
      </c>
      <c r="U1458" s="66">
        <f t="shared" si="197"/>
        <v>8</v>
      </c>
      <c r="V1458" s="66"/>
      <c r="W1458" s="77">
        <f t="shared" si="195"/>
        <v>21500000</v>
      </c>
      <c r="X1458" s="18">
        <f t="shared" si="190"/>
        <v>0</v>
      </c>
    </row>
    <row r="1459" spans="1:24" s="78" customFormat="1" ht="30" hidden="1" x14ac:dyDescent="0.2">
      <c r="A1459" s="65">
        <f t="shared" si="194"/>
        <v>170</v>
      </c>
      <c r="B1459" s="66"/>
      <c r="C1459" s="67" t="s">
        <v>1590</v>
      </c>
      <c r="D1459" s="66">
        <v>5001646</v>
      </c>
      <c r="E1459" s="68" t="s">
        <v>58</v>
      </c>
      <c r="F1459" s="65">
        <v>1</v>
      </c>
      <c r="G1459" s="86">
        <v>532200000</v>
      </c>
      <c r="H1459" s="70">
        <f>G1459-W1459</f>
        <v>0</v>
      </c>
      <c r="I1459" s="65">
        <v>1</v>
      </c>
      <c r="J1459" s="71">
        <v>532200000</v>
      </c>
      <c r="K1459" s="70">
        <f t="shared" si="191"/>
        <v>0</v>
      </c>
      <c r="L1459" s="68"/>
      <c r="M1459" s="68"/>
      <c r="N1459" s="68"/>
      <c r="O1459" s="72"/>
      <c r="P1459" s="73"/>
      <c r="Q1459" s="74">
        <v>2008</v>
      </c>
      <c r="R1459" s="74">
        <v>10</v>
      </c>
      <c r="S1459" s="75">
        <f t="shared" si="192"/>
        <v>0.1</v>
      </c>
      <c r="T1459" s="76">
        <f t="shared" si="193"/>
        <v>53220000</v>
      </c>
      <c r="U1459" s="66">
        <f t="shared" si="197"/>
        <v>10</v>
      </c>
      <c r="V1459" s="66"/>
      <c r="W1459" s="77">
        <f t="shared" si="195"/>
        <v>532200000</v>
      </c>
      <c r="X1459" s="18">
        <f t="shared" si="190"/>
        <v>0</v>
      </c>
    </row>
    <row r="1460" spans="1:24" hidden="1" x14ac:dyDescent="0.25">
      <c r="A1460" s="65">
        <f t="shared" si="194"/>
        <v>171</v>
      </c>
      <c r="B1460" s="66"/>
      <c r="C1460" s="67" t="s">
        <v>1591</v>
      </c>
      <c r="D1460" s="66" t="s">
        <v>1592</v>
      </c>
      <c r="E1460" s="72" t="s">
        <v>125</v>
      </c>
      <c r="F1460" s="65">
        <v>1</v>
      </c>
      <c r="G1460" s="88">
        <v>8950000</v>
      </c>
      <c r="H1460" s="70">
        <f>G1460-W1460</f>
        <v>0</v>
      </c>
      <c r="I1460" s="65">
        <v>1</v>
      </c>
      <c r="J1460" s="71">
        <v>8950000</v>
      </c>
      <c r="K1460" s="70">
        <f t="shared" si="191"/>
        <v>0</v>
      </c>
      <c r="L1460" s="72"/>
      <c r="M1460" s="72"/>
      <c r="N1460" s="72"/>
      <c r="O1460" s="72"/>
      <c r="P1460" s="90"/>
      <c r="Q1460" s="65">
        <v>2010</v>
      </c>
      <c r="R1460" s="66">
        <v>8</v>
      </c>
      <c r="S1460" s="75">
        <f t="shared" si="192"/>
        <v>0.125</v>
      </c>
      <c r="T1460" s="76">
        <f t="shared" si="193"/>
        <v>1118750</v>
      </c>
      <c r="U1460" s="66">
        <f t="shared" si="197"/>
        <v>8</v>
      </c>
      <c r="V1460" s="66"/>
      <c r="W1460" s="77">
        <f t="shared" si="195"/>
        <v>8950000</v>
      </c>
      <c r="X1460" s="18">
        <f t="shared" si="190"/>
        <v>0</v>
      </c>
    </row>
    <row r="1461" spans="1:24" ht="19.5" hidden="1" customHeight="1" x14ac:dyDescent="0.25">
      <c r="A1461" s="65">
        <f t="shared" si="194"/>
        <v>172</v>
      </c>
      <c r="B1461" s="66"/>
      <c r="C1461" s="105" t="s">
        <v>1593</v>
      </c>
      <c r="D1461" s="66">
        <v>5001865</v>
      </c>
      <c r="E1461" s="68" t="s">
        <v>84</v>
      </c>
      <c r="F1461" s="65">
        <v>1</v>
      </c>
      <c r="G1461" s="88">
        <v>20752600</v>
      </c>
      <c r="H1461" s="70">
        <v>0</v>
      </c>
      <c r="I1461" s="65">
        <v>1</v>
      </c>
      <c r="J1461" s="71">
        <v>20752600</v>
      </c>
      <c r="K1461" s="70">
        <f t="shared" si="191"/>
        <v>0</v>
      </c>
      <c r="L1461" s="72"/>
      <c r="M1461" s="72"/>
      <c r="N1461" s="72"/>
      <c r="O1461" s="72"/>
      <c r="P1461" s="90"/>
      <c r="Q1461" s="65">
        <v>2010</v>
      </c>
      <c r="R1461" s="66">
        <v>5</v>
      </c>
      <c r="S1461" s="75">
        <f t="shared" si="192"/>
        <v>0.2</v>
      </c>
      <c r="T1461" s="76">
        <f t="shared" si="193"/>
        <v>4150520</v>
      </c>
      <c r="U1461" s="66">
        <f t="shared" si="197"/>
        <v>8</v>
      </c>
      <c r="V1461" s="66">
        <v>0</v>
      </c>
      <c r="W1461" s="77">
        <f t="shared" si="195"/>
        <v>33204160</v>
      </c>
      <c r="X1461" s="18">
        <f t="shared" si="190"/>
        <v>0</v>
      </c>
    </row>
    <row r="1462" spans="1:24" ht="46.5" hidden="1" customHeight="1" x14ac:dyDescent="0.25">
      <c r="A1462" s="65">
        <f t="shared" si="194"/>
        <v>173</v>
      </c>
      <c r="B1462" s="66"/>
      <c r="C1462" s="105" t="s">
        <v>1464</v>
      </c>
      <c r="D1462" s="66">
        <v>5001718</v>
      </c>
      <c r="E1462" s="68" t="s">
        <v>84</v>
      </c>
      <c r="F1462" s="65">
        <v>1</v>
      </c>
      <c r="G1462" s="88">
        <v>17999500</v>
      </c>
      <c r="H1462" s="70">
        <v>0</v>
      </c>
      <c r="I1462" s="65">
        <v>1</v>
      </c>
      <c r="J1462" s="71">
        <v>17999500</v>
      </c>
      <c r="K1462" s="70">
        <f t="shared" si="191"/>
        <v>0</v>
      </c>
      <c r="L1462" s="72"/>
      <c r="M1462" s="72"/>
      <c r="N1462" s="72"/>
      <c r="O1462" s="72"/>
      <c r="P1462" s="90"/>
      <c r="Q1462" s="65">
        <v>2009</v>
      </c>
      <c r="R1462" s="66">
        <v>5</v>
      </c>
      <c r="S1462" s="75">
        <f t="shared" si="192"/>
        <v>0.2</v>
      </c>
      <c r="T1462" s="76">
        <f t="shared" si="193"/>
        <v>3599900</v>
      </c>
      <c r="U1462" s="66">
        <f t="shared" si="197"/>
        <v>9</v>
      </c>
      <c r="V1462" s="66">
        <v>0</v>
      </c>
      <c r="W1462" s="77">
        <f t="shared" si="195"/>
        <v>32399100</v>
      </c>
      <c r="X1462" s="18">
        <f t="shared" si="190"/>
        <v>0</v>
      </c>
    </row>
    <row r="1463" spans="1:24" ht="45" hidden="1" x14ac:dyDescent="0.25">
      <c r="A1463" s="65">
        <f t="shared" si="194"/>
        <v>174</v>
      </c>
      <c r="B1463" s="66"/>
      <c r="C1463" s="105" t="s">
        <v>1594</v>
      </c>
      <c r="D1463" s="66">
        <v>5001379</v>
      </c>
      <c r="E1463" s="68" t="s">
        <v>84</v>
      </c>
      <c r="F1463" s="65">
        <v>1</v>
      </c>
      <c r="G1463" s="86">
        <v>39440000</v>
      </c>
      <c r="H1463" s="70">
        <v>0</v>
      </c>
      <c r="I1463" s="65">
        <v>1</v>
      </c>
      <c r="J1463" s="71">
        <v>39440000</v>
      </c>
      <c r="K1463" s="70">
        <f t="shared" si="191"/>
        <v>0</v>
      </c>
      <c r="L1463" s="72"/>
      <c r="M1463" s="72"/>
      <c r="N1463" s="72"/>
      <c r="O1463" s="72"/>
      <c r="P1463" s="90"/>
      <c r="Q1463" s="65">
        <v>2006</v>
      </c>
      <c r="R1463" s="66">
        <v>5</v>
      </c>
      <c r="S1463" s="75">
        <f t="shared" si="192"/>
        <v>0.2</v>
      </c>
      <c r="T1463" s="76">
        <f t="shared" si="193"/>
        <v>7888000</v>
      </c>
      <c r="U1463" s="66">
        <f t="shared" si="197"/>
        <v>12</v>
      </c>
      <c r="V1463" s="66">
        <v>0</v>
      </c>
      <c r="W1463" s="77">
        <f t="shared" si="195"/>
        <v>94656000</v>
      </c>
      <c r="X1463" s="18">
        <f t="shared" si="190"/>
        <v>0</v>
      </c>
    </row>
    <row r="1464" spans="1:24" ht="30" hidden="1" x14ac:dyDescent="0.25">
      <c r="A1464" s="65">
        <f t="shared" si="194"/>
        <v>175</v>
      </c>
      <c r="B1464" s="66"/>
      <c r="C1464" s="105" t="s">
        <v>1399</v>
      </c>
      <c r="D1464" s="66">
        <v>5001618</v>
      </c>
      <c r="E1464" s="68" t="s">
        <v>84</v>
      </c>
      <c r="F1464" s="65">
        <v>1</v>
      </c>
      <c r="G1464" s="88">
        <v>17000000</v>
      </c>
      <c r="H1464" s="70">
        <v>0</v>
      </c>
      <c r="I1464" s="65">
        <v>1</v>
      </c>
      <c r="J1464" s="71">
        <v>17000000</v>
      </c>
      <c r="K1464" s="70">
        <f t="shared" si="191"/>
        <v>0</v>
      </c>
      <c r="L1464" s="72"/>
      <c r="M1464" s="72"/>
      <c r="N1464" s="72"/>
      <c r="O1464" s="72"/>
      <c r="P1464" s="90"/>
      <c r="Q1464" s="65">
        <v>2008</v>
      </c>
      <c r="R1464" s="66">
        <v>5</v>
      </c>
      <c r="S1464" s="75">
        <f t="shared" si="192"/>
        <v>0.2</v>
      </c>
      <c r="T1464" s="76">
        <f t="shared" si="193"/>
        <v>3400000</v>
      </c>
      <c r="U1464" s="66">
        <f t="shared" si="197"/>
        <v>10</v>
      </c>
      <c r="V1464" s="66">
        <v>0</v>
      </c>
      <c r="W1464" s="77">
        <f t="shared" si="195"/>
        <v>34000000</v>
      </c>
      <c r="X1464" s="18">
        <f t="shared" si="190"/>
        <v>0</v>
      </c>
    </row>
    <row r="1465" spans="1:24" hidden="1" x14ac:dyDescent="0.25">
      <c r="A1465" s="65">
        <f t="shared" si="194"/>
        <v>176</v>
      </c>
      <c r="B1465" s="66"/>
      <c r="C1465" s="67" t="s">
        <v>1595</v>
      </c>
      <c r="D1465" s="66" t="s">
        <v>1596</v>
      </c>
      <c r="E1465" s="68" t="s">
        <v>82</v>
      </c>
      <c r="F1465" s="65">
        <v>1</v>
      </c>
      <c r="G1465" s="88">
        <v>8500000</v>
      </c>
      <c r="H1465" s="70">
        <f t="shared" ref="H1465:H1471" si="199">G1465-W1465</f>
        <v>850000</v>
      </c>
      <c r="I1465" s="65">
        <v>1</v>
      </c>
      <c r="J1465" s="71">
        <v>8500000</v>
      </c>
      <c r="K1465" s="70">
        <f t="shared" si="191"/>
        <v>850000</v>
      </c>
      <c r="L1465" s="72"/>
      <c r="M1465" s="72"/>
      <c r="N1465" s="72"/>
      <c r="O1465" s="72"/>
      <c r="P1465" s="90"/>
      <c r="Q1465" s="65">
        <v>2009</v>
      </c>
      <c r="R1465" s="66">
        <v>10</v>
      </c>
      <c r="S1465" s="75">
        <f t="shared" si="192"/>
        <v>0.1</v>
      </c>
      <c r="T1465" s="76">
        <f t="shared" si="193"/>
        <v>850000</v>
      </c>
      <c r="U1465" s="66">
        <f t="shared" si="197"/>
        <v>9</v>
      </c>
      <c r="V1465" s="66"/>
      <c r="W1465" s="77">
        <f t="shared" si="195"/>
        <v>7650000</v>
      </c>
      <c r="X1465" s="18">
        <f t="shared" si="190"/>
        <v>850000</v>
      </c>
    </row>
    <row r="1466" spans="1:24" hidden="1" x14ac:dyDescent="0.25">
      <c r="A1466" s="65">
        <f t="shared" si="194"/>
        <v>177</v>
      </c>
      <c r="B1466" s="66"/>
      <c r="C1466" s="67" t="s">
        <v>1597</v>
      </c>
      <c r="D1466" s="66" t="s">
        <v>1598</v>
      </c>
      <c r="E1466" s="68" t="s">
        <v>82</v>
      </c>
      <c r="F1466" s="65">
        <v>1</v>
      </c>
      <c r="G1466" s="88">
        <v>15000000</v>
      </c>
      <c r="H1466" s="70">
        <f t="shared" si="199"/>
        <v>3000000</v>
      </c>
      <c r="I1466" s="65">
        <v>1</v>
      </c>
      <c r="J1466" s="71">
        <v>15000000</v>
      </c>
      <c r="K1466" s="70">
        <f t="shared" si="191"/>
        <v>3000000</v>
      </c>
      <c r="L1466" s="72"/>
      <c r="M1466" s="72"/>
      <c r="N1466" s="72"/>
      <c r="O1466" s="72"/>
      <c r="P1466" s="90"/>
      <c r="Q1466" s="65">
        <v>2010</v>
      </c>
      <c r="R1466" s="66">
        <v>10</v>
      </c>
      <c r="S1466" s="75">
        <f t="shared" si="192"/>
        <v>0.1</v>
      </c>
      <c r="T1466" s="76">
        <f t="shared" si="193"/>
        <v>1500000</v>
      </c>
      <c r="U1466" s="66">
        <f t="shared" si="197"/>
        <v>8</v>
      </c>
      <c r="V1466" s="66"/>
      <c r="W1466" s="77">
        <f t="shared" si="195"/>
        <v>12000000</v>
      </c>
      <c r="X1466" s="18">
        <f t="shared" si="190"/>
        <v>3000000</v>
      </c>
    </row>
    <row r="1467" spans="1:24" hidden="1" x14ac:dyDescent="0.25">
      <c r="A1467" s="65">
        <f t="shared" si="194"/>
        <v>178</v>
      </c>
      <c r="B1467" s="66"/>
      <c r="C1467" s="67" t="s">
        <v>1597</v>
      </c>
      <c r="D1467" s="66" t="s">
        <v>1599</v>
      </c>
      <c r="E1467" s="68" t="s">
        <v>82</v>
      </c>
      <c r="F1467" s="65">
        <v>1</v>
      </c>
      <c r="G1467" s="88">
        <v>15000000</v>
      </c>
      <c r="H1467" s="70">
        <f t="shared" si="199"/>
        <v>3000000</v>
      </c>
      <c r="I1467" s="65">
        <v>1</v>
      </c>
      <c r="J1467" s="71">
        <v>15000000</v>
      </c>
      <c r="K1467" s="70">
        <f t="shared" si="191"/>
        <v>3000000</v>
      </c>
      <c r="L1467" s="72"/>
      <c r="M1467" s="72"/>
      <c r="N1467" s="72"/>
      <c r="O1467" s="72"/>
      <c r="P1467" s="90"/>
      <c r="Q1467" s="65">
        <v>2010</v>
      </c>
      <c r="R1467" s="66">
        <v>10</v>
      </c>
      <c r="S1467" s="75">
        <f t="shared" si="192"/>
        <v>0.1</v>
      </c>
      <c r="T1467" s="76">
        <f t="shared" si="193"/>
        <v>1500000</v>
      </c>
      <c r="U1467" s="66">
        <f t="shared" si="197"/>
        <v>8</v>
      </c>
      <c r="V1467" s="66"/>
      <c r="W1467" s="77">
        <f t="shared" si="195"/>
        <v>12000000</v>
      </c>
      <c r="X1467" s="18">
        <f t="shared" si="190"/>
        <v>3000000</v>
      </c>
    </row>
    <row r="1468" spans="1:24" hidden="1" x14ac:dyDescent="0.25">
      <c r="A1468" s="65">
        <f t="shared" si="194"/>
        <v>179</v>
      </c>
      <c r="B1468" s="66"/>
      <c r="C1468" s="67" t="s">
        <v>1597</v>
      </c>
      <c r="D1468" s="66" t="s">
        <v>1600</v>
      </c>
      <c r="E1468" s="68" t="s">
        <v>82</v>
      </c>
      <c r="F1468" s="65">
        <v>1</v>
      </c>
      <c r="G1468" s="88">
        <v>15000000</v>
      </c>
      <c r="H1468" s="70">
        <f t="shared" si="199"/>
        <v>3000000</v>
      </c>
      <c r="I1468" s="65">
        <v>1</v>
      </c>
      <c r="J1468" s="71">
        <v>15000000</v>
      </c>
      <c r="K1468" s="70">
        <f t="shared" si="191"/>
        <v>3000000</v>
      </c>
      <c r="L1468" s="72"/>
      <c r="M1468" s="72"/>
      <c r="N1468" s="72"/>
      <c r="O1468" s="72"/>
      <c r="P1468" s="90"/>
      <c r="Q1468" s="65">
        <v>2010</v>
      </c>
      <c r="R1468" s="66">
        <v>10</v>
      </c>
      <c r="S1468" s="75">
        <f t="shared" si="192"/>
        <v>0.1</v>
      </c>
      <c r="T1468" s="76">
        <f t="shared" si="193"/>
        <v>1500000</v>
      </c>
      <c r="U1468" s="66">
        <f t="shared" si="197"/>
        <v>8</v>
      </c>
      <c r="V1468" s="66"/>
      <c r="W1468" s="77">
        <f t="shared" si="195"/>
        <v>12000000</v>
      </c>
      <c r="X1468" s="18">
        <f t="shared" si="190"/>
        <v>3000000</v>
      </c>
    </row>
    <row r="1469" spans="1:24" hidden="1" x14ac:dyDescent="0.25">
      <c r="A1469" s="65">
        <f t="shared" si="194"/>
        <v>180</v>
      </c>
      <c r="B1469" s="66"/>
      <c r="C1469" s="67" t="s">
        <v>1597</v>
      </c>
      <c r="D1469" s="66" t="s">
        <v>1601</v>
      </c>
      <c r="E1469" s="68" t="s">
        <v>82</v>
      </c>
      <c r="F1469" s="65">
        <v>1</v>
      </c>
      <c r="G1469" s="88">
        <v>15000000</v>
      </c>
      <c r="H1469" s="70">
        <f t="shared" si="199"/>
        <v>3000000</v>
      </c>
      <c r="I1469" s="65">
        <v>1</v>
      </c>
      <c r="J1469" s="71">
        <v>15000000</v>
      </c>
      <c r="K1469" s="70">
        <f t="shared" si="191"/>
        <v>3000000</v>
      </c>
      <c r="L1469" s="72"/>
      <c r="M1469" s="72"/>
      <c r="N1469" s="72"/>
      <c r="O1469" s="72"/>
      <c r="P1469" s="90"/>
      <c r="Q1469" s="65">
        <v>2010</v>
      </c>
      <c r="R1469" s="66">
        <v>10</v>
      </c>
      <c r="S1469" s="75">
        <f t="shared" si="192"/>
        <v>0.1</v>
      </c>
      <c r="T1469" s="76">
        <f t="shared" si="193"/>
        <v>1500000</v>
      </c>
      <c r="U1469" s="66">
        <f t="shared" si="197"/>
        <v>8</v>
      </c>
      <c r="V1469" s="66"/>
      <c r="W1469" s="77">
        <f t="shared" si="195"/>
        <v>12000000</v>
      </c>
      <c r="X1469" s="18">
        <f t="shared" si="190"/>
        <v>3000000</v>
      </c>
    </row>
    <row r="1470" spans="1:24" hidden="1" x14ac:dyDescent="0.25">
      <c r="A1470" s="65">
        <f t="shared" si="194"/>
        <v>181</v>
      </c>
      <c r="B1470" s="66"/>
      <c r="C1470" s="67" t="s">
        <v>1597</v>
      </c>
      <c r="D1470" s="66" t="s">
        <v>1602</v>
      </c>
      <c r="E1470" s="68" t="s">
        <v>82</v>
      </c>
      <c r="F1470" s="65">
        <v>1</v>
      </c>
      <c r="G1470" s="88">
        <v>15000000</v>
      </c>
      <c r="H1470" s="70">
        <f t="shared" si="199"/>
        <v>3000000</v>
      </c>
      <c r="I1470" s="65">
        <v>1</v>
      </c>
      <c r="J1470" s="71">
        <v>15000000</v>
      </c>
      <c r="K1470" s="70">
        <f t="shared" si="191"/>
        <v>3000000</v>
      </c>
      <c r="L1470" s="72"/>
      <c r="M1470" s="72"/>
      <c r="N1470" s="72"/>
      <c r="O1470" s="72"/>
      <c r="P1470" s="90"/>
      <c r="Q1470" s="65">
        <v>2010</v>
      </c>
      <c r="R1470" s="66">
        <v>10</v>
      </c>
      <c r="S1470" s="75">
        <f t="shared" si="192"/>
        <v>0.1</v>
      </c>
      <c r="T1470" s="76">
        <f t="shared" si="193"/>
        <v>1500000</v>
      </c>
      <c r="U1470" s="66">
        <f t="shared" si="197"/>
        <v>8</v>
      </c>
      <c r="V1470" s="66"/>
      <c r="W1470" s="77">
        <f t="shared" si="195"/>
        <v>12000000</v>
      </c>
      <c r="X1470" s="18">
        <f t="shared" si="190"/>
        <v>3000000</v>
      </c>
    </row>
    <row r="1471" spans="1:24" hidden="1" x14ac:dyDescent="0.25">
      <c r="A1471" s="65">
        <f t="shared" si="194"/>
        <v>182</v>
      </c>
      <c r="B1471" s="66"/>
      <c r="C1471" s="67" t="s">
        <v>1603</v>
      </c>
      <c r="D1471" s="66" t="s">
        <v>1604</v>
      </c>
      <c r="E1471" s="68" t="s">
        <v>82</v>
      </c>
      <c r="F1471" s="65">
        <v>1</v>
      </c>
      <c r="G1471" s="88">
        <v>35000000</v>
      </c>
      <c r="H1471" s="70">
        <f t="shared" si="199"/>
        <v>3500000</v>
      </c>
      <c r="I1471" s="65">
        <v>1</v>
      </c>
      <c r="J1471" s="71">
        <v>35000000</v>
      </c>
      <c r="K1471" s="70">
        <f t="shared" si="191"/>
        <v>3500000</v>
      </c>
      <c r="L1471" s="72"/>
      <c r="M1471" s="72"/>
      <c r="N1471" s="72"/>
      <c r="O1471" s="72"/>
      <c r="P1471" s="90"/>
      <c r="Q1471" s="65">
        <v>2009</v>
      </c>
      <c r="R1471" s="66">
        <v>10</v>
      </c>
      <c r="S1471" s="75">
        <f t="shared" si="192"/>
        <v>0.1</v>
      </c>
      <c r="T1471" s="76">
        <f t="shared" si="193"/>
        <v>3500000</v>
      </c>
      <c r="U1471" s="66">
        <f t="shared" si="197"/>
        <v>9</v>
      </c>
      <c r="V1471" s="66"/>
      <c r="W1471" s="77">
        <f t="shared" si="195"/>
        <v>31500000</v>
      </c>
      <c r="X1471" s="18">
        <f t="shared" si="190"/>
        <v>3500000</v>
      </c>
    </row>
    <row r="1472" spans="1:24" hidden="1" x14ac:dyDescent="0.25">
      <c r="A1472" s="65">
        <f t="shared" si="194"/>
        <v>183</v>
      </c>
      <c r="B1472" s="66"/>
      <c r="C1472" s="105" t="s">
        <v>1605</v>
      </c>
      <c r="D1472" s="66">
        <v>5000918</v>
      </c>
      <c r="E1472" s="68" t="s">
        <v>82</v>
      </c>
      <c r="F1472" s="65">
        <v>1</v>
      </c>
      <c r="G1472" s="86">
        <v>7000000</v>
      </c>
      <c r="H1472" s="70">
        <v>0</v>
      </c>
      <c r="I1472" s="65">
        <v>1</v>
      </c>
      <c r="J1472" s="71">
        <v>7000000</v>
      </c>
      <c r="K1472" s="70">
        <f t="shared" si="191"/>
        <v>0</v>
      </c>
      <c r="L1472" s="72"/>
      <c r="M1472" s="72"/>
      <c r="N1472" s="72"/>
      <c r="O1472" s="72"/>
      <c r="P1472" s="90"/>
      <c r="Q1472" s="65">
        <v>2001</v>
      </c>
      <c r="R1472" s="66">
        <v>10</v>
      </c>
      <c r="S1472" s="75">
        <f t="shared" si="192"/>
        <v>0.1</v>
      </c>
      <c r="T1472" s="76">
        <f t="shared" si="193"/>
        <v>700000</v>
      </c>
      <c r="U1472" s="66">
        <f t="shared" si="197"/>
        <v>17</v>
      </c>
      <c r="V1472" s="66"/>
      <c r="W1472" s="77">
        <f t="shared" si="195"/>
        <v>11900000</v>
      </c>
      <c r="X1472" s="18">
        <f t="shared" ref="X1472:X1535" si="200">IF(H1472&lt;0,0,H1472)</f>
        <v>0</v>
      </c>
    </row>
    <row r="1473" spans="1:24" hidden="1" x14ac:dyDescent="0.25">
      <c r="A1473" s="65">
        <f t="shared" si="194"/>
        <v>184</v>
      </c>
      <c r="B1473" s="66"/>
      <c r="C1473" s="105" t="s">
        <v>1606</v>
      </c>
      <c r="D1473" s="66" t="s">
        <v>1607</v>
      </c>
      <c r="E1473" s="68" t="s">
        <v>82</v>
      </c>
      <c r="F1473" s="65">
        <v>1</v>
      </c>
      <c r="G1473" s="69">
        <v>15000000</v>
      </c>
      <c r="H1473" s="70">
        <f>G1473-W1473</f>
        <v>3000000</v>
      </c>
      <c r="I1473" s="65">
        <v>1</v>
      </c>
      <c r="J1473" s="71">
        <v>15000000</v>
      </c>
      <c r="K1473" s="70">
        <f t="shared" si="191"/>
        <v>3000000</v>
      </c>
      <c r="L1473" s="72"/>
      <c r="M1473" s="72"/>
      <c r="N1473" s="72"/>
      <c r="O1473" s="72"/>
      <c r="P1473" s="90"/>
      <c r="Q1473" s="65">
        <v>2010</v>
      </c>
      <c r="R1473" s="66">
        <v>10</v>
      </c>
      <c r="S1473" s="75">
        <f t="shared" si="192"/>
        <v>0.1</v>
      </c>
      <c r="T1473" s="76">
        <f t="shared" si="193"/>
        <v>1500000</v>
      </c>
      <c r="U1473" s="66">
        <f t="shared" si="197"/>
        <v>8</v>
      </c>
      <c r="V1473" s="66"/>
      <c r="W1473" s="77">
        <f t="shared" si="195"/>
        <v>12000000</v>
      </c>
      <c r="X1473" s="18">
        <f t="shared" si="200"/>
        <v>3000000</v>
      </c>
    </row>
    <row r="1474" spans="1:24" hidden="1" x14ac:dyDescent="0.25">
      <c r="A1474" s="65">
        <f t="shared" si="194"/>
        <v>185</v>
      </c>
      <c r="B1474" s="66"/>
      <c r="C1474" s="105" t="s">
        <v>1606</v>
      </c>
      <c r="D1474" s="66" t="s">
        <v>1608</v>
      </c>
      <c r="E1474" s="68" t="s">
        <v>82</v>
      </c>
      <c r="F1474" s="65">
        <v>1</v>
      </c>
      <c r="G1474" s="69">
        <v>15000000</v>
      </c>
      <c r="H1474" s="70">
        <f>G1474-W1474</f>
        <v>3000000</v>
      </c>
      <c r="I1474" s="65">
        <v>1</v>
      </c>
      <c r="J1474" s="71">
        <v>15000000</v>
      </c>
      <c r="K1474" s="70">
        <f t="shared" si="191"/>
        <v>3000000</v>
      </c>
      <c r="L1474" s="72"/>
      <c r="M1474" s="72"/>
      <c r="N1474" s="72"/>
      <c r="O1474" s="72"/>
      <c r="P1474" s="90"/>
      <c r="Q1474" s="65">
        <v>2010</v>
      </c>
      <c r="R1474" s="66">
        <v>10</v>
      </c>
      <c r="S1474" s="75">
        <f t="shared" si="192"/>
        <v>0.1</v>
      </c>
      <c r="T1474" s="76">
        <f t="shared" si="193"/>
        <v>1500000</v>
      </c>
      <c r="U1474" s="66">
        <f t="shared" si="197"/>
        <v>8</v>
      </c>
      <c r="V1474" s="66"/>
      <c r="W1474" s="77">
        <f t="shared" si="195"/>
        <v>12000000</v>
      </c>
      <c r="X1474" s="18">
        <f t="shared" si="200"/>
        <v>3000000</v>
      </c>
    </row>
    <row r="1475" spans="1:24" hidden="1" x14ac:dyDescent="0.25">
      <c r="A1475" s="65">
        <f t="shared" si="194"/>
        <v>186</v>
      </c>
      <c r="B1475" s="66"/>
      <c r="C1475" s="105" t="s">
        <v>1606</v>
      </c>
      <c r="D1475" s="66" t="s">
        <v>1609</v>
      </c>
      <c r="E1475" s="68" t="s">
        <v>82</v>
      </c>
      <c r="F1475" s="65">
        <v>1</v>
      </c>
      <c r="G1475" s="69">
        <v>15000000</v>
      </c>
      <c r="H1475" s="70">
        <f>G1475-W1475</f>
        <v>3000000</v>
      </c>
      <c r="I1475" s="65">
        <v>1</v>
      </c>
      <c r="J1475" s="71">
        <v>15000000</v>
      </c>
      <c r="K1475" s="70">
        <f t="shared" si="191"/>
        <v>3000000</v>
      </c>
      <c r="L1475" s="72"/>
      <c r="M1475" s="72"/>
      <c r="N1475" s="72"/>
      <c r="O1475" s="72"/>
      <c r="P1475" s="90"/>
      <c r="Q1475" s="65">
        <v>2010</v>
      </c>
      <c r="R1475" s="66">
        <v>10</v>
      </c>
      <c r="S1475" s="75">
        <f t="shared" si="192"/>
        <v>0.1</v>
      </c>
      <c r="T1475" s="76">
        <f t="shared" si="193"/>
        <v>1500000</v>
      </c>
      <c r="U1475" s="66">
        <f t="shared" si="197"/>
        <v>8</v>
      </c>
      <c r="V1475" s="66"/>
      <c r="W1475" s="77">
        <f t="shared" si="195"/>
        <v>12000000</v>
      </c>
      <c r="X1475" s="18">
        <f t="shared" si="200"/>
        <v>3000000</v>
      </c>
    </row>
    <row r="1476" spans="1:24" hidden="1" x14ac:dyDescent="0.25">
      <c r="A1476" s="65">
        <f t="shared" si="194"/>
        <v>187</v>
      </c>
      <c r="B1476" s="66"/>
      <c r="C1476" s="105" t="s">
        <v>1606</v>
      </c>
      <c r="D1476" s="66" t="s">
        <v>1610</v>
      </c>
      <c r="E1476" s="68" t="s">
        <v>82</v>
      </c>
      <c r="F1476" s="65">
        <v>1</v>
      </c>
      <c r="G1476" s="69">
        <v>15000000</v>
      </c>
      <c r="H1476" s="70">
        <f>G1476-W1476</f>
        <v>3000000</v>
      </c>
      <c r="I1476" s="65">
        <v>1</v>
      </c>
      <c r="J1476" s="71">
        <v>15000000</v>
      </c>
      <c r="K1476" s="70">
        <f t="shared" si="191"/>
        <v>3000000</v>
      </c>
      <c r="L1476" s="72"/>
      <c r="M1476" s="72"/>
      <c r="N1476" s="72"/>
      <c r="O1476" s="72"/>
      <c r="P1476" s="90"/>
      <c r="Q1476" s="65">
        <v>2010</v>
      </c>
      <c r="R1476" s="66">
        <v>10</v>
      </c>
      <c r="S1476" s="75">
        <f t="shared" si="192"/>
        <v>0.1</v>
      </c>
      <c r="T1476" s="76">
        <f t="shared" si="193"/>
        <v>1500000</v>
      </c>
      <c r="U1476" s="66">
        <f t="shared" si="197"/>
        <v>8</v>
      </c>
      <c r="V1476" s="66"/>
      <c r="W1476" s="77">
        <f t="shared" si="195"/>
        <v>12000000</v>
      </c>
      <c r="X1476" s="18">
        <f t="shared" si="200"/>
        <v>3000000</v>
      </c>
    </row>
    <row r="1477" spans="1:24" hidden="1" x14ac:dyDescent="0.25">
      <c r="A1477" s="65">
        <f t="shared" si="194"/>
        <v>188</v>
      </c>
      <c r="B1477" s="66"/>
      <c r="C1477" s="105" t="s">
        <v>1606</v>
      </c>
      <c r="D1477" s="66" t="s">
        <v>1611</v>
      </c>
      <c r="E1477" s="68" t="s">
        <v>82</v>
      </c>
      <c r="F1477" s="65">
        <v>1</v>
      </c>
      <c r="G1477" s="69">
        <v>15000000</v>
      </c>
      <c r="H1477" s="70">
        <f>G1477-W1477</f>
        <v>3000000</v>
      </c>
      <c r="I1477" s="65">
        <v>1</v>
      </c>
      <c r="J1477" s="71">
        <v>15000000</v>
      </c>
      <c r="K1477" s="70">
        <f t="shared" si="191"/>
        <v>3000000</v>
      </c>
      <c r="L1477" s="72"/>
      <c r="M1477" s="72"/>
      <c r="N1477" s="72"/>
      <c r="O1477" s="72"/>
      <c r="P1477" s="90"/>
      <c r="Q1477" s="65">
        <v>2010</v>
      </c>
      <c r="R1477" s="66">
        <v>10</v>
      </c>
      <c r="S1477" s="75">
        <f t="shared" si="192"/>
        <v>0.1</v>
      </c>
      <c r="T1477" s="76">
        <f t="shared" si="193"/>
        <v>1500000</v>
      </c>
      <c r="U1477" s="66">
        <f t="shared" si="197"/>
        <v>8</v>
      </c>
      <c r="V1477" s="66"/>
      <c r="W1477" s="77">
        <f t="shared" si="195"/>
        <v>12000000</v>
      </c>
      <c r="X1477" s="18">
        <f t="shared" si="200"/>
        <v>3000000</v>
      </c>
    </row>
    <row r="1478" spans="1:24" hidden="1" x14ac:dyDescent="0.25">
      <c r="A1478" s="65">
        <f t="shared" si="194"/>
        <v>189</v>
      </c>
      <c r="B1478" s="66"/>
      <c r="C1478" s="67" t="s">
        <v>1612</v>
      </c>
      <c r="D1478" s="66" t="s">
        <v>1613</v>
      </c>
      <c r="E1478" s="68" t="s">
        <v>82</v>
      </c>
      <c r="F1478" s="65">
        <v>1</v>
      </c>
      <c r="G1478" s="88">
        <v>11500000</v>
      </c>
      <c r="H1478" s="70">
        <v>0</v>
      </c>
      <c r="I1478" s="65">
        <v>1</v>
      </c>
      <c r="J1478" s="71">
        <v>11500000</v>
      </c>
      <c r="K1478" s="70">
        <f t="shared" si="191"/>
        <v>0</v>
      </c>
      <c r="L1478" s="72"/>
      <c r="M1478" s="72"/>
      <c r="N1478" s="72"/>
      <c r="O1478" s="72"/>
      <c r="P1478" s="90"/>
      <c r="Q1478" s="65">
        <v>2009</v>
      </c>
      <c r="R1478" s="66">
        <v>8</v>
      </c>
      <c r="S1478" s="75">
        <f t="shared" si="192"/>
        <v>0.125</v>
      </c>
      <c r="T1478" s="76">
        <f t="shared" si="193"/>
        <v>1437500</v>
      </c>
      <c r="U1478" s="66">
        <f t="shared" si="197"/>
        <v>9</v>
      </c>
      <c r="V1478" s="66"/>
      <c r="W1478" s="77">
        <f t="shared" si="195"/>
        <v>12937500</v>
      </c>
      <c r="X1478" s="18">
        <f t="shared" si="200"/>
        <v>0</v>
      </c>
    </row>
    <row r="1479" spans="1:24" hidden="1" x14ac:dyDescent="0.25">
      <c r="A1479" s="65">
        <f t="shared" si="194"/>
        <v>190</v>
      </c>
      <c r="B1479" s="66"/>
      <c r="C1479" s="105" t="s">
        <v>1614</v>
      </c>
      <c r="D1479" s="66">
        <v>5000456</v>
      </c>
      <c r="E1479" s="68" t="s">
        <v>82</v>
      </c>
      <c r="F1479" s="65">
        <v>1</v>
      </c>
      <c r="G1479" s="86">
        <v>23500000</v>
      </c>
      <c r="H1479" s="70">
        <v>0</v>
      </c>
      <c r="I1479" s="65">
        <v>1</v>
      </c>
      <c r="J1479" s="71">
        <v>23500000</v>
      </c>
      <c r="K1479" s="70">
        <f t="shared" si="191"/>
        <v>0</v>
      </c>
      <c r="L1479" s="72"/>
      <c r="M1479" s="72"/>
      <c r="N1479" s="72"/>
      <c r="O1479" s="72"/>
      <c r="P1479" s="90"/>
      <c r="Q1479" s="65">
        <v>1998</v>
      </c>
      <c r="R1479" s="66">
        <v>8</v>
      </c>
      <c r="S1479" s="75">
        <f t="shared" si="192"/>
        <v>0.125</v>
      </c>
      <c r="T1479" s="76">
        <f t="shared" si="193"/>
        <v>2937500</v>
      </c>
      <c r="U1479" s="66">
        <f t="shared" si="197"/>
        <v>20</v>
      </c>
      <c r="V1479" s="66"/>
      <c r="W1479" s="77">
        <f t="shared" si="195"/>
        <v>58750000</v>
      </c>
      <c r="X1479" s="18">
        <f t="shared" si="200"/>
        <v>0</v>
      </c>
    </row>
    <row r="1480" spans="1:24" hidden="1" x14ac:dyDescent="0.25">
      <c r="A1480" s="65">
        <f t="shared" si="194"/>
        <v>191</v>
      </c>
      <c r="B1480" s="66"/>
      <c r="C1480" s="67" t="s">
        <v>1615</v>
      </c>
      <c r="D1480" s="195" t="s">
        <v>1616</v>
      </c>
      <c r="E1480" s="68" t="s">
        <v>82</v>
      </c>
      <c r="F1480" s="65">
        <v>1</v>
      </c>
      <c r="G1480" s="88">
        <v>8500000</v>
      </c>
      <c r="H1480" s="70">
        <v>0</v>
      </c>
      <c r="I1480" s="65">
        <v>1</v>
      </c>
      <c r="J1480" s="71">
        <v>8500000</v>
      </c>
      <c r="K1480" s="70">
        <f t="shared" si="191"/>
        <v>0</v>
      </c>
      <c r="L1480" s="72"/>
      <c r="M1480" s="72"/>
      <c r="N1480" s="72"/>
      <c r="O1480" s="72"/>
      <c r="P1480" s="90"/>
      <c r="Q1480" s="65">
        <v>2009</v>
      </c>
      <c r="R1480" s="66">
        <v>8</v>
      </c>
      <c r="S1480" s="75">
        <f t="shared" si="192"/>
        <v>0.125</v>
      </c>
      <c r="T1480" s="76">
        <f t="shared" si="193"/>
        <v>1062500</v>
      </c>
      <c r="U1480" s="66">
        <f t="shared" si="197"/>
        <v>9</v>
      </c>
      <c r="V1480" s="66"/>
      <c r="W1480" s="77">
        <f t="shared" si="195"/>
        <v>9562500</v>
      </c>
      <c r="X1480" s="18">
        <f t="shared" si="200"/>
        <v>0</v>
      </c>
    </row>
    <row r="1481" spans="1:24" hidden="1" x14ac:dyDescent="0.25">
      <c r="A1481" s="65">
        <f t="shared" si="194"/>
        <v>192</v>
      </c>
      <c r="B1481" s="66"/>
      <c r="C1481" s="67" t="s">
        <v>1615</v>
      </c>
      <c r="D1481" s="195" t="s">
        <v>1617</v>
      </c>
      <c r="E1481" s="68" t="s">
        <v>82</v>
      </c>
      <c r="F1481" s="65">
        <v>1</v>
      </c>
      <c r="G1481" s="88">
        <v>8500000</v>
      </c>
      <c r="H1481" s="70">
        <v>0</v>
      </c>
      <c r="I1481" s="65">
        <v>1</v>
      </c>
      <c r="J1481" s="71">
        <v>8500000</v>
      </c>
      <c r="K1481" s="70">
        <f t="shared" si="191"/>
        <v>0</v>
      </c>
      <c r="L1481" s="72"/>
      <c r="M1481" s="72"/>
      <c r="N1481" s="72"/>
      <c r="O1481" s="72"/>
      <c r="P1481" s="90"/>
      <c r="Q1481" s="65">
        <v>2009</v>
      </c>
      <c r="R1481" s="66">
        <v>8</v>
      </c>
      <c r="S1481" s="75">
        <f t="shared" si="192"/>
        <v>0.125</v>
      </c>
      <c r="T1481" s="76">
        <f t="shared" si="193"/>
        <v>1062500</v>
      </c>
      <c r="U1481" s="66">
        <f t="shared" si="197"/>
        <v>9</v>
      </c>
      <c r="V1481" s="66"/>
      <c r="W1481" s="77">
        <f t="shared" si="195"/>
        <v>9562500</v>
      </c>
      <c r="X1481" s="18">
        <f t="shared" si="200"/>
        <v>0</v>
      </c>
    </row>
    <row r="1482" spans="1:24" hidden="1" x14ac:dyDescent="0.25">
      <c r="A1482" s="65">
        <f t="shared" si="194"/>
        <v>193</v>
      </c>
      <c r="B1482" s="66"/>
      <c r="C1482" s="72" t="s">
        <v>1618</v>
      </c>
      <c r="D1482" s="195" t="s">
        <v>1619</v>
      </c>
      <c r="E1482" s="68" t="s">
        <v>82</v>
      </c>
      <c r="F1482" s="65">
        <v>1</v>
      </c>
      <c r="G1482" s="88">
        <v>8500000</v>
      </c>
      <c r="H1482" s="70">
        <v>0</v>
      </c>
      <c r="I1482" s="65">
        <v>1</v>
      </c>
      <c r="J1482" s="71">
        <v>8500000</v>
      </c>
      <c r="K1482" s="70">
        <f t="shared" ref="K1482:K1545" si="201">H1482</f>
        <v>0</v>
      </c>
      <c r="L1482" s="72"/>
      <c r="M1482" s="72"/>
      <c r="N1482" s="72"/>
      <c r="O1482" s="72"/>
      <c r="P1482" s="90"/>
      <c r="Q1482" s="65">
        <v>2009</v>
      </c>
      <c r="R1482" s="66">
        <v>8</v>
      </c>
      <c r="S1482" s="75">
        <f t="shared" ref="S1482:S1545" si="202">100%/R1482</f>
        <v>0.125</v>
      </c>
      <c r="T1482" s="76">
        <f t="shared" ref="T1482:T1545" si="203">G1482/R1482</f>
        <v>1062500</v>
      </c>
      <c r="U1482" s="66">
        <f t="shared" si="197"/>
        <v>9</v>
      </c>
      <c r="V1482" s="66"/>
      <c r="W1482" s="77">
        <f t="shared" si="195"/>
        <v>9562500</v>
      </c>
      <c r="X1482" s="18">
        <f t="shared" si="200"/>
        <v>0</v>
      </c>
    </row>
    <row r="1483" spans="1:24" hidden="1" x14ac:dyDescent="0.25">
      <c r="A1483" s="65">
        <f t="shared" si="194"/>
        <v>194</v>
      </c>
      <c r="B1483" s="66"/>
      <c r="C1483" s="72" t="s">
        <v>1618</v>
      </c>
      <c r="D1483" s="195" t="s">
        <v>1620</v>
      </c>
      <c r="E1483" s="68" t="s">
        <v>82</v>
      </c>
      <c r="F1483" s="65">
        <v>1</v>
      </c>
      <c r="G1483" s="88">
        <v>8500000</v>
      </c>
      <c r="H1483" s="70">
        <v>0</v>
      </c>
      <c r="I1483" s="65">
        <v>1</v>
      </c>
      <c r="J1483" s="71">
        <v>8500000</v>
      </c>
      <c r="K1483" s="70">
        <f t="shared" si="201"/>
        <v>0</v>
      </c>
      <c r="L1483" s="72"/>
      <c r="M1483" s="72"/>
      <c r="N1483" s="72"/>
      <c r="O1483" s="72"/>
      <c r="P1483" s="90"/>
      <c r="Q1483" s="65">
        <v>2009</v>
      </c>
      <c r="R1483" s="66">
        <v>8</v>
      </c>
      <c r="S1483" s="75">
        <f t="shared" si="202"/>
        <v>0.125</v>
      </c>
      <c r="T1483" s="76">
        <f t="shared" si="203"/>
        <v>1062500</v>
      </c>
      <c r="U1483" s="66">
        <f t="shared" si="197"/>
        <v>9</v>
      </c>
      <c r="V1483" s="66"/>
      <c r="W1483" s="77">
        <f t="shared" si="195"/>
        <v>9562500</v>
      </c>
      <c r="X1483" s="18">
        <f t="shared" si="200"/>
        <v>0</v>
      </c>
    </row>
    <row r="1484" spans="1:24" hidden="1" x14ac:dyDescent="0.25">
      <c r="A1484" s="65">
        <f t="shared" ref="A1484:A1547" si="204">+A1483+1</f>
        <v>195</v>
      </c>
      <c r="B1484" s="66"/>
      <c r="C1484" s="67" t="s">
        <v>1621</v>
      </c>
      <c r="D1484" s="195" t="s">
        <v>1622</v>
      </c>
      <c r="E1484" s="68" t="s">
        <v>82</v>
      </c>
      <c r="F1484" s="65">
        <v>1</v>
      </c>
      <c r="G1484" s="88">
        <v>14500000</v>
      </c>
      <c r="H1484" s="70">
        <f t="shared" ref="H1484:H1494" si="205">G1484-W1484</f>
        <v>2900000</v>
      </c>
      <c r="I1484" s="65">
        <v>1</v>
      </c>
      <c r="J1484" s="71">
        <v>14500000</v>
      </c>
      <c r="K1484" s="70">
        <f t="shared" si="201"/>
        <v>2900000</v>
      </c>
      <c r="L1484" s="72"/>
      <c r="M1484" s="72"/>
      <c r="N1484" s="72"/>
      <c r="O1484" s="72"/>
      <c r="P1484" s="90"/>
      <c r="Q1484" s="65">
        <v>2010</v>
      </c>
      <c r="R1484" s="66">
        <v>10</v>
      </c>
      <c r="S1484" s="75">
        <f t="shared" si="202"/>
        <v>0.1</v>
      </c>
      <c r="T1484" s="76">
        <f t="shared" si="203"/>
        <v>1450000</v>
      </c>
      <c r="U1484" s="66">
        <f t="shared" si="197"/>
        <v>8</v>
      </c>
      <c r="V1484" s="66"/>
      <c r="W1484" s="77">
        <f t="shared" si="195"/>
        <v>11600000</v>
      </c>
      <c r="X1484" s="18">
        <f t="shared" si="200"/>
        <v>2900000</v>
      </c>
    </row>
    <row r="1485" spans="1:24" hidden="1" x14ac:dyDescent="0.25">
      <c r="A1485" s="65">
        <f t="shared" si="204"/>
        <v>196</v>
      </c>
      <c r="B1485" s="66"/>
      <c r="C1485" s="67" t="s">
        <v>1621</v>
      </c>
      <c r="D1485" s="66" t="s">
        <v>1623</v>
      </c>
      <c r="E1485" s="68" t="s">
        <v>82</v>
      </c>
      <c r="F1485" s="65">
        <v>1</v>
      </c>
      <c r="G1485" s="88">
        <v>14500000</v>
      </c>
      <c r="H1485" s="70">
        <f t="shared" si="205"/>
        <v>2900000</v>
      </c>
      <c r="I1485" s="65">
        <v>1</v>
      </c>
      <c r="J1485" s="71">
        <v>14500000</v>
      </c>
      <c r="K1485" s="70">
        <f t="shared" si="201"/>
        <v>2900000</v>
      </c>
      <c r="L1485" s="72"/>
      <c r="M1485" s="72"/>
      <c r="N1485" s="72"/>
      <c r="O1485" s="72"/>
      <c r="P1485" s="90"/>
      <c r="Q1485" s="65">
        <v>2010</v>
      </c>
      <c r="R1485" s="66">
        <v>10</v>
      </c>
      <c r="S1485" s="75">
        <f t="shared" si="202"/>
        <v>0.1</v>
      </c>
      <c r="T1485" s="76">
        <f t="shared" si="203"/>
        <v>1450000</v>
      </c>
      <c r="U1485" s="66">
        <f t="shared" si="197"/>
        <v>8</v>
      </c>
      <c r="V1485" s="66"/>
      <c r="W1485" s="77">
        <f t="shared" si="195"/>
        <v>11600000</v>
      </c>
      <c r="X1485" s="18">
        <f t="shared" si="200"/>
        <v>2900000</v>
      </c>
    </row>
    <row r="1486" spans="1:24" ht="16.5" hidden="1" customHeight="1" x14ac:dyDescent="0.25">
      <c r="A1486" s="65">
        <f t="shared" si="204"/>
        <v>197</v>
      </c>
      <c r="B1486" s="66"/>
      <c r="C1486" s="67" t="s">
        <v>1624</v>
      </c>
      <c r="D1486" s="195" t="s">
        <v>1625</v>
      </c>
      <c r="E1486" s="68" t="s">
        <v>82</v>
      </c>
      <c r="F1486" s="65">
        <v>1</v>
      </c>
      <c r="G1486" s="88">
        <v>8000000</v>
      </c>
      <c r="H1486" s="70">
        <f t="shared" si="205"/>
        <v>1600000</v>
      </c>
      <c r="I1486" s="65">
        <v>1</v>
      </c>
      <c r="J1486" s="71">
        <v>8000000</v>
      </c>
      <c r="K1486" s="70">
        <f t="shared" si="201"/>
        <v>1600000</v>
      </c>
      <c r="L1486" s="72"/>
      <c r="M1486" s="72"/>
      <c r="N1486" s="72"/>
      <c r="O1486" s="72"/>
      <c r="P1486" s="90"/>
      <c r="Q1486" s="65">
        <v>2010</v>
      </c>
      <c r="R1486" s="66">
        <v>10</v>
      </c>
      <c r="S1486" s="75">
        <f t="shared" si="202"/>
        <v>0.1</v>
      </c>
      <c r="T1486" s="76">
        <f t="shared" si="203"/>
        <v>800000</v>
      </c>
      <c r="U1486" s="66">
        <f t="shared" si="197"/>
        <v>8</v>
      </c>
      <c r="V1486" s="66"/>
      <c r="W1486" s="77">
        <f t="shared" si="195"/>
        <v>6400000</v>
      </c>
      <c r="X1486" s="18">
        <f t="shared" si="200"/>
        <v>1600000</v>
      </c>
    </row>
    <row r="1487" spans="1:24" ht="16.5" hidden="1" customHeight="1" x14ac:dyDescent="0.25">
      <c r="A1487" s="65">
        <f t="shared" si="204"/>
        <v>198</v>
      </c>
      <c r="B1487" s="66"/>
      <c r="C1487" s="67" t="s">
        <v>1624</v>
      </c>
      <c r="D1487" s="195" t="s">
        <v>1626</v>
      </c>
      <c r="E1487" s="68" t="s">
        <v>82</v>
      </c>
      <c r="F1487" s="65">
        <v>1</v>
      </c>
      <c r="G1487" s="88">
        <v>8000000</v>
      </c>
      <c r="H1487" s="70">
        <f t="shared" si="205"/>
        <v>1600000</v>
      </c>
      <c r="I1487" s="65">
        <v>1</v>
      </c>
      <c r="J1487" s="71">
        <v>8000000</v>
      </c>
      <c r="K1487" s="70">
        <f t="shared" si="201"/>
        <v>1600000</v>
      </c>
      <c r="L1487" s="72"/>
      <c r="M1487" s="72"/>
      <c r="N1487" s="72"/>
      <c r="O1487" s="72"/>
      <c r="P1487" s="90"/>
      <c r="Q1487" s="65">
        <v>2010</v>
      </c>
      <c r="R1487" s="66">
        <v>10</v>
      </c>
      <c r="S1487" s="75">
        <f t="shared" si="202"/>
        <v>0.1</v>
      </c>
      <c r="T1487" s="76">
        <f t="shared" si="203"/>
        <v>800000</v>
      </c>
      <c r="U1487" s="66">
        <f t="shared" si="197"/>
        <v>8</v>
      </c>
      <c r="V1487" s="66"/>
      <c r="W1487" s="77">
        <f t="shared" si="195"/>
        <v>6400000</v>
      </c>
      <c r="X1487" s="18">
        <f t="shared" si="200"/>
        <v>1600000</v>
      </c>
    </row>
    <row r="1488" spans="1:24" hidden="1" x14ac:dyDescent="0.25">
      <c r="A1488" s="65">
        <f t="shared" si="204"/>
        <v>199</v>
      </c>
      <c r="B1488" s="66"/>
      <c r="C1488" s="67" t="s">
        <v>1627</v>
      </c>
      <c r="D1488" s="195" t="s">
        <v>1628</v>
      </c>
      <c r="E1488" s="68" t="s">
        <v>82</v>
      </c>
      <c r="F1488" s="65">
        <v>1</v>
      </c>
      <c r="G1488" s="88">
        <v>7300000</v>
      </c>
      <c r="H1488" s="70">
        <f t="shared" si="205"/>
        <v>2190000</v>
      </c>
      <c r="I1488" s="65">
        <v>1</v>
      </c>
      <c r="J1488" s="71">
        <v>7300000</v>
      </c>
      <c r="K1488" s="70">
        <f t="shared" si="201"/>
        <v>2190000</v>
      </c>
      <c r="L1488" s="72"/>
      <c r="M1488" s="72"/>
      <c r="N1488" s="72"/>
      <c r="O1488" s="72"/>
      <c r="P1488" s="90"/>
      <c r="Q1488" s="65">
        <v>2011</v>
      </c>
      <c r="R1488" s="66">
        <v>10</v>
      </c>
      <c r="S1488" s="75">
        <f t="shared" si="202"/>
        <v>0.1</v>
      </c>
      <c r="T1488" s="76">
        <f t="shared" si="203"/>
        <v>730000</v>
      </c>
      <c r="U1488" s="66">
        <f t="shared" si="197"/>
        <v>7</v>
      </c>
      <c r="V1488" s="66"/>
      <c r="W1488" s="77">
        <f t="shared" si="195"/>
        <v>5110000</v>
      </c>
      <c r="X1488" s="18">
        <f t="shared" si="200"/>
        <v>2190000</v>
      </c>
    </row>
    <row r="1489" spans="1:24" hidden="1" x14ac:dyDescent="0.25">
      <c r="A1489" s="65">
        <f t="shared" si="204"/>
        <v>200</v>
      </c>
      <c r="B1489" s="66"/>
      <c r="C1489" s="67" t="s">
        <v>1627</v>
      </c>
      <c r="D1489" s="195" t="s">
        <v>1629</v>
      </c>
      <c r="E1489" s="68" t="s">
        <v>82</v>
      </c>
      <c r="F1489" s="65">
        <v>1</v>
      </c>
      <c r="G1489" s="88">
        <v>7300000</v>
      </c>
      <c r="H1489" s="70">
        <f t="shared" si="205"/>
        <v>2190000</v>
      </c>
      <c r="I1489" s="65">
        <v>1</v>
      </c>
      <c r="J1489" s="71">
        <v>7300000</v>
      </c>
      <c r="K1489" s="70">
        <f t="shared" si="201"/>
        <v>2190000</v>
      </c>
      <c r="L1489" s="72"/>
      <c r="M1489" s="72"/>
      <c r="N1489" s="72"/>
      <c r="O1489" s="72"/>
      <c r="P1489" s="90"/>
      <c r="Q1489" s="65">
        <v>2011</v>
      </c>
      <c r="R1489" s="66">
        <v>10</v>
      </c>
      <c r="S1489" s="75">
        <f t="shared" si="202"/>
        <v>0.1</v>
      </c>
      <c r="T1489" s="76">
        <f t="shared" si="203"/>
        <v>730000</v>
      </c>
      <c r="U1489" s="66">
        <f t="shared" si="197"/>
        <v>7</v>
      </c>
      <c r="V1489" s="66"/>
      <c r="W1489" s="77">
        <f t="shared" si="195"/>
        <v>5110000</v>
      </c>
      <c r="X1489" s="18">
        <f t="shared" si="200"/>
        <v>2190000</v>
      </c>
    </row>
    <row r="1490" spans="1:24" hidden="1" x14ac:dyDescent="0.25">
      <c r="A1490" s="65">
        <f t="shared" si="204"/>
        <v>201</v>
      </c>
      <c r="B1490" s="66"/>
      <c r="C1490" s="67" t="s">
        <v>1627</v>
      </c>
      <c r="D1490" s="195" t="s">
        <v>1630</v>
      </c>
      <c r="E1490" s="68" t="s">
        <v>82</v>
      </c>
      <c r="F1490" s="65">
        <v>1</v>
      </c>
      <c r="G1490" s="88">
        <v>7300000</v>
      </c>
      <c r="H1490" s="70">
        <f t="shared" si="205"/>
        <v>2190000</v>
      </c>
      <c r="I1490" s="65">
        <v>1</v>
      </c>
      <c r="J1490" s="71">
        <v>7300000</v>
      </c>
      <c r="K1490" s="70">
        <f t="shared" si="201"/>
        <v>2190000</v>
      </c>
      <c r="L1490" s="72"/>
      <c r="M1490" s="72"/>
      <c r="N1490" s="72"/>
      <c r="O1490" s="72"/>
      <c r="P1490" s="90"/>
      <c r="Q1490" s="65">
        <v>2011</v>
      </c>
      <c r="R1490" s="66">
        <v>10</v>
      </c>
      <c r="S1490" s="75">
        <f t="shared" si="202"/>
        <v>0.1</v>
      </c>
      <c r="T1490" s="76">
        <f t="shared" si="203"/>
        <v>730000</v>
      </c>
      <c r="U1490" s="66">
        <f t="shared" si="197"/>
        <v>7</v>
      </c>
      <c r="V1490" s="66"/>
      <c r="W1490" s="77">
        <f t="shared" si="195"/>
        <v>5110000</v>
      </c>
      <c r="X1490" s="18">
        <f t="shared" si="200"/>
        <v>2190000</v>
      </c>
    </row>
    <row r="1491" spans="1:24" hidden="1" x14ac:dyDescent="0.25">
      <c r="A1491" s="65">
        <f t="shared" si="204"/>
        <v>202</v>
      </c>
      <c r="B1491" s="66"/>
      <c r="C1491" s="67" t="s">
        <v>1627</v>
      </c>
      <c r="D1491" s="195" t="s">
        <v>1631</v>
      </c>
      <c r="E1491" s="68" t="s">
        <v>82</v>
      </c>
      <c r="F1491" s="65">
        <v>1</v>
      </c>
      <c r="G1491" s="88">
        <v>7300000</v>
      </c>
      <c r="H1491" s="70">
        <f t="shared" si="205"/>
        <v>2190000</v>
      </c>
      <c r="I1491" s="65">
        <v>1</v>
      </c>
      <c r="J1491" s="71">
        <v>7300000</v>
      </c>
      <c r="K1491" s="70">
        <f t="shared" si="201"/>
        <v>2190000</v>
      </c>
      <c r="L1491" s="72"/>
      <c r="M1491" s="72"/>
      <c r="N1491" s="72"/>
      <c r="O1491" s="72"/>
      <c r="P1491" s="90"/>
      <c r="Q1491" s="65">
        <v>2011</v>
      </c>
      <c r="R1491" s="66">
        <v>10</v>
      </c>
      <c r="S1491" s="75">
        <f t="shared" si="202"/>
        <v>0.1</v>
      </c>
      <c r="T1491" s="76">
        <f t="shared" si="203"/>
        <v>730000</v>
      </c>
      <c r="U1491" s="66">
        <f t="shared" si="197"/>
        <v>7</v>
      </c>
      <c r="V1491" s="66"/>
      <c r="W1491" s="77">
        <f t="shared" si="195"/>
        <v>5110000</v>
      </c>
      <c r="X1491" s="18">
        <f t="shared" si="200"/>
        <v>2190000</v>
      </c>
    </row>
    <row r="1492" spans="1:24" hidden="1" x14ac:dyDescent="0.25">
      <c r="A1492" s="65">
        <f t="shared" si="204"/>
        <v>203</v>
      </c>
      <c r="B1492" s="66"/>
      <c r="C1492" s="67" t="s">
        <v>1627</v>
      </c>
      <c r="D1492" s="195" t="s">
        <v>1632</v>
      </c>
      <c r="E1492" s="68" t="s">
        <v>82</v>
      </c>
      <c r="F1492" s="65">
        <v>1</v>
      </c>
      <c r="G1492" s="88">
        <v>7300000</v>
      </c>
      <c r="H1492" s="70">
        <f t="shared" si="205"/>
        <v>2190000</v>
      </c>
      <c r="I1492" s="65">
        <v>1</v>
      </c>
      <c r="J1492" s="71">
        <v>7300000</v>
      </c>
      <c r="K1492" s="70">
        <f t="shared" si="201"/>
        <v>2190000</v>
      </c>
      <c r="L1492" s="72"/>
      <c r="M1492" s="72"/>
      <c r="N1492" s="72"/>
      <c r="O1492" s="72"/>
      <c r="P1492" s="90"/>
      <c r="Q1492" s="65">
        <v>2011</v>
      </c>
      <c r="R1492" s="66">
        <v>10</v>
      </c>
      <c r="S1492" s="75">
        <f t="shared" si="202"/>
        <v>0.1</v>
      </c>
      <c r="T1492" s="76">
        <f t="shared" si="203"/>
        <v>730000</v>
      </c>
      <c r="U1492" s="66">
        <f t="shared" si="197"/>
        <v>7</v>
      </c>
      <c r="V1492" s="66"/>
      <c r="W1492" s="77">
        <f t="shared" ref="W1492:W1555" si="206">T1492*U1492</f>
        <v>5110000</v>
      </c>
      <c r="X1492" s="18">
        <f t="shared" si="200"/>
        <v>2190000</v>
      </c>
    </row>
    <row r="1493" spans="1:24" hidden="1" x14ac:dyDescent="0.25">
      <c r="A1493" s="65">
        <f t="shared" si="204"/>
        <v>204</v>
      </c>
      <c r="B1493" s="66"/>
      <c r="C1493" s="67" t="s">
        <v>1633</v>
      </c>
      <c r="D1493" s="66" t="s">
        <v>1634</v>
      </c>
      <c r="E1493" s="68" t="s">
        <v>82</v>
      </c>
      <c r="F1493" s="65">
        <v>1</v>
      </c>
      <c r="G1493" s="88">
        <v>7500000</v>
      </c>
      <c r="H1493" s="70">
        <f t="shared" si="205"/>
        <v>2250000</v>
      </c>
      <c r="I1493" s="65">
        <v>1</v>
      </c>
      <c r="J1493" s="71">
        <v>7500000</v>
      </c>
      <c r="K1493" s="70">
        <f t="shared" si="201"/>
        <v>2250000</v>
      </c>
      <c r="L1493" s="72"/>
      <c r="M1493" s="72"/>
      <c r="N1493" s="72"/>
      <c r="O1493" s="72"/>
      <c r="P1493" s="90"/>
      <c r="Q1493" s="65">
        <v>2011</v>
      </c>
      <c r="R1493" s="66">
        <v>10</v>
      </c>
      <c r="S1493" s="75">
        <f t="shared" si="202"/>
        <v>0.1</v>
      </c>
      <c r="T1493" s="76">
        <f t="shared" si="203"/>
        <v>750000</v>
      </c>
      <c r="U1493" s="66">
        <f t="shared" si="197"/>
        <v>7</v>
      </c>
      <c r="V1493" s="66"/>
      <c r="W1493" s="77">
        <f t="shared" si="206"/>
        <v>5250000</v>
      </c>
      <c r="X1493" s="18">
        <f t="shared" si="200"/>
        <v>2250000</v>
      </c>
    </row>
    <row r="1494" spans="1:24" hidden="1" x14ac:dyDescent="0.25">
      <c r="A1494" s="65">
        <f t="shared" si="204"/>
        <v>205</v>
      </c>
      <c r="B1494" s="66"/>
      <c r="C1494" s="67" t="s">
        <v>1633</v>
      </c>
      <c r="D1494" s="66" t="s">
        <v>1635</v>
      </c>
      <c r="E1494" s="68" t="s">
        <v>82</v>
      </c>
      <c r="F1494" s="65">
        <v>1</v>
      </c>
      <c r="G1494" s="88">
        <v>7500000</v>
      </c>
      <c r="H1494" s="70">
        <f t="shared" si="205"/>
        <v>2250000</v>
      </c>
      <c r="I1494" s="65">
        <v>1</v>
      </c>
      <c r="J1494" s="71">
        <v>7500000</v>
      </c>
      <c r="K1494" s="70">
        <f t="shared" si="201"/>
        <v>2250000</v>
      </c>
      <c r="L1494" s="72"/>
      <c r="M1494" s="72"/>
      <c r="N1494" s="72"/>
      <c r="O1494" s="72"/>
      <c r="P1494" s="90"/>
      <c r="Q1494" s="65">
        <v>2011</v>
      </c>
      <c r="R1494" s="66">
        <v>10</v>
      </c>
      <c r="S1494" s="75">
        <f t="shared" si="202"/>
        <v>0.1</v>
      </c>
      <c r="T1494" s="76">
        <f t="shared" si="203"/>
        <v>750000</v>
      </c>
      <c r="U1494" s="66">
        <f t="shared" si="197"/>
        <v>7</v>
      </c>
      <c r="V1494" s="66"/>
      <c r="W1494" s="77">
        <f t="shared" si="206"/>
        <v>5250000</v>
      </c>
      <c r="X1494" s="18">
        <f t="shared" si="200"/>
        <v>2250000</v>
      </c>
    </row>
    <row r="1495" spans="1:24" hidden="1" x14ac:dyDescent="0.25">
      <c r="A1495" s="65">
        <f t="shared" si="204"/>
        <v>206</v>
      </c>
      <c r="B1495" s="66"/>
      <c r="C1495" s="67" t="s">
        <v>1636</v>
      </c>
      <c r="D1495" s="66">
        <v>5001093</v>
      </c>
      <c r="E1495" s="68" t="s">
        <v>86</v>
      </c>
      <c r="F1495" s="65">
        <v>1</v>
      </c>
      <c r="G1495" s="88">
        <v>7200000</v>
      </c>
      <c r="H1495" s="70">
        <v>0</v>
      </c>
      <c r="I1495" s="65">
        <v>1</v>
      </c>
      <c r="J1495" s="71">
        <v>7200000</v>
      </c>
      <c r="K1495" s="70">
        <f t="shared" si="201"/>
        <v>0</v>
      </c>
      <c r="L1495" s="72"/>
      <c r="M1495" s="72"/>
      <c r="N1495" s="72"/>
      <c r="O1495" s="66"/>
      <c r="P1495" s="90"/>
      <c r="Q1495" s="65">
        <v>2003</v>
      </c>
      <c r="R1495" s="66">
        <v>5</v>
      </c>
      <c r="S1495" s="75">
        <f t="shared" si="202"/>
        <v>0.2</v>
      </c>
      <c r="T1495" s="76">
        <f t="shared" si="203"/>
        <v>1440000</v>
      </c>
      <c r="U1495" s="66">
        <f t="shared" si="197"/>
        <v>15</v>
      </c>
      <c r="V1495" s="66">
        <v>0</v>
      </c>
      <c r="W1495" s="77">
        <f t="shared" si="206"/>
        <v>21600000</v>
      </c>
      <c r="X1495" s="18">
        <f t="shared" si="200"/>
        <v>0</v>
      </c>
    </row>
    <row r="1496" spans="1:24" ht="47.25" hidden="1" customHeight="1" x14ac:dyDescent="0.25">
      <c r="A1496" s="65">
        <f t="shared" si="204"/>
        <v>207</v>
      </c>
      <c r="B1496" s="66"/>
      <c r="C1496" s="67" t="s">
        <v>1464</v>
      </c>
      <c r="D1496" s="66" t="s">
        <v>1637</v>
      </c>
      <c r="E1496" s="68" t="s">
        <v>84</v>
      </c>
      <c r="F1496" s="65">
        <v>1</v>
      </c>
      <c r="G1496" s="88">
        <f>17999500</f>
        <v>17999500</v>
      </c>
      <c r="H1496" s="70">
        <v>0</v>
      </c>
      <c r="I1496" s="65">
        <v>1</v>
      </c>
      <c r="J1496" s="71">
        <v>17999500</v>
      </c>
      <c r="K1496" s="70">
        <f t="shared" si="201"/>
        <v>0</v>
      </c>
      <c r="L1496" s="72"/>
      <c r="M1496" s="72"/>
      <c r="N1496" s="72"/>
      <c r="O1496" s="72"/>
      <c r="P1496" s="90"/>
      <c r="Q1496" s="65">
        <v>2009</v>
      </c>
      <c r="R1496" s="66">
        <v>5</v>
      </c>
      <c r="S1496" s="75">
        <f t="shared" si="202"/>
        <v>0.2</v>
      </c>
      <c r="T1496" s="76">
        <f t="shared" si="203"/>
        <v>3599900</v>
      </c>
      <c r="U1496" s="66">
        <f t="shared" si="197"/>
        <v>9</v>
      </c>
      <c r="V1496" s="66">
        <v>0</v>
      </c>
      <c r="W1496" s="77">
        <f t="shared" si="206"/>
        <v>32399100</v>
      </c>
      <c r="X1496" s="18">
        <f t="shared" si="200"/>
        <v>0</v>
      </c>
    </row>
    <row r="1497" spans="1:24" ht="21.75" hidden="1" customHeight="1" x14ac:dyDescent="0.25">
      <c r="A1497" s="65">
        <f t="shared" si="204"/>
        <v>208</v>
      </c>
      <c r="B1497" s="66"/>
      <c r="C1497" s="67" t="s">
        <v>1638</v>
      </c>
      <c r="D1497" s="66" t="s">
        <v>1639</v>
      </c>
      <c r="E1497" s="68" t="s">
        <v>84</v>
      </c>
      <c r="F1497" s="65">
        <v>1</v>
      </c>
      <c r="G1497" s="88">
        <f>41505200/2</f>
        <v>20752600</v>
      </c>
      <c r="H1497" s="70">
        <v>0</v>
      </c>
      <c r="I1497" s="65">
        <v>1</v>
      </c>
      <c r="J1497" s="71">
        <v>20752600</v>
      </c>
      <c r="K1497" s="70">
        <f t="shared" si="201"/>
        <v>0</v>
      </c>
      <c r="L1497" s="72"/>
      <c r="M1497" s="72"/>
      <c r="N1497" s="72"/>
      <c r="O1497" s="66"/>
      <c r="P1497" s="90"/>
      <c r="Q1497" s="65">
        <v>2010</v>
      </c>
      <c r="R1497" s="66">
        <v>5</v>
      </c>
      <c r="S1497" s="75">
        <f t="shared" si="202"/>
        <v>0.2</v>
      </c>
      <c r="T1497" s="76">
        <f t="shared" si="203"/>
        <v>4150520</v>
      </c>
      <c r="U1497" s="66">
        <f t="shared" si="197"/>
        <v>8</v>
      </c>
      <c r="V1497" s="66">
        <v>0</v>
      </c>
      <c r="W1497" s="77">
        <f t="shared" si="206"/>
        <v>33204160</v>
      </c>
      <c r="X1497" s="18">
        <f t="shared" si="200"/>
        <v>0</v>
      </c>
    </row>
    <row r="1498" spans="1:24" ht="30" hidden="1" x14ac:dyDescent="0.25">
      <c r="A1498" s="65">
        <f t="shared" si="204"/>
        <v>209</v>
      </c>
      <c r="B1498" s="66"/>
      <c r="C1498" s="67" t="s">
        <v>1640</v>
      </c>
      <c r="D1498" s="66" t="s">
        <v>1641</v>
      </c>
      <c r="E1498" s="68" t="s">
        <v>84</v>
      </c>
      <c r="F1498" s="65">
        <v>1</v>
      </c>
      <c r="G1498" s="86">
        <v>46150000</v>
      </c>
      <c r="H1498" s="70">
        <v>0</v>
      </c>
      <c r="I1498" s="65">
        <v>1</v>
      </c>
      <c r="J1498" s="71">
        <v>46150000</v>
      </c>
      <c r="K1498" s="70">
        <f t="shared" si="201"/>
        <v>0</v>
      </c>
      <c r="L1498" s="72"/>
      <c r="M1498" s="72"/>
      <c r="N1498" s="72"/>
      <c r="O1498" s="66"/>
      <c r="P1498" s="90"/>
      <c r="Q1498" s="65">
        <v>2005</v>
      </c>
      <c r="R1498" s="66">
        <v>5</v>
      </c>
      <c r="S1498" s="75">
        <f t="shared" si="202"/>
        <v>0.2</v>
      </c>
      <c r="T1498" s="76">
        <f t="shared" si="203"/>
        <v>9230000</v>
      </c>
      <c r="U1498" s="66">
        <f t="shared" si="197"/>
        <v>13</v>
      </c>
      <c r="V1498" s="66">
        <v>0</v>
      </c>
      <c r="W1498" s="77">
        <f t="shared" si="206"/>
        <v>119990000</v>
      </c>
      <c r="X1498" s="18">
        <f t="shared" si="200"/>
        <v>0</v>
      </c>
    </row>
    <row r="1499" spans="1:24" ht="45" hidden="1" x14ac:dyDescent="0.25">
      <c r="A1499" s="65">
        <f t="shared" si="204"/>
        <v>210</v>
      </c>
      <c r="B1499" s="66"/>
      <c r="C1499" s="67" t="s">
        <v>1642</v>
      </c>
      <c r="D1499" s="66" t="s">
        <v>1643</v>
      </c>
      <c r="E1499" s="68" t="s">
        <v>86</v>
      </c>
      <c r="F1499" s="65">
        <v>1</v>
      </c>
      <c r="G1499" s="88">
        <v>11000000</v>
      </c>
      <c r="H1499" s="70">
        <v>0</v>
      </c>
      <c r="I1499" s="65">
        <v>1</v>
      </c>
      <c r="J1499" s="71">
        <v>11000000</v>
      </c>
      <c r="K1499" s="70">
        <f t="shared" si="201"/>
        <v>0</v>
      </c>
      <c r="L1499" s="72"/>
      <c r="M1499" s="72"/>
      <c r="N1499" s="72"/>
      <c r="O1499" s="66"/>
      <c r="P1499" s="90"/>
      <c r="Q1499" s="65">
        <v>2006</v>
      </c>
      <c r="R1499" s="66">
        <v>5</v>
      </c>
      <c r="S1499" s="75">
        <f t="shared" si="202"/>
        <v>0.2</v>
      </c>
      <c r="T1499" s="76">
        <f t="shared" si="203"/>
        <v>2200000</v>
      </c>
      <c r="U1499" s="66">
        <f t="shared" si="197"/>
        <v>12</v>
      </c>
      <c r="V1499" s="66">
        <v>0</v>
      </c>
      <c r="W1499" s="77">
        <f t="shared" si="206"/>
        <v>26400000</v>
      </c>
      <c r="X1499" s="18">
        <f t="shared" si="200"/>
        <v>0</v>
      </c>
    </row>
    <row r="1500" spans="1:24" hidden="1" x14ac:dyDescent="0.25">
      <c r="A1500" s="65">
        <f t="shared" si="204"/>
        <v>211</v>
      </c>
      <c r="B1500" s="66"/>
      <c r="C1500" s="67" t="s">
        <v>1392</v>
      </c>
      <c r="D1500" s="66" t="s">
        <v>1644</v>
      </c>
      <c r="E1500" s="68" t="s">
        <v>84</v>
      </c>
      <c r="F1500" s="65">
        <v>1</v>
      </c>
      <c r="G1500" s="88">
        <v>24900700</v>
      </c>
      <c r="H1500" s="70">
        <v>0</v>
      </c>
      <c r="I1500" s="65">
        <v>1</v>
      </c>
      <c r="J1500" s="71">
        <v>24900700</v>
      </c>
      <c r="K1500" s="70">
        <f t="shared" si="201"/>
        <v>0</v>
      </c>
      <c r="L1500" s="72"/>
      <c r="M1500" s="72"/>
      <c r="N1500" s="72"/>
      <c r="O1500" s="72"/>
      <c r="P1500" s="90"/>
      <c r="Q1500" s="65">
        <v>2010</v>
      </c>
      <c r="R1500" s="66">
        <v>5</v>
      </c>
      <c r="S1500" s="75">
        <f t="shared" si="202"/>
        <v>0.2</v>
      </c>
      <c r="T1500" s="76">
        <f t="shared" si="203"/>
        <v>4980140</v>
      </c>
      <c r="U1500" s="66">
        <f t="shared" si="197"/>
        <v>8</v>
      </c>
      <c r="V1500" s="66">
        <v>0</v>
      </c>
      <c r="W1500" s="77">
        <f t="shared" si="206"/>
        <v>39841120</v>
      </c>
      <c r="X1500" s="18">
        <f t="shared" si="200"/>
        <v>0</v>
      </c>
    </row>
    <row r="1501" spans="1:24" ht="45" hidden="1" x14ac:dyDescent="0.25">
      <c r="A1501" s="65">
        <f t="shared" si="204"/>
        <v>212</v>
      </c>
      <c r="B1501" s="66"/>
      <c r="C1501" s="67" t="s">
        <v>1645</v>
      </c>
      <c r="D1501" s="66">
        <v>5001375</v>
      </c>
      <c r="E1501" s="68" t="s">
        <v>84</v>
      </c>
      <c r="F1501" s="65">
        <v>1</v>
      </c>
      <c r="G1501" s="88">
        <v>39440000</v>
      </c>
      <c r="H1501" s="70">
        <v>0</v>
      </c>
      <c r="I1501" s="65">
        <v>1</v>
      </c>
      <c r="J1501" s="71">
        <v>39440000</v>
      </c>
      <c r="K1501" s="70">
        <f t="shared" si="201"/>
        <v>0</v>
      </c>
      <c r="L1501" s="72"/>
      <c r="M1501" s="72"/>
      <c r="N1501" s="72"/>
      <c r="O1501" s="66"/>
      <c r="P1501" s="90"/>
      <c r="Q1501" s="65">
        <v>2006</v>
      </c>
      <c r="R1501" s="66">
        <v>5</v>
      </c>
      <c r="S1501" s="75">
        <f t="shared" si="202"/>
        <v>0.2</v>
      </c>
      <c r="T1501" s="76">
        <f t="shared" si="203"/>
        <v>7888000</v>
      </c>
      <c r="U1501" s="66">
        <f t="shared" si="197"/>
        <v>12</v>
      </c>
      <c r="V1501" s="66">
        <v>0</v>
      </c>
      <c r="W1501" s="77">
        <f t="shared" si="206"/>
        <v>94656000</v>
      </c>
      <c r="X1501" s="18">
        <f t="shared" si="200"/>
        <v>0</v>
      </c>
    </row>
    <row r="1502" spans="1:24" ht="45" hidden="1" x14ac:dyDescent="0.25">
      <c r="A1502" s="65">
        <f t="shared" si="204"/>
        <v>213</v>
      </c>
      <c r="B1502" s="66"/>
      <c r="C1502" s="67" t="s">
        <v>1646</v>
      </c>
      <c r="D1502" s="66" t="s">
        <v>1647</v>
      </c>
      <c r="E1502" s="68" t="s">
        <v>84</v>
      </c>
      <c r="F1502" s="65">
        <v>1</v>
      </c>
      <c r="G1502" s="88">
        <f>17999500</f>
        <v>17999500</v>
      </c>
      <c r="H1502" s="70">
        <v>0</v>
      </c>
      <c r="I1502" s="65">
        <v>1</v>
      </c>
      <c r="J1502" s="71">
        <v>17999500</v>
      </c>
      <c r="K1502" s="70">
        <f t="shared" si="201"/>
        <v>0</v>
      </c>
      <c r="L1502" s="72"/>
      <c r="M1502" s="72"/>
      <c r="N1502" s="72"/>
      <c r="O1502" s="72"/>
      <c r="P1502" s="73"/>
      <c r="Q1502" s="65">
        <v>2009</v>
      </c>
      <c r="R1502" s="66">
        <v>5</v>
      </c>
      <c r="S1502" s="75">
        <f t="shared" si="202"/>
        <v>0.2</v>
      </c>
      <c r="T1502" s="76">
        <f t="shared" si="203"/>
        <v>3599900</v>
      </c>
      <c r="U1502" s="66">
        <f t="shared" si="197"/>
        <v>9</v>
      </c>
      <c r="V1502" s="66">
        <v>0</v>
      </c>
      <c r="W1502" s="77">
        <f t="shared" si="206"/>
        <v>32399100</v>
      </c>
      <c r="X1502" s="18">
        <f t="shared" si="200"/>
        <v>0</v>
      </c>
    </row>
    <row r="1503" spans="1:24" hidden="1" x14ac:dyDescent="0.25">
      <c r="A1503" s="65">
        <f t="shared" si="204"/>
        <v>214</v>
      </c>
      <c r="B1503" s="66"/>
      <c r="C1503" s="67" t="s">
        <v>1392</v>
      </c>
      <c r="D1503" s="66" t="s">
        <v>1648</v>
      </c>
      <c r="E1503" s="68" t="s">
        <v>84</v>
      </c>
      <c r="F1503" s="65">
        <v>1</v>
      </c>
      <c r="G1503" s="88">
        <v>24900700</v>
      </c>
      <c r="H1503" s="70">
        <v>0</v>
      </c>
      <c r="I1503" s="65">
        <v>1</v>
      </c>
      <c r="J1503" s="71">
        <v>24900700</v>
      </c>
      <c r="K1503" s="70">
        <f t="shared" si="201"/>
        <v>0</v>
      </c>
      <c r="L1503" s="72"/>
      <c r="M1503" s="72"/>
      <c r="N1503" s="72"/>
      <c r="O1503" s="72"/>
      <c r="P1503" s="73"/>
      <c r="Q1503" s="65">
        <v>2010</v>
      </c>
      <c r="R1503" s="66">
        <v>5</v>
      </c>
      <c r="S1503" s="75">
        <f t="shared" si="202"/>
        <v>0.2</v>
      </c>
      <c r="T1503" s="76">
        <f t="shared" si="203"/>
        <v>4980140</v>
      </c>
      <c r="U1503" s="66">
        <f t="shared" si="197"/>
        <v>8</v>
      </c>
      <c r="V1503" s="66">
        <v>0</v>
      </c>
      <c r="W1503" s="77">
        <f t="shared" si="206"/>
        <v>39841120</v>
      </c>
      <c r="X1503" s="18">
        <f t="shared" si="200"/>
        <v>0</v>
      </c>
    </row>
    <row r="1504" spans="1:24" ht="18.75" hidden="1" customHeight="1" x14ac:dyDescent="0.25">
      <c r="A1504" s="65">
        <f t="shared" si="204"/>
        <v>215</v>
      </c>
      <c r="B1504" s="66"/>
      <c r="C1504" s="67" t="s">
        <v>1638</v>
      </c>
      <c r="D1504" s="66" t="s">
        <v>1649</v>
      </c>
      <c r="E1504" s="68" t="s">
        <v>84</v>
      </c>
      <c r="F1504" s="65">
        <v>1</v>
      </c>
      <c r="G1504" s="88">
        <f>41505200/2</f>
        <v>20752600</v>
      </c>
      <c r="H1504" s="70">
        <v>0</v>
      </c>
      <c r="I1504" s="65">
        <v>1</v>
      </c>
      <c r="J1504" s="71">
        <v>20752600</v>
      </c>
      <c r="K1504" s="70">
        <f t="shared" si="201"/>
        <v>0</v>
      </c>
      <c r="L1504" s="72"/>
      <c r="M1504" s="72"/>
      <c r="N1504" s="72"/>
      <c r="O1504" s="72"/>
      <c r="P1504" s="73"/>
      <c r="Q1504" s="65">
        <v>2010</v>
      </c>
      <c r="R1504" s="66">
        <v>5</v>
      </c>
      <c r="S1504" s="75">
        <f t="shared" si="202"/>
        <v>0.2</v>
      </c>
      <c r="T1504" s="76">
        <f t="shared" si="203"/>
        <v>4150520</v>
      </c>
      <c r="U1504" s="66">
        <f t="shared" ref="U1504:U1567" si="207">2018-Q1504</f>
        <v>8</v>
      </c>
      <c r="V1504" s="66">
        <v>0</v>
      </c>
      <c r="W1504" s="77">
        <f t="shared" si="206"/>
        <v>33204160</v>
      </c>
      <c r="X1504" s="18">
        <f t="shared" si="200"/>
        <v>0</v>
      </c>
    </row>
    <row r="1505" spans="1:24" hidden="1" x14ac:dyDescent="0.25">
      <c r="A1505" s="65">
        <f t="shared" si="204"/>
        <v>216</v>
      </c>
      <c r="B1505" s="66"/>
      <c r="C1505" s="67" t="s">
        <v>1392</v>
      </c>
      <c r="D1505" s="66" t="s">
        <v>1650</v>
      </c>
      <c r="E1505" s="68" t="s">
        <v>84</v>
      </c>
      <c r="F1505" s="65">
        <v>1</v>
      </c>
      <c r="G1505" s="88">
        <v>24900700</v>
      </c>
      <c r="H1505" s="70">
        <v>0</v>
      </c>
      <c r="I1505" s="65">
        <v>1</v>
      </c>
      <c r="J1505" s="71">
        <v>24900700</v>
      </c>
      <c r="K1505" s="70">
        <f t="shared" si="201"/>
        <v>0</v>
      </c>
      <c r="L1505" s="72"/>
      <c r="M1505" s="72"/>
      <c r="N1505" s="72"/>
      <c r="O1505" s="66"/>
      <c r="P1505" s="90"/>
      <c r="Q1505" s="65">
        <v>2010</v>
      </c>
      <c r="R1505" s="66">
        <v>5</v>
      </c>
      <c r="S1505" s="75">
        <f t="shared" si="202"/>
        <v>0.2</v>
      </c>
      <c r="T1505" s="76">
        <f t="shared" si="203"/>
        <v>4980140</v>
      </c>
      <c r="U1505" s="66">
        <f t="shared" si="207"/>
        <v>8</v>
      </c>
      <c r="V1505" s="66">
        <v>0</v>
      </c>
      <c r="W1505" s="77">
        <f t="shared" si="206"/>
        <v>39841120</v>
      </c>
      <c r="X1505" s="18">
        <f t="shared" si="200"/>
        <v>0</v>
      </c>
    </row>
    <row r="1506" spans="1:24" hidden="1" x14ac:dyDescent="0.25">
      <c r="A1506" s="65">
        <f t="shared" si="204"/>
        <v>217</v>
      </c>
      <c r="B1506" s="66"/>
      <c r="C1506" s="67" t="s">
        <v>1651</v>
      </c>
      <c r="D1506" s="66" t="s">
        <v>1652</v>
      </c>
      <c r="E1506" s="68" t="s">
        <v>86</v>
      </c>
      <c r="F1506" s="65">
        <v>1</v>
      </c>
      <c r="G1506" s="88">
        <f>13500000*F1506</f>
        <v>13500000</v>
      </c>
      <c r="H1506" s="70">
        <v>0</v>
      </c>
      <c r="I1506" s="65">
        <v>1</v>
      </c>
      <c r="J1506" s="71">
        <v>13500000</v>
      </c>
      <c r="K1506" s="70">
        <f t="shared" si="201"/>
        <v>0</v>
      </c>
      <c r="L1506" s="72"/>
      <c r="M1506" s="72"/>
      <c r="N1506" s="72"/>
      <c r="O1506" s="199"/>
      <c r="P1506" s="90"/>
      <c r="Q1506" s="65">
        <v>2007</v>
      </c>
      <c r="R1506" s="66">
        <v>5</v>
      </c>
      <c r="S1506" s="75">
        <f t="shared" si="202"/>
        <v>0.2</v>
      </c>
      <c r="T1506" s="76">
        <f t="shared" si="203"/>
        <v>2700000</v>
      </c>
      <c r="U1506" s="66">
        <f t="shared" si="207"/>
        <v>11</v>
      </c>
      <c r="V1506" s="66">
        <v>0</v>
      </c>
      <c r="W1506" s="77">
        <f t="shared" si="206"/>
        <v>29700000</v>
      </c>
      <c r="X1506" s="18">
        <f t="shared" si="200"/>
        <v>0</v>
      </c>
    </row>
    <row r="1507" spans="1:24" ht="30" hidden="1" x14ac:dyDescent="0.25">
      <c r="A1507" s="65">
        <f t="shared" si="204"/>
        <v>218</v>
      </c>
      <c r="B1507" s="66"/>
      <c r="C1507" s="67" t="s">
        <v>1653</v>
      </c>
      <c r="D1507" s="66" t="s">
        <v>1654</v>
      </c>
      <c r="E1507" s="68" t="s">
        <v>84</v>
      </c>
      <c r="F1507" s="65">
        <v>1</v>
      </c>
      <c r="G1507" s="88">
        <v>17000000</v>
      </c>
      <c r="H1507" s="70">
        <v>0</v>
      </c>
      <c r="I1507" s="65">
        <v>1</v>
      </c>
      <c r="J1507" s="71">
        <v>17000000</v>
      </c>
      <c r="K1507" s="70">
        <f t="shared" si="201"/>
        <v>0</v>
      </c>
      <c r="L1507" s="72"/>
      <c r="M1507" s="72"/>
      <c r="N1507" s="72"/>
      <c r="O1507" s="66"/>
      <c r="P1507" s="90"/>
      <c r="Q1507" s="65">
        <v>2008</v>
      </c>
      <c r="R1507" s="66">
        <v>5</v>
      </c>
      <c r="S1507" s="75">
        <f t="shared" si="202"/>
        <v>0.2</v>
      </c>
      <c r="T1507" s="76">
        <f t="shared" si="203"/>
        <v>3400000</v>
      </c>
      <c r="U1507" s="66">
        <f t="shared" si="207"/>
        <v>10</v>
      </c>
      <c r="V1507" s="66">
        <v>0</v>
      </c>
      <c r="W1507" s="77">
        <f t="shared" si="206"/>
        <v>34000000</v>
      </c>
      <c r="X1507" s="18">
        <f t="shared" si="200"/>
        <v>0</v>
      </c>
    </row>
    <row r="1508" spans="1:24" hidden="1" x14ac:dyDescent="0.25">
      <c r="A1508" s="65">
        <f t="shared" si="204"/>
        <v>219</v>
      </c>
      <c r="B1508" s="66"/>
      <c r="C1508" s="67" t="s">
        <v>1651</v>
      </c>
      <c r="D1508" s="66" t="s">
        <v>1655</v>
      </c>
      <c r="E1508" s="68" t="s">
        <v>86</v>
      </c>
      <c r="F1508" s="65">
        <v>1</v>
      </c>
      <c r="G1508" s="88">
        <f>13500000*F1508</f>
        <v>13500000</v>
      </c>
      <c r="H1508" s="70">
        <v>0</v>
      </c>
      <c r="I1508" s="65">
        <v>1</v>
      </c>
      <c r="J1508" s="71">
        <v>13500000</v>
      </c>
      <c r="K1508" s="70">
        <f t="shared" si="201"/>
        <v>0</v>
      </c>
      <c r="L1508" s="72"/>
      <c r="M1508" s="72"/>
      <c r="N1508" s="72"/>
      <c r="O1508" s="199"/>
      <c r="P1508" s="90"/>
      <c r="Q1508" s="65">
        <v>2007</v>
      </c>
      <c r="R1508" s="66">
        <v>5</v>
      </c>
      <c r="S1508" s="75">
        <f t="shared" si="202"/>
        <v>0.2</v>
      </c>
      <c r="T1508" s="76">
        <f t="shared" si="203"/>
        <v>2700000</v>
      </c>
      <c r="U1508" s="66">
        <f t="shared" si="207"/>
        <v>11</v>
      </c>
      <c r="V1508" s="66">
        <v>0</v>
      </c>
      <c r="W1508" s="77">
        <f t="shared" si="206"/>
        <v>29700000</v>
      </c>
      <c r="X1508" s="18">
        <f t="shared" si="200"/>
        <v>0</v>
      </c>
    </row>
    <row r="1509" spans="1:24" s="100" customFormat="1" ht="30" hidden="1" x14ac:dyDescent="0.2">
      <c r="A1509" s="65">
        <f t="shared" si="204"/>
        <v>220</v>
      </c>
      <c r="B1509" s="92"/>
      <c r="C1509" s="83" t="s">
        <v>1656</v>
      </c>
      <c r="D1509" s="92" t="s">
        <v>1657</v>
      </c>
      <c r="E1509" s="93" t="s">
        <v>74</v>
      </c>
      <c r="F1509" s="85">
        <v>1</v>
      </c>
      <c r="G1509" s="101">
        <v>7500000</v>
      </c>
      <c r="H1509" s="95">
        <v>0</v>
      </c>
      <c r="I1509" s="85">
        <v>1</v>
      </c>
      <c r="J1509" s="94">
        <v>7500000</v>
      </c>
      <c r="K1509" s="95">
        <f t="shared" si="201"/>
        <v>0</v>
      </c>
      <c r="L1509" s="96"/>
      <c r="M1509" s="96"/>
      <c r="N1509" s="92" t="s">
        <v>75</v>
      </c>
      <c r="O1509" s="213"/>
      <c r="P1509" s="132"/>
      <c r="Q1509" s="85">
        <v>2005</v>
      </c>
      <c r="R1509" s="92">
        <v>5</v>
      </c>
      <c r="S1509" s="97">
        <f t="shared" si="202"/>
        <v>0.2</v>
      </c>
      <c r="T1509" s="98">
        <f t="shared" si="203"/>
        <v>1500000</v>
      </c>
      <c r="U1509" s="66">
        <f t="shared" si="207"/>
        <v>13</v>
      </c>
      <c r="V1509" s="92">
        <v>0</v>
      </c>
      <c r="W1509" s="99">
        <f t="shared" si="206"/>
        <v>19500000</v>
      </c>
      <c r="X1509" s="100">
        <f t="shared" si="200"/>
        <v>0</v>
      </c>
    </row>
    <row r="1510" spans="1:24" hidden="1" x14ac:dyDescent="0.25">
      <c r="A1510" s="65">
        <f t="shared" si="204"/>
        <v>221</v>
      </c>
      <c r="B1510" s="66"/>
      <c r="C1510" s="67" t="s">
        <v>1392</v>
      </c>
      <c r="D1510" s="66" t="s">
        <v>1658</v>
      </c>
      <c r="E1510" s="68" t="s">
        <v>84</v>
      </c>
      <c r="F1510" s="65">
        <v>1</v>
      </c>
      <c r="G1510" s="88">
        <v>24900700</v>
      </c>
      <c r="H1510" s="70">
        <v>0</v>
      </c>
      <c r="I1510" s="65">
        <v>1</v>
      </c>
      <c r="J1510" s="71">
        <v>24900700</v>
      </c>
      <c r="K1510" s="70">
        <f t="shared" si="201"/>
        <v>0</v>
      </c>
      <c r="L1510" s="72"/>
      <c r="M1510" s="72"/>
      <c r="N1510" s="72"/>
      <c r="O1510" s="66"/>
      <c r="P1510" s="73"/>
      <c r="Q1510" s="65">
        <v>2010</v>
      </c>
      <c r="R1510" s="66">
        <v>5</v>
      </c>
      <c r="S1510" s="75">
        <f t="shared" si="202"/>
        <v>0.2</v>
      </c>
      <c r="T1510" s="76">
        <f t="shared" si="203"/>
        <v>4980140</v>
      </c>
      <c r="U1510" s="66">
        <f t="shared" si="207"/>
        <v>8</v>
      </c>
      <c r="V1510" s="66">
        <v>0</v>
      </c>
      <c r="W1510" s="77">
        <f t="shared" si="206"/>
        <v>39841120</v>
      </c>
      <c r="X1510" s="18">
        <f t="shared" si="200"/>
        <v>0</v>
      </c>
    </row>
    <row r="1511" spans="1:24" ht="15.75" hidden="1" customHeight="1" x14ac:dyDescent="0.25">
      <c r="A1511" s="65">
        <f t="shared" si="204"/>
        <v>222</v>
      </c>
      <c r="B1511" s="66"/>
      <c r="C1511" s="105" t="s">
        <v>1396</v>
      </c>
      <c r="D1511" s="66" t="s">
        <v>1659</v>
      </c>
      <c r="E1511" s="68" t="s">
        <v>84</v>
      </c>
      <c r="F1511" s="65">
        <v>1</v>
      </c>
      <c r="G1511" s="88">
        <f>20752600*F1511</f>
        <v>20752600</v>
      </c>
      <c r="H1511" s="70">
        <v>0</v>
      </c>
      <c r="I1511" s="65">
        <v>1</v>
      </c>
      <c r="J1511" s="71">
        <v>20752600</v>
      </c>
      <c r="K1511" s="70">
        <f t="shared" si="201"/>
        <v>0</v>
      </c>
      <c r="L1511" s="72"/>
      <c r="M1511" s="72"/>
      <c r="N1511" s="72"/>
      <c r="O1511" s="199"/>
      <c r="P1511" s="90"/>
      <c r="Q1511" s="65">
        <v>2010</v>
      </c>
      <c r="R1511" s="66">
        <v>5</v>
      </c>
      <c r="S1511" s="75">
        <f t="shared" si="202"/>
        <v>0.2</v>
      </c>
      <c r="T1511" s="76">
        <f t="shared" si="203"/>
        <v>4150520</v>
      </c>
      <c r="U1511" s="66">
        <f t="shared" si="207"/>
        <v>8</v>
      </c>
      <c r="V1511" s="66">
        <v>0</v>
      </c>
      <c r="W1511" s="77">
        <f t="shared" si="206"/>
        <v>33204160</v>
      </c>
      <c r="X1511" s="18">
        <f t="shared" si="200"/>
        <v>0</v>
      </c>
    </row>
    <row r="1512" spans="1:24" hidden="1" x14ac:dyDescent="0.25">
      <c r="A1512" s="65">
        <f t="shared" si="204"/>
        <v>223</v>
      </c>
      <c r="B1512" s="66"/>
      <c r="C1512" s="67" t="s">
        <v>1651</v>
      </c>
      <c r="D1512" s="66" t="s">
        <v>1660</v>
      </c>
      <c r="E1512" s="68" t="s">
        <v>86</v>
      </c>
      <c r="F1512" s="65">
        <v>1</v>
      </c>
      <c r="G1512" s="88">
        <f>13500000*F1512</f>
        <v>13500000</v>
      </c>
      <c r="H1512" s="70">
        <v>0</v>
      </c>
      <c r="I1512" s="65">
        <v>1</v>
      </c>
      <c r="J1512" s="71">
        <v>13500000</v>
      </c>
      <c r="K1512" s="70">
        <f t="shared" si="201"/>
        <v>0</v>
      </c>
      <c r="L1512" s="72"/>
      <c r="M1512" s="72"/>
      <c r="N1512" s="72"/>
      <c r="O1512" s="199"/>
      <c r="P1512" s="90"/>
      <c r="Q1512" s="65">
        <v>2007</v>
      </c>
      <c r="R1512" s="66">
        <v>5</v>
      </c>
      <c r="S1512" s="75">
        <f t="shared" si="202"/>
        <v>0.2</v>
      </c>
      <c r="T1512" s="76">
        <f t="shared" si="203"/>
        <v>2700000</v>
      </c>
      <c r="U1512" s="66">
        <f t="shared" si="207"/>
        <v>11</v>
      </c>
      <c r="V1512" s="66">
        <v>0</v>
      </c>
      <c r="W1512" s="77">
        <f t="shared" si="206"/>
        <v>29700000</v>
      </c>
      <c r="X1512" s="18">
        <f t="shared" si="200"/>
        <v>0</v>
      </c>
    </row>
    <row r="1513" spans="1:24" hidden="1" x14ac:dyDescent="0.25">
      <c r="A1513" s="65">
        <f t="shared" si="204"/>
        <v>224</v>
      </c>
      <c r="B1513" s="66"/>
      <c r="C1513" s="67" t="s">
        <v>1661</v>
      </c>
      <c r="D1513" s="66" t="s">
        <v>1662</v>
      </c>
      <c r="E1513" s="68" t="s">
        <v>86</v>
      </c>
      <c r="F1513" s="65">
        <v>1</v>
      </c>
      <c r="G1513" s="88">
        <v>7500000</v>
      </c>
      <c r="H1513" s="70">
        <v>0</v>
      </c>
      <c r="I1513" s="65">
        <v>1</v>
      </c>
      <c r="J1513" s="71">
        <v>7500000</v>
      </c>
      <c r="K1513" s="70">
        <f t="shared" si="201"/>
        <v>0</v>
      </c>
      <c r="L1513" s="72"/>
      <c r="M1513" s="72"/>
      <c r="N1513" s="72"/>
      <c r="O1513" s="199"/>
      <c r="P1513" s="90"/>
      <c r="Q1513" s="65">
        <v>2002</v>
      </c>
      <c r="R1513" s="66">
        <v>5</v>
      </c>
      <c r="S1513" s="75">
        <f t="shared" si="202"/>
        <v>0.2</v>
      </c>
      <c r="T1513" s="76">
        <f t="shared" si="203"/>
        <v>1500000</v>
      </c>
      <c r="U1513" s="66">
        <f t="shared" si="207"/>
        <v>16</v>
      </c>
      <c r="V1513" s="66">
        <v>0</v>
      </c>
      <c r="W1513" s="77">
        <f t="shared" si="206"/>
        <v>24000000</v>
      </c>
      <c r="X1513" s="18">
        <f t="shared" si="200"/>
        <v>0</v>
      </c>
    </row>
    <row r="1514" spans="1:24" ht="30" hidden="1" customHeight="1" x14ac:dyDescent="0.25">
      <c r="A1514" s="65">
        <f t="shared" si="204"/>
        <v>225</v>
      </c>
      <c r="B1514" s="66"/>
      <c r="C1514" s="67" t="s">
        <v>1663</v>
      </c>
      <c r="D1514" s="66" t="s">
        <v>1664</v>
      </c>
      <c r="E1514" s="68" t="s">
        <v>84</v>
      </c>
      <c r="F1514" s="65">
        <v>1</v>
      </c>
      <c r="G1514" s="88">
        <v>47000000</v>
      </c>
      <c r="H1514" s="70">
        <v>0</v>
      </c>
      <c r="I1514" s="65">
        <v>1</v>
      </c>
      <c r="J1514" s="71">
        <v>47000000</v>
      </c>
      <c r="K1514" s="70">
        <f t="shared" si="201"/>
        <v>0</v>
      </c>
      <c r="L1514" s="72"/>
      <c r="M1514" s="72"/>
      <c r="N1514" s="72"/>
      <c r="O1514" s="66"/>
      <c r="P1514" s="90"/>
      <c r="Q1514" s="65">
        <v>2007</v>
      </c>
      <c r="R1514" s="66">
        <v>5</v>
      </c>
      <c r="S1514" s="75">
        <f t="shared" si="202"/>
        <v>0.2</v>
      </c>
      <c r="T1514" s="76">
        <f t="shared" si="203"/>
        <v>9400000</v>
      </c>
      <c r="U1514" s="66">
        <f t="shared" si="207"/>
        <v>11</v>
      </c>
      <c r="V1514" s="66">
        <v>0</v>
      </c>
      <c r="W1514" s="77">
        <f t="shared" si="206"/>
        <v>103400000</v>
      </c>
      <c r="X1514" s="18">
        <f t="shared" si="200"/>
        <v>0</v>
      </c>
    </row>
    <row r="1515" spans="1:24" ht="30" hidden="1" x14ac:dyDescent="0.25">
      <c r="A1515" s="65">
        <f t="shared" si="204"/>
        <v>226</v>
      </c>
      <c r="B1515" s="66"/>
      <c r="C1515" s="67" t="s">
        <v>1653</v>
      </c>
      <c r="D1515" s="66" t="s">
        <v>1665</v>
      </c>
      <c r="E1515" s="68" t="s">
        <v>84</v>
      </c>
      <c r="F1515" s="65">
        <v>1</v>
      </c>
      <c r="G1515" s="88">
        <v>17000000</v>
      </c>
      <c r="H1515" s="70">
        <v>0</v>
      </c>
      <c r="I1515" s="65">
        <v>1</v>
      </c>
      <c r="J1515" s="71">
        <v>17000000</v>
      </c>
      <c r="K1515" s="70">
        <f t="shared" si="201"/>
        <v>0</v>
      </c>
      <c r="L1515" s="72"/>
      <c r="M1515" s="72"/>
      <c r="N1515" s="72"/>
      <c r="O1515" s="66"/>
      <c r="P1515" s="73"/>
      <c r="Q1515" s="65">
        <v>2008</v>
      </c>
      <c r="R1515" s="66">
        <v>5</v>
      </c>
      <c r="S1515" s="75">
        <f t="shared" si="202"/>
        <v>0.2</v>
      </c>
      <c r="T1515" s="76">
        <f t="shared" si="203"/>
        <v>3400000</v>
      </c>
      <c r="U1515" s="66">
        <f t="shared" si="207"/>
        <v>10</v>
      </c>
      <c r="V1515" s="66">
        <v>0</v>
      </c>
      <c r="W1515" s="77">
        <f t="shared" si="206"/>
        <v>34000000</v>
      </c>
      <c r="X1515" s="18">
        <f t="shared" si="200"/>
        <v>0</v>
      </c>
    </row>
    <row r="1516" spans="1:24" hidden="1" x14ac:dyDescent="0.25">
      <c r="A1516" s="65">
        <f t="shared" si="204"/>
        <v>227</v>
      </c>
      <c r="B1516" s="66"/>
      <c r="C1516" s="67" t="s">
        <v>1651</v>
      </c>
      <c r="D1516" s="66" t="s">
        <v>1666</v>
      </c>
      <c r="E1516" s="68" t="s">
        <v>86</v>
      </c>
      <c r="F1516" s="65">
        <v>1</v>
      </c>
      <c r="G1516" s="88">
        <f>13500000*F1516</f>
        <v>13500000</v>
      </c>
      <c r="H1516" s="70">
        <v>0</v>
      </c>
      <c r="I1516" s="65">
        <v>1</v>
      </c>
      <c r="J1516" s="71">
        <v>13500000</v>
      </c>
      <c r="K1516" s="70">
        <f t="shared" si="201"/>
        <v>0</v>
      </c>
      <c r="L1516" s="72"/>
      <c r="M1516" s="72"/>
      <c r="N1516" s="72"/>
      <c r="O1516" s="199"/>
      <c r="P1516" s="90"/>
      <c r="Q1516" s="65">
        <v>2007</v>
      </c>
      <c r="R1516" s="66">
        <v>5</v>
      </c>
      <c r="S1516" s="75">
        <f t="shared" si="202"/>
        <v>0.2</v>
      </c>
      <c r="T1516" s="76">
        <f t="shared" si="203"/>
        <v>2700000</v>
      </c>
      <c r="U1516" s="66">
        <f t="shared" si="207"/>
        <v>11</v>
      </c>
      <c r="V1516" s="66">
        <v>0</v>
      </c>
      <c r="W1516" s="77">
        <f t="shared" si="206"/>
        <v>29700000</v>
      </c>
      <c r="X1516" s="18">
        <f t="shared" si="200"/>
        <v>0</v>
      </c>
    </row>
    <row r="1517" spans="1:24" s="100" customFormat="1" ht="30" hidden="1" x14ac:dyDescent="0.2">
      <c r="A1517" s="65">
        <f t="shared" si="204"/>
        <v>228</v>
      </c>
      <c r="B1517" s="92"/>
      <c r="C1517" s="83" t="s">
        <v>1656</v>
      </c>
      <c r="D1517" s="92" t="s">
        <v>1667</v>
      </c>
      <c r="E1517" s="93" t="s">
        <v>74</v>
      </c>
      <c r="F1517" s="85">
        <v>1</v>
      </c>
      <c r="G1517" s="101">
        <v>7500000</v>
      </c>
      <c r="H1517" s="95">
        <v>0</v>
      </c>
      <c r="I1517" s="85">
        <v>1</v>
      </c>
      <c r="J1517" s="94">
        <v>7500000</v>
      </c>
      <c r="K1517" s="95">
        <f t="shared" si="201"/>
        <v>0</v>
      </c>
      <c r="L1517" s="96"/>
      <c r="M1517" s="96"/>
      <c r="N1517" s="92" t="s">
        <v>75</v>
      </c>
      <c r="O1517" s="213"/>
      <c r="P1517" s="132"/>
      <c r="Q1517" s="85">
        <v>2005</v>
      </c>
      <c r="R1517" s="92">
        <v>5</v>
      </c>
      <c r="S1517" s="97">
        <f t="shared" si="202"/>
        <v>0.2</v>
      </c>
      <c r="T1517" s="98">
        <f t="shared" si="203"/>
        <v>1500000</v>
      </c>
      <c r="U1517" s="66">
        <f t="shared" si="207"/>
        <v>13</v>
      </c>
      <c r="V1517" s="92">
        <v>0</v>
      </c>
      <c r="W1517" s="99">
        <f t="shared" si="206"/>
        <v>19500000</v>
      </c>
      <c r="X1517" s="100">
        <f t="shared" si="200"/>
        <v>0</v>
      </c>
    </row>
    <row r="1518" spans="1:24" hidden="1" x14ac:dyDescent="0.25">
      <c r="A1518" s="65">
        <f t="shared" si="204"/>
        <v>229</v>
      </c>
      <c r="B1518" s="66"/>
      <c r="C1518" s="67" t="s">
        <v>1668</v>
      </c>
      <c r="D1518" s="66" t="s">
        <v>1669</v>
      </c>
      <c r="E1518" s="68" t="s">
        <v>84</v>
      </c>
      <c r="F1518" s="65">
        <v>1</v>
      </c>
      <c r="G1518" s="88">
        <v>17999500</v>
      </c>
      <c r="H1518" s="70">
        <v>0</v>
      </c>
      <c r="I1518" s="65">
        <v>1</v>
      </c>
      <c r="J1518" s="71">
        <v>17999500</v>
      </c>
      <c r="K1518" s="70">
        <f t="shared" si="201"/>
        <v>0</v>
      </c>
      <c r="L1518" s="72"/>
      <c r="M1518" s="72"/>
      <c r="N1518" s="72"/>
      <c r="O1518" s="66"/>
      <c r="P1518" s="90"/>
      <c r="Q1518" s="65">
        <v>2009</v>
      </c>
      <c r="R1518" s="66">
        <v>5</v>
      </c>
      <c r="S1518" s="75">
        <f t="shared" si="202"/>
        <v>0.2</v>
      </c>
      <c r="T1518" s="76">
        <f t="shared" si="203"/>
        <v>3599900</v>
      </c>
      <c r="U1518" s="66">
        <f t="shared" si="207"/>
        <v>9</v>
      </c>
      <c r="V1518" s="66">
        <v>0</v>
      </c>
      <c r="W1518" s="77">
        <f t="shared" si="206"/>
        <v>32399100</v>
      </c>
      <c r="X1518" s="18">
        <f t="shared" si="200"/>
        <v>0</v>
      </c>
    </row>
    <row r="1519" spans="1:24" ht="17.25" hidden="1" customHeight="1" x14ac:dyDescent="0.25">
      <c r="A1519" s="65">
        <f t="shared" si="204"/>
        <v>230</v>
      </c>
      <c r="B1519" s="66"/>
      <c r="C1519" s="67" t="s">
        <v>1396</v>
      </c>
      <c r="D1519" s="66" t="s">
        <v>1670</v>
      </c>
      <c r="E1519" s="68" t="s">
        <v>84</v>
      </c>
      <c r="F1519" s="65">
        <v>1</v>
      </c>
      <c r="G1519" s="88">
        <f>20752600*F1519</f>
        <v>20752600</v>
      </c>
      <c r="H1519" s="70">
        <v>0</v>
      </c>
      <c r="I1519" s="65">
        <v>1</v>
      </c>
      <c r="J1519" s="71">
        <v>20752600</v>
      </c>
      <c r="K1519" s="70">
        <f t="shared" si="201"/>
        <v>0</v>
      </c>
      <c r="L1519" s="72"/>
      <c r="M1519" s="72"/>
      <c r="N1519" s="72"/>
      <c r="O1519" s="72"/>
      <c r="P1519" s="90"/>
      <c r="Q1519" s="65">
        <v>2010</v>
      </c>
      <c r="R1519" s="66">
        <v>5</v>
      </c>
      <c r="S1519" s="75">
        <f t="shared" si="202"/>
        <v>0.2</v>
      </c>
      <c r="T1519" s="76">
        <f t="shared" si="203"/>
        <v>4150520</v>
      </c>
      <c r="U1519" s="66">
        <f t="shared" si="207"/>
        <v>8</v>
      </c>
      <c r="V1519" s="66">
        <v>0</v>
      </c>
      <c r="W1519" s="77">
        <f t="shared" si="206"/>
        <v>33204160</v>
      </c>
      <c r="X1519" s="18">
        <f t="shared" si="200"/>
        <v>0</v>
      </c>
    </row>
    <row r="1520" spans="1:24" hidden="1" x14ac:dyDescent="0.25">
      <c r="A1520" s="65">
        <f t="shared" si="204"/>
        <v>231</v>
      </c>
      <c r="B1520" s="66"/>
      <c r="C1520" s="67" t="s">
        <v>1651</v>
      </c>
      <c r="D1520" s="66" t="s">
        <v>1671</v>
      </c>
      <c r="E1520" s="68" t="s">
        <v>86</v>
      </c>
      <c r="F1520" s="65">
        <v>1</v>
      </c>
      <c r="G1520" s="88">
        <f>13500000*F1520</f>
        <v>13500000</v>
      </c>
      <c r="H1520" s="70">
        <v>0</v>
      </c>
      <c r="I1520" s="65">
        <v>1</v>
      </c>
      <c r="J1520" s="71">
        <v>13500000</v>
      </c>
      <c r="K1520" s="70">
        <f t="shared" si="201"/>
        <v>0</v>
      </c>
      <c r="L1520" s="72"/>
      <c r="M1520" s="72"/>
      <c r="N1520" s="72"/>
      <c r="O1520" s="199"/>
      <c r="P1520" s="90"/>
      <c r="Q1520" s="65">
        <v>2007</v>
      </c>
      <c r="R1520" s="66">
        <v>5</v>
      </c>
      <c r="S1520" s="75">
        <f t="shared" si="202"/>
        <v>0.2</v>
      </c>
      <c r="T1520" s="76">
        <f t="shared" si="203"/>
        <v>2700000</v>
      </c>
      <c r="U1520" s="66">
        <f t="shared" si="207"/>
        <v>11</v>
      </c>
      <c r="V1520" s="66">
        <v>0</v>
      </c>
      <c r="W1520" s="77">
        <f t="shared" si="206"/>
        <v>29700000</v>
      </c>
      <c r="X1520" s="18">
        <f t="shared" si="200"/>
        <v>0</v>
      </c>
    </row>
    <row r="1521" spans="1:24" hidden="1" x14ac:dyDescent="0.25">
      <c r="A1521" s="65">
        <f t="shared" si="204"/>
        <v>232</v>
      </c>
      <c r="B1521" s="66"/>
      <c r="C1521" s="67" t="s">
        <v>1668</v>
      </c>
      <c r="D1521" s="66" t="s">
        <v>1672</v>
      </c>
      <c r="E1521" s="68" t="s">
        <v>84</v>
      </c>
      <c r="F1521" s="65">
        <v>1</v>
      </c>
      <c r="G1521" s="88">
        <v>17999500</v>
      </c>
      <c r="H1521" s="70">
        <v>0</v>
      </c>
      <c r="I1521" s="65">
        <v>1</v>
      </c>
      <c r="J1521" s="71">
        <v>17999500</v>
      </c>
      <c r="K1521" s="70">
        <f t="shared" si="201"/>
        <v>0</v>
      </c>
      <c r="L1521" s="72"/>
      <c r="M1521" s="72"/>
      <c r="N1521" s="72"/>
      <c r="O1521" s="66"/>
      <c r="P1521" s="90"/>
      <c r="Q1521" s="65">
        <v>2009</v>
      </c>
      <c r="R1521" s="66">
        <v>5</v>
      </c>
      <c r="S1521" s="75">
        <f t="shared" si="202"/>
        <v>0.2</v>
      </c>
      <c r="T1521" s="76">
        <f t="shared" si="203"/>
        <v>3599900</v>
      </c>
      <c r="U1521" s="66">
        <f t="shared" si="207"/>
        <v>9</v>
      </c>
      <c r="V1521" s="66">
        <v>0</v>
      </c>
      <c r="W1521" s="77">
        <f t="shared" si="206"/>
        <v>32399100</v>
      </c>
      <c r="X1521" s="18">
        <f t="shared" si="200"/>
        <v>0</v>
      </c>
    </row>
    <row r="1522" spans="1:24" ht="30" hidden="1" x14ac:dyDescent="0.25">
      <c r="A1522" s="65">
        <f t="shared" si="204"/>
        <v>233</v>
      </c>
      <c r="B1522" s="66"/>
      <c r="C1522" s="67" t="s">
        <v>1673</v>
      </c>
      <c r="D1522" s="66" t="s">
        <v>1674</v>
      </c>
      <c r="E1522" s="68" t="s">
        <v>84</v>
      </c>
      <c r="F1522" s="65">
        <v>1</v>
      </c>
      <c r="G1522" s="88">
        <v>46150000</v>
      </c>
      <c r="H1522" s="70">
        <v>0</v>
      </c>
      <c r="I1522" s="65">
        <v>1</v>
      </c>
      <c r="J1522" s="71">
        <v>46150000</v>
      </c>
      <c r="K1522" s="70">
        <f t="shared" si="201"/>
        <v>0</v>
      </c>
      <c r="L1522" s="72"/>
      <c r="M1522" s="72"/>
      <c r="N1522" s="72"/>
      <c r="O1522" s="199"/>
      <c r="P1522" s="90"/>
      <c r="Q1522" s="65">
        <v>2005</v>
      </c>
      <c r="R1522" s="66">
        <v>5</v>
      </c>
      <c r="S1522" s="75">
        <f t="shared" si="202"/>
        <v>0.2</v>
      </c>
      <c r="T1522" s="76">
        <f t="shared" si="203"/>
        <v>9230000</v>
      </c>
      <c r="U1522" s="66">
        <f t="shared" si="207"/>
        <v>13</v>
      </c>
      <c r="V1522" s="66">
        <v>0</v>
      </c>
      <c r="W1522" s="77">
        <f t="shared" si="206"/>
        <v>119990000</v>
      </c>
      <c r="X1522" s="18">
        <f t="shared" si="200"/>
        <v>0</v>
      </c>
    </row>
    <row r="1523" spans="1:24" hidden="1" x14ac:dyDescent="0.25">
      <c r="A1523" s="65">
        <f t="shared" si="204"/>
        <v>234</v>
      </c>
      <c r="B1523" s="66"/>
      <c r="C1523" s="67" t="s">
        <v>1675</v>
      </c>
      <c r="D1523" s="66">
        <v>5001921</v>
      </c>
      <c r="E1523" s="68" t="s">
        <v>86</v>
      </c>
      <c r="F1523" s="65">
        <v>1</v>
      </c>
      <c r="G1523" s="69">
        <v>7500000</v>
      </c>
      <c r="H1523" s="70">
        <f>G1523-W1523</f>
        <v>1500000</v>
      </c>
      <c r="I1523" s="65">
        <v>1</v>
      </c>
      <c r="J1523" s="71">
        <v>7500000</v>
      </c>
      <c r="K1523" s="70">
        <f t="shared" si="201"/>
        <v>1500000</v>
      </c>
      <c r="L1523" s="72"/>
      <c r="M1523" s="72"/>
      <c r="N1523" s="72"/>
      <c r="O1523" s="66"/>
      <c r="P1523" s="90"/>
      <c r="Q1523" s="65">
        <v>2010</v>
      </c>
      <c r="R1523" s="66">
        <v>10</v>
      </c>
      <c r="S1523" s="75">
        <f t="shared" si="202"/>
        <v>0.1</v>
      </c>
      <c r="T1523" s="76">
        <f t="shared" si="203"/>
        <v>750000</v>
      </c>
      <c r="U1523" s="66">
        <f t="shared" si="207"/>
        <v>8</v>
      </c>
      <c r="V1523" s="66"/>
      <c r="W1523" s="77">
        <f t="shared" si="206"/>
        <v>6000000</v>
      </c>
      <c r="X1523" s="18">
        <f t="shared" si="200"/>
        <v>1500000</v>
      </c>
    </row>
    <row r="1524" spans="1:24" hidden="1" x14ac:dyDescent="0.25">
      <c r="A1524" s="65">
        <f t="shared" si="204"/>
        <v>235</v>
      </c>
      <c r="B1524" s="66"/>
      <c r="C1524" s="67" t="s">
        <v>1676</v>
      </c>
      <c r="D1524" s="66">
        <v>5001032</v>
      </c>
      <c r="E1524" s="68" t="s">
        <v>86</v>
      </c>
      <c r="F1524" s="65">
        <v>1</v>
      </c>
      <c r="G1524" s="88">
        <v>14000000</v>
      </c>
      <c r="H1524" s="70">
        <v>0</v>
      </c>
      <c r="I1524" s="65">
        <v>1</v>
      </c>
      <c r="J1524" s="71">
        <v>14000000</v>
      </c>
      <c r="K1524" s="70">
        <f t="shared" si="201"/>
        <v>0</v>
      </c>
      <c r="L1524" s="72"/>
      <c r="M1524" s="72"/>
      <c r="N1524" s="72"/>
      <c r="O1524" s="66"/>
      <c r="P1524" s="90"/>
      <c r="Q1524" s="65">
        <v>2003</v>
      </c>
      <c r="R1524" s="66">
        <v>10</v>
      </c>
      <c r="S1524" s="75">
        <f t="shared" si="202"/>
        <v>0.1</v>
      </c>
      <c r="T1524" s="76">
        <f t="shared" si="203"/>
        <v>1400000</v>
      </c>
      <c r="U1524" s="66">
        <f t="shared" si="207"/>
        <v>15</v>
      </c>
      <c r="V1524" s="66"/>
      <c r="W1524" s="77">
        <f t="shared" si="206"/>
        <v>21000000</v>
      </c>
      <c r="X1524" s="18">
        <f t="shared" si="200"/>
        <v>0</v>
      </c>
    </row>
    <row r="1525" spans="1:24" hidden="1" x14ac:dyDescent="0.25">
      <c r="A1525" s="65">
        <f t="shared" si="204"/>
        <v>236</v>
      </c>
      <c r="B1525" s="66"/>
      <c r="C1525" s="67" t="s">
        <v>1677</v>
      </c>
      <c r="D1525" s="66" t="s">
        <v>1678</v>
      </c>
      <c r="E1525" s="68" t="s">
        <v>86</v>
      </c>
      <c r="F1525" s="65">
        <v>1</v>
      </c>
      <c r="G1525" s="88">
        <v>7500000</v>
      </c>
      <c r="H1525" s="70">
        <f t="shared" ref="H1525:H1537" si="208">G1525-W1525</f>
        <v>750000</v>
      </c>
      <c r="I1525" s="65">
        <v>1</v>
      </c>
      <c r="J1525" s="71">
        <v>7500000</v>
      </c>
      <c r="K1525" s="70">
        <f t="shared" si="201"/>
        <v>750000</v>
      </c>
      <c r="L1525" s="72"/>
      <c r="M1525" s="72"/>
      <c r="N1525" s="72"/>
      <c r="O1525" s="66"/>
      <c r="P1525" s="73"/>
      <c r="Q1525" s="65">
        <v>2009</v>
      </c>
      <c r="R1525" s="66">
        <v>10</v>
      </c>
      <c r="S1525" s="75">
        <f t="shared" si="202"/>
        <v>0.1</v>
      </c>
      <c r="T1525" s="76">
        <f t="shared" si="203"/>
        <v>750000</v>
      </c>
      <c r="U1525" s="66">
        <f t="shared" si="207"/>
        <v>9</v>
      </c>
      <c r="V1525" s="66"/>
      <c r="W1525" s="77">
        <f t="shared" si="206"/>
        <v>6750000</v>
      </c>
      <c r="X1525" s="18">
        <f t="shared" si="200"/>
        <v>750000</v>
      </c>
    </row>
    <row r="1526" spans="1:24" hidden="1" x14ac:dyDescent="0.25">
      <c r="A1526" s="65">
        <f t="shared" si="204"/>
        <v>237</v>
      </c>
      <c r="B1526" s="66"/>
      <c r="C1526" s="67" t="s">
        <v>1677</v>
      </c>
      <c r="D1526" s="66" t="s">
        <v>1679</v>
      </c>
      <c r="E1526" s="68" t="s">
        <v>86</v>
      </c>
      <c r="F1526" s="65">
        <v>1</v>
      </c>
      <c r="G1526" s="88">
        <v>7500000</v>
      </c>
      <c r="H1526" s="70">
        <f t="shared" si="208"/>
        <v>750000</v>
      </c>
      <c r="I1526" s="65">
        <v>1</v>
      </c>
      <c r="J1526" s="71">
        <v>7500000</v>
      </c>
      <c r="K1526" s="70">
        <f t="shared" si="201"/>
        <v>750000</v>
      </c>
      <c r="L1526" s="72"/>
      <c r="M1526" s="72"/>
      <c r="N1526" s="72"/>
      <c r="O1526" s="66"/>
      <c r="P1526" s="73"/>
      <c r="Q1526" s="65">
        <v>2009</v>
      </c>
      <c r="R1526" s="66">
        <v>10</v>
      </c>
      <c r="S1526" s="75">
        <f t="shared" si="202"/>
        <v>0.1</v>
      </c>
      <c r="T1526" s="76">
        <f t="shared" si="203"/>
        <v>750000</v>
      </c>
      <c r="U1526" s="66">
        <f t="shared" si="207"/>
        <v>9</v>
      </c>
      <c r="V1526" s="66"/>
      <c r="W1526" s="77">
        <f t="shared" si="206"/>
        <v>6750000</v>
      </c>
      <c r="X1526" s="18">
        <f t="shared" si="200"/>
        <v>750000</v>
      </c>
    </row>
    <row r="1527" spans="1:24" hidden="1" x14ac:dyDescent="0.25">
      <c r="A1527" s="65">
        <f t="shared" si="204"/>
        <v>238</v>
      </c>
      <c r="B1527" s="66"/>
      <c r="C1527" s="67" t="s">
        <v>1677</v>
      </c>
      <c r="D1527" s="66" t="s">
        <v>1680</v>
      </c>
      <c r="E1527" s="68" t="s">
        <v>86</v>
      </c>
      <c r="F1527" s="65">
        <v>1</v>
      </c>
      <c r="G1527" s="88">
        <v>7500000</v>
      </c>
      <c r="H1527" s="70">
        <f t="shared" si="208"/>
        <v>750000</v>
      </c>
      <c r="I1527" s="65">
        <v>1</v>
      </c>
      <c r="J1527" s="71">
        <v>7500000</v>
      </c>
      <c r="K1527" s="70">
        <f t="shared" si="201"/>
        <v>750000</v>
      </c>
      <c r="L1527" s="72"/>
      <c r="M1527" s="72"/>
      <c r="N1527" s="72"/>
      <c r="O1527" s="66"/>
      <c r="P1527" s="73"/>
      <c r="Q1527" s="65">
        <v>2009</v>
      </c>
      <c r="R1527" s="66">
        <v>10</v>
      </c>
      <c r="S1527" s="75">
        <f t="shared" si="202"/>
        <v>0.1</v>
      </c>
      <c r="T1527" s="76">
        <f t="shared" si="203"/>
        <v>750000</v>
      </c>
      <c r="U1527" s="66">
        <f t="shared" si="207"/>
        <v>9</v>
      </c>
      <c r="V1527" s="66"/>
      <c r="W1527" s="77">
        <f t="shared" si="206"/>
        <v>6750000</v>
      </c>
      <c r="X1527" s="18">
        <f t="shared" si="200"/>
        <v>750000</v>
      </c>
    </row>
    <row r="1528" spans="1:24" hidden="1" x14ac:dyDescent="0.25">
      <c r="A1528" s="65">
        <f t="shared" si="204"/>
        <v>239</v>
      </c>
      <c r="B1528" s="66"/>
      <c r="C1528" s="67" t="s">
        <v>1677</v>
      </c>
      <c r="D1528" s="66" t="s">
        <v>1681</v>
      </c>
      <c r="E1528" s="68" t="s">
        <v>86</v>
      </c>
      <c r="F1528" s="65">
        <v>1</v>
      </c>
      <c r="G1528" s="88">
        <v>7500000</v>
      </c>
      <c r="H1528" s="70">
        <f t="shared" si="208"/>
        <v>750000</v>
      </c>
      <c r="I1528" s="65">
        <v>1</v>
      </c>
      <c r="J1528" s="71">
        <v>7500000</v>
      </c>
      <c r="K1528" s="70">
        <f t="shared" si="201"/>
        <v>750000</v>
      </c>
      <c r="L1528" s="72"/>
      <c r="M1528" s="72"/>
      <c r="N1528" s="72"/>
      <c r="O1528" s="66"/>
      <c r="P1528" s="73"/>
      <c r="Q1528" s="65">
        <v>2009</v>
      </c>
      <c r="R1528" s="66">
        <v>10</v>
      </c>
      <c r="S1528" s="75">
        <f t="shared" si="202"/>
        <v>0.1</v>
      </c>
      <c r="T1528" s="76">
        <f t="shared" si="203"/>
        <v>750000</v>
      </c>
      <c r="U1528" s="66">
        <f t="shared" si="207"/>
        <v>9</v>
      </c>
      <c r="V1528" s="66"/>
      <c r="W1528" s="77">
        <f t="shared" si="206"/>
        <v>6750000</v>
      </c>
      <c r="X1528" s="18">
        <f t="shared" si="200"/>
        <v>750000</v>
      </c>
    </row>
    <row r="1529" spans="1:24" hidden="1" x14ac:dyDescent="0.25">
      <c r="A1529" s="65">
        <f t="shared" si="204"/>
        <v>240</v>
      </c>
      <c r="B1529" s="66"/>
      <c r="C1529" s="67" t="s">
        <v>1677</v>
      </c>
      <c r="D1529" s="66" t="s">
        <v>1682</v>
      </c>
      <c r="E1529" s="68" t="s">
        <v>86</v>
      </c>
      <c r="F1529" s="65">
        <v>1</v>
      </c>
      <c r="G1529" s="88">
        <v>7500000</v>
      </c>
      <c r="H1529" s="70">
        <f t="shared" si="208"/>
        <v>750000</v>
      </c>
      <c r="I1529" s="65">
        <v>1</v>
      </c>
      <c r="J1529" s="71">
        <v>7500000</v>
      </c>
      <c r="K1529" s="70">
        <f t="shared" si="201"/>
        <v>750000</v>
      </c>
      <c r="L1529" s="72"/>
      <c r="M1529" s="72"/>
      <c r="N1529" s="72"/>
      <c r="O1529" s="66"/>
      <c r="P1529" s="73"/>
      <c r="Q1529" s="65">
        <v>2009</v>
      </c>
      <c r="R1529" s="66">
        <v>10</v>
      </c>
      <c r="S1529" s="75">
        <f t="shared" si="202"/>
        <v>0.1</v>
      </c>
      <c r="T1529" s="76">
        <f t="shared" si="203"/>
        <v>750000</v>
      </c>
      <c r="U1529" s="66">
        <f t="shared" si="207"/>
        <v>9</v>
      </c>
      <c r="V1529" s="66"/>
      <c r="W1529" s="77">
        <f t="shared" si="206"/>
        <v>6750000</v>
      </c>
      <c r="X1529" s="18">
        <f t="shared" si="200"/>
        <v>750000</v>
      </c>
    </row>
    <row r="1530" spans="1:24" hidden="1" x14ac:dyDescent="0.25">
      <c r="A1530" s="65">
        <f t="shared" si="204"/>
        <v>241</v>
      </c>
      <c r="B1530" s="66"/>
      <c r="C1530" s="67" t="s">
        <v>1677</v>
      </c>
      <c r="D1530" s="66" t="s">
        <v>1683</v>
      </c>
      <c r="E1530" s="68" t="s">
        <v>86</v>
      </c>
      <c r="F1530" s="65">
        <v>1</v>
      </c>
      <c r="G1530" s="88">
        <v>7500000</v>
      </c>
      <c r="H1530" s="70">
        <f t="shared" si="208"/>
        <v>750000</v>
      </c>
      <c r="I1530" s="65">
        <v>1</v>
      </c>
      <c r="J1530" s="71">
        <v>7500000</v>
      </c>
      <c r="K1530" s="70">
        <f t="shared" si="201"/>
        <v>750000</v>
      </c>
      <c r="L1530" s="72"/>
      <c r="M1530" s="72"/>
      <c r="N1530" s="72"/>
      <c r="O1530" s="66"/>
      <c r="P1530" s="73"/>
      <c r="Q1530" s="65">
        <v>2009</v>
      </c>
      <c r="R1530" s="66">
        <v>10</v>
      </c>
      <c r="S1530" s="75">
        <f t="shared" si="202"/>
        <v>0.1</v>
      </c>
      <c r="T1530" s="76">
        <f t="shared" si="203"/>
        <v>750000</v>
      </c>
      <c r="U1530" s="66">
        <f t="shared" si="207"/>
        <v>9</v>
      </c>
      <c r="V1530" s="66"/>
      <c r="W1530" s="77">
        <f t="shared" si="206"/>
        <v>6750000</v>
      </c>
      <c r="X1530" s="18">
        <f t="shared" si="200"/>
        <v>750000</v>
      </c>
    </row>
    <row r="1531" spans="1:24" hidden="1" x14ac:dyDescent="0.25">
      <c r="A1531" s="65">
        <f t="shared" si="204"/>
        <v>242</v>
      </c>
      <c r="B1531" s="66"/>
      <c r="C1531" s="67" t="s">
        <v>1677</v>
      </c>
      <c r="D1531" s="66" t="s">
        <v>1684</v>
      </c>
      <c r="E1531" s="68" t="s">
        <v>86</v>
      </c>
      <c r="F1531" s="65">
        <v>1</v>
      </c>
      <c r="G1531" s="88">
        <v>7500000</v>
      </c>
      <c r="H1531" s="70">
        <f t="shared" si="208"/>
        <v>750000</v>
      </c>
      <c r="I1531" s="65">
        <v>1</v>
      </c>
      <c r="J1531" s="71">
        <v>7500000</v>
      </c>
      <c r="K1531" s="70">
        <f t="shared" si="201"/>
        <v>750000</v>
      </c>
      <c r="L1531" s="72"/>
      <c r="M1531" s="72"/>
      <c r="N1531" s="72"/>
      <c r="O1531" s="66"/>
      <c r="P1531" s="90"/>
      <c r="Q1531" s="65">
        <v>2009</v>
      </c>
      <c r="R1531" s="66">
        <v>10</v>
      </c>
      <c r="S1531" s="75">
        <f t="shared" si="202"/>
        <v>0.1</v>
      </c>
      <c r="T1531" s="76">
        <f t="shared" si="203"/>
        <v>750000</v>
      </c>
      <c r="U1531" s="66">
        <f t="shared" si="207"/>
        <v>9</v>
      </c>
      <c r="V1531" s="66"/>
      <c r="W1531" s="77">
        <f t="shared" si="206"/>
        <v>6750000</v>
      </c>
      <c r="X1531" s="18">
        <f t="shared" si="200"/>
        <v>750000</v>
      </c>
    </row>
    <row r="1532" spans="1:24" hidden="1" x14ac:dyDescent="0.25">
      <c r="A1532" s="65">
        <f t="shared" si="204"/>
        <v>243</v>
      </c>
      <c r="B1532" s="66"/>
      <c r="C1532" s="67" t="s">
        <v>1677</v>
      </c>
      <c r="D1532" s="66" t="s">
        <v>1685</v>
      </c>
      <c r="E1532" s="68" t="s">
        <v>86</v>
      </c>
      <c r="F1532" s="65">
        <v>1</v>
      </c>
      <c r="G1532" s="88">
        <v>7500000</v>
      </c>
      <c r="H1532" s="70">
        <f t="shared" si="208"/>
        <v>750000</v>
      </c>
      <c r="I1532" s="65">
        <v>1</v>
      </c>
      <c r="J1532" s="71">
        <v>7500000</v>
      </c>
      <c r="K1532" s="70">
        <f t="shared" si="201"/>
        <v>750000</v>
      </c>
      <c r="L1532" s="72"/>
      <c r="M1532" s="72"/>
      <c r="N1532" s="72"/>
      <c r="O1532" s="66"/>
      <c r="P1532" s="90"/>
      <c r="Q1532" s="65">
        <v>2009</v>
      </c>
      <c r="R1532" s="66">
        <v>10</v>
      </c>
      <c r="S1532" s="75">
        <f t="shared" si="202"/>
        <v>0.1</v>
      </c>
      <c r="T1532" s="76">
        <f t="shared" si="203"/>
        <v>750000</v>
      </c>
      <c r="U1532" s="66">
        <f t="shared" si="207"/>
        <v>9</v>
      </c>
      <c r="V1532" s="66"/>
      <c r="W1532" s="77">
        <f t="shared" si="206"/>
        <v>6750000</v>
      </c>
      <c r="X1532" s="18">
        <f t="shared" si="200"/>
        <v>750000</v>
      </c>
    </row>
    <row r="1533" spans="1:24" hidden="1" x14ac:dyDescent="0.25">
      <c r="A1533" s="65">
        <f t="shared" si="204"/>
        <v>244</v>
      </c>
      <c r="B1533" s="66"/>
      <c r="C1533" s="67" t="s">
        <v>1677</v>
      </c>
      <c r="D1533" s="66" t="s">
        <v>1686</v>
      </c>
      <c r="E1533" s="68" t="s">
        <v>86</v>
      </c>
      <c r="F1533" s="65">
        <v>1</v>
      </c>
      <c r="G1533" s="88">
        <v>7500000</v>
      </c>
      <c r="H1533" s="70">
        <f t="shared" si="208"/>
        <v>750000</v>
      </c>
      <c r="I1533" s="65">
        <v>1</v>
      </c>
      <c r="J1533" s="71">
        <v>7500000</v>
      </c>
      <c r="K1533" s="70">
        <f t="shared" si="201"/>
        <v>750000</v>
      </c>
      <c r="L1533" s="72"/>
      <c r="M1533" s="72"/>
      <c r="N1533" s="72"/>
      <c r="O1533" s="66"/>
      <c r="P1533" s="90"/>
      <c r="Q1533" s="65">
        <v>2009</v>
      </c>
      <c r="R1533" s="66">
        <v>10</v>
      </c>
      <c r="S1533" s="75">
        <f t="shared" si="202"/>
        <v>0.1</v>
      </c>
      <c r="T1533" s="76">
        <f t="shared" si="203"/>
        <v>750000</v>
      </c>
      <c r="U1533" s="66">
        <f t="shared" si="207"/>
        <v>9</v>
      </c>
      <c r="V1533" s="66"/>
      <c r="W1533" s="77">
        <f t="shared" si="206"/>
        <v>6750000</v>
      </c>
      <c r="X1533" s="18">
        <f t="shared" si="200"/>
        <v>750000</v>
      </c>
    </row>
    <row r="1534" spans="1:24" hidden="1" x14ac:dyDescent="0.25">
      <c r="A1534" s="65">
        <f t="shared" si="204"/>
        <v>245</v>
      </c>
      <c r="B1534" s="66"/>
      <c r="C1534" s="67" t="s">
        <v>1687</v>
      </c>
      <c r="D1534" s="195" t="s">
        <v>1688</v>
      </c>
      <c r="E1534" s="68" t="s">
        <v>86</v>
      </c>
      <c r="F1534" s="65">
        <v>1</v>
      </c>
      <c r="G1534" s="88">
        <v>17500000</v>
      </c>
      <c r="H1534" s="70">
        <f t="shared" si="208"/>
        <v>1750000</v>
      </c>
      <c r="I1534" s="65">
        <v>1</v>
      </c>
      <c r="J1534" s="71">
        <v>17500000</v>
      </c>
      <c r="K1534" s="70">
        <f t="shared" si="201"/>
        <v>1750000</v>
      </c>
      <c r="L1534" s="72"/>
      <c r="M1534" s="72"/>
      <c r="N1534" s="72"/>
      <c r="O1534" s="199"/>
      <c r="P1534" s="90"/>
      <c r="Q1534" s="65">
        <v>2009</v>
      </c>
      <c r="R1534" s="66">
        <v>10</v>
      </c>
      <c r="S1534" s="75">
        <f t="shared" si="202"/>
        <v>0.1</v>
      </c>
      <c r="T1534" s="76">
        <f t="shared" si="203"/>
        <v>1750000</v>
      </c>
      <c r="U1534" s="66">
        <f t="shared" si="207"/>
        <v>9</v>
      </c>
      <c r="V1534" s="66"/>
      <c r="W1534" s="77">
        <f t="shared" si="206"/>
        <v>15750000</v>
      </c>
      <c r="X1534" s="18">
        <f t="shared" si="200"/>
        <v>1750000</v>
      </c>
    </row>
    <row r="1535" spans="1:24" s="20" customFormat="1" ht="45" hidden="1" x14ac:dyDescent="0.25">
      <c r="A1535" s="65">
        <f t="shared" si="204"/>
        <v>246</v>
      </c>
      <c r="B1535" s="66"/>
      <c r="C1535" s="127" t="s">
        <v>1689</v>
      </c>
      <c r="D1535" s="125">
        <v>12034</v>
      </c>
      <c r="E1535" s="68" t="s">
        <v>86</v>
      </c>
      <c r="F1535" s="125">
        <v>1</v>
      </c>
      <c r="G1535" s="214">
        <v>1079500000</v>
      </c>
      <c r="H1535" s="70">
        <f t="shared" si="208"/>
        <v>431800000</v>
      </c>
      <c r="I1535" s="125">
        <v>1</v>
      </c>
      <c r="J1535" s="71">
        <v>1079500000</v>
      </c>
      <c r="K1535" s="70">
        <f t="shared" si="201"/>
        <v>431800000</v>
      </c>
      <c r="L1535" s="120"/>
      <c r="M1535" s="120"/>
      <c r="N1535" s="120"/>
      <c r="O1535" s="120"/>
      <c r="P1535" s="121"/>
      <c r="Q1535" s="85">
        <v>2012</v>
      </c>
      <c r="R1535" s="85">
        <v>10</v>
      </c>
      <c r="S1535" s="75">
        <f t="shared" si="202"/>
        <v>0.1</v>
      </c>
      <c r="T1535" s="76">
        <f t="shared" si="203"/>
        <v>107950000</v>
      </c>
      <c r="U1535" s="66">
        <f t="shared" si="207"/>
        <v>6</v>
      </c>
      <c r="V1535" s="66"/>
      <c r="W1535" s="77">
        <f t="shared" si="206"/>
        <v>647700000</v>
      </c>
      <c r="X1535" s="18">
        <f t="shared" si="200"/>
        <v>431800000</v>
      </c>
    </row>
    <row r="1536" spans="1:24" s="20" customFormat="1" ht="30" hidden="1" x14ac:dyDescent="0.25">
      <c r="A1536" s="65">
        <f t="shared" si="204"/>
        <v>247</v>
      </c>
      <c r="B1536" s="66"/>
      <c r="C1536" s="127" t="s">
        <v>1690</v>
      </c>
      <c r="D1536" s="125">
        <v>12035</v>
      </c>
      <c r="E1536" s="68" t="s">
        <v>86</v>
      </c>
      <c r="F1536" s="125">
        <v>1</v>
      </c>
      <c r="G1536" s="214">
        <v>767500000</v>
      </c>
      <c r="H1536" s="70">
        <f t="shared" si="208"/>
        <v>307000000</v>
      </c>
      <c r="I1536" s="125">
        <v>1</v>
      </c>
      <c r="J1536" s="71">
        <v>767500000</v>
      </c>
      <c r="K1536" s="70">
        <f t="shared" si="201"/>
        <v>307000000</v>
      </c>
      <c r="L1536" s="120"/>
      <c r="M1536" s="120"/>
      <c r="N1536" s="120"/>
      <c r="O1536" s="120"/>
      <c r="P1536" s="121"/>
      <c r="Q1536" s="85">
        <v>2012</v>
      </c>
      <c r="R1536" s="85">
        <v>10</v>
      </c>
      <c r="S1536" s="75">
        <f t="shared" si="202"/>
        <v>0.1</v>
      </c>
      <c r="T1536" s="76">
        <f t="shared" si="203"/>
        <v>76750000</v>
      </c>
      <c r="U1536" s="66">
        <f t="shared" si="207"/>
        <v>6</v>
      </c>
      <c r="V1536" s="66"/>
      <c r="W1536" s="77">
        <f t="shared" si="206"/>
        <v>460500000</v>
      </c>
      <c r="X1536" s="18">
        <f t="shared" ref="X1536:X1599" si="209">IF(H1536&lt;0,0,H1536)</f>
        <v>307000000</v>
      </c>
    </row>
    <row r="1537" spans="1:24" s="20" customFormat="1" hidden="1" x14ac:dyDescent="0.25">
      <c r="A1537" s="65">
        <f t="shared" si="204"/>
        <v>248</v>
      </c>
      <c r="B1537" s="66"/>
      <c r="C1537" s="200" t="s">
        <v>1691</v>
      </c>
      <c r="D1537" s="125">
        <v>12040</v>
      </c>
      <c r="E1537" s="68" t="s">
        <v>86</v>
      </c>
      <c r="F1537" s="125">
        <v>1</v>
      </c>
      <c r="G1537" s="201">
        <v>75000000</v>
      </c>
      <c r="H1537" s="70">
        <f t="shared" si="208"/>
        <v>30000000</v>
      </c>
      <c r="I1537" s="125">
        <v>1</v>
      </c>
      <c r="J1537" s="71">
        <v>75000000</v>
      </c>
      <c r="K1537" s="70">
        <f t="shared" si="201"/>
        <v>30000000</v>
      </c>
      <c r="L1537" s="120"/>
      <c r="M1537" s="120"/>
      <c r="N1537" s="120"/>
      <c r="O1537" s="120"/>
      <c r="P1537" s="121"/>
      <c r="Q1537" s="85">
        <v>2012</v>
      </c>
      <c r="R1537" s="85">
        <v>10</v>
      </c>
      <c r="S1537" s="75">
        <f t="shared" si="202"/>
        <v>0.1</v>
      </c>
      <c r="T1537" s="76">
        <f t="shared" si="203"/>
        <v>7500000</v>
      </c>
      <c r="U1537" s="66">
        <f t="shared" si="207"/>
        <v>6</v>
      </c>
      <c r="V1537" s="66"/>
      <c r="W1537" s="77">
        <f t="shared" si="206"/>
        <v>45000000</v>
      </c>
      <c r="X1537" s="18">
        <f t="shared" si="209"/>
        <v>30000000</v>
      </c>
    </row>
    <row r="1538" spans="1:24" hidden="1" x14ac:dyDescent="0.25">
      <c r="A1538" s="65">
        <f t="shared" si="204"/>
        <v>249</v>
      </c>
      <c r="B1538" s="66"/>
      <c r="C1538" s="67" t="s">
        <v>1692</v>
      </c>
      <c r="D1538" s="66">
        <v>5000898</v>
      </c>
      <c r="E1538" s="68" t="s">
        <v>86</v>
      </c>
      <c r="F1538" s="65">
        <v>1</v>
      </c>
      <c r="G1538" s="88">
        <v>5650000</v>
      </c>
      <c r="H1538" s="70">
        <v>0</v>
      </c>
      <c r="I1538" s="65">
        <v>1</v>
      </c>
      <c r="J1538" s="71">
        <v>5650000</v>
      </c>
      <c r="K1538" s="70">
        <f t="shared" si="201"/>
        <v>0</v>
      </c>
      <c r="L1538" s="72"/>
      <c r="M1538" s="72"/>
      <c r="N1538" s="72"/>
      <c r="O1538" s="66"/>
      <c r="P1538" s="90"/>
      <c r="Q1538" s="65">
        <v>2001</v>
      </c>
      <c r="R1538" s="66">
        <v>8</v>
      </c>
      <c r="S1538" s="75">
        <f t="shared" si="202"/>
        <v>0.125</v>
      </c>
      <c r="T1538" s="76">
        <f t="shared" si="203"/>
        <v>706250</v>
      </c>
      <c r="U1538" s="66">
        <f t="shared" si="207"/>
        <v>17</v>
      </c>
      <c r="V1538" s="66"/>
      <c r="W1538" s="77">
        <f t="shared" si="206"/>
        <v>12006250</v>
      </c>
      <c r="X1538" s="18">
        <f t="shared" si="209"/>
        <v>0</v>
      </c>
    </row>
    <row r="1539" spans="1:24" s="20" customFormat="1" hidden="1" x14ac:dyDescent="0.25">
      <c r="A1539" s="65">
        <f t="shared" si="204"/>
        <v>250</v>
      </c>
      <c r="B1539" s="66"/>
      <c r="C1539" s="103" t="s">
        <v>1494</v>
      </c>
      <c r="D1539" s="125">
        <v>12017</v>
      </c>
      <c r="E1539" s="68" t="s">
        <v>86</v>
      </c>
      <c r="F1539" s="125">
        <v>1</v>
      </c>
      <c r="G1539" s="185">
        <v>23500000</v>
      </c>
      <c r="H1539" s="70">
        <f t="shared" ref="H1539:H1568" si="210">G1539-W1539</f>
        <v>5875000</v>
      </c>
      <c r="I1539" s="125">
        <v>1</v>
      </c>
      <c r="J1539" s="71">
        <v>23500000</v>
      </c>
      <c r="K1539" s="70">
        <f t="shared" si="201"/>
        <v>5875000</v>
      </c>
      <c r="L1539" s="120"/>
      <c r="M1539" s="120"/>
      <c r="N1539" s="120"/>
      <c r="O1539" s="120"/>
      <c r="P1539" s="121"/>
      <c r="Q1539" s="85">
        <v>2012</v>
      </c>
      <c r="R1539" s="85">
        <v>8</v>
      </c>
      <c r="S1539" s="75">
        <f t="shared" si="202"/>
        <v>0.125</v>
      </c>
      <c r="T1539" s="76">
        <f t="shared" si="203"/>
        <v>2937500</v>
      </c>
      <c r="U1539" s="66">
        <f t="shared" si="207"/>
        <v>6</v>
      </c>
      <c r="V1539" s="66"/>
      <c r="W1539" s="77">
        <f t="shared" si="206"/>
        <v>17625000</v>
      </c>
      <c r="X1539" s="18">
        <f t="shared" si="209"/>
        <v>5875000</v>
      </c>
    </row>
    <row r="1540" spans="1:24" hidden="1" x14ac:dyDescent="0.25">
      <c r="A1540" s="65">
        <f t="shared" si="204"/>
        <v>251</v>
      </c>
      <c r="B1540" s="66"/>
      <c r="C1540" s="67" t="s">
        <v>1677</v>
      </c>
      <c r="D1540" s="66" t="s">
        <v>1693</v>
      </c>
      <c r="E1540" s="68" t="s">
        <v>86</v>
      </c>
      <c r="F1540" s="65">
        <v>1</v>
      </c>
      <c r="G1540" s="88">
        <v>7500000</v>
      </c>
      <c r="H1540" s="70">
        <f t="shared" si="210"/>
        <v>750000</v>
      </c>
      <c r="I1540" s="65">
        <v>1</v>
      </c>
      <c r="J1540" s="71">
        <v>7500000</v>
      </c>
      <c r="K1540" s="70">
        <f t="shared" si="201"/>
        <v>750000</v>
      </c>
      <c r="L1540" s="72"/>
      <c r="M1540" s="72"/>
      <c r="N1540" s="72"/>
      <c r="O1540" s="66"/>
      <c r="P1540" s="90"/>
      <c r="Q1540" s="65">
        <v>2009</v>
      </c>
      <c r="R1540" s="66">
        <v>10</v>
      </c>
      <c r="S1540" s="75">
        <f t="shared" si="202"/>
        <v>0.1</v>
      </c>
      <c r="T1540" s="76">
        <f t="shared" si="203"/>
        <v>750000</v>
      </c>
      <c r="U1540" s="66">
        <f t="shared" si="207"/>
        <v>9</v>
      </c>
      <c r="V1540" s="66"/>
      <c r="W1540" s="77">
        <f t="shared" si="206"/>
        <v>6750000</v>
      </c>
      <c r="X1540" s="18">
        <f t="shared" si="209"/>
        <v>750000</v>
      </c>
    </row>
    <row r="1541" spans="1:24" hidden="1" x14ac:dyDescent="0.25">
      <c r="A1541" s="65">
        <f t="shared" si="204"/>
        <v>252</v>
      </c>
      <c r="B1541" s="66"/>
      <c r="C1541" s="67" t="s">
        <v>1677</v>
      </c>
      <c r="D1541" s="66" t="s">
        <v>1694</v>
      </c>
      <c r="E1541" s="68" t="s">
        <v>86</v>
      </c>
      <c r="F1541" s="65">
        <v>1</v>
      </c>
      <c r="G1541" s="88">
        <v>7500000</v>
      </c>
      <c r="H1541" s="70">
        <f t="shared" si="210"/>
        <v>750000</v>
      </c>
      <c r="I1541" s="65">
        <v>1</v>
      </c>
      <c r="J1541" s="71">
        <v>7500000</v>
      </c>
      <c r="K1541" s="70">
        <f t="shared" si="201"/>
        <v>750000</v>
      </c>
      <c r="L1541" s="72"/>
      <c r="M1541" s="72"/>
      <c r="N1541" s="72"/>
      <c r="O1541" s="66"/>
      <c r="P1541" s="90"/>
      <c r="Q1541" s="65">
        <v>2009</v>
      </c>
      <c r="R1541" s="66">
        <v>10</v>
      </c>
      <c r="S1541" s="75">
        <f t="shared" si="202"/>
        <v>0.1</v>
      </c>
      <c r="T1541" s="76">
        <f t="shared" si="203"/>
        <v>750000</v>
      </c>
      <c r="U1541" s="66">
        <f t="shared" si="207"/>
        <v>9</v>
      </c>
      <c r="V1541" s="66"/>
      <c r="W1541" s="77">
        <f t="shared" si="206"/>
        <v>6750000</v>
      </c>
      <c r="X1541" s="18">
        <f t="shared" si="209"/>
        <v>750000</v>
      </c>
    </row>
    <row r="1542" spans="1:24" hidden="1" x14ac:dyDescent="0.25">
      <c r="A1542" s="65">
        <f t="shared" si="204"/>
        <v>253</v>
      </c>
      <c r="B1542" s="66"/>
      <c r="C1542" s="67" t="s">
        <v>1677</v>
      </c>
      <c r="D1542" s="66" t="s">
        <v>1695</v>
      </c>
      <c r="E1542" s="68" t="s">
        <v>86</v>
      </c>
      <c r="F1542" s="65">
        <v>1</v>
      </c>
      <c r="G1542" s="88">
        <f>7500000*F1542</f>
        <v>7500000</v>
      </c>
      <c r="H1542" s="70">
        <f t="shared" si="210"/>
        <v>750000</v>
      </c>
      <c r="I1542" s="65">
        <v>1</v>
      </c>
      <c r="J1542" s="71">
        <v>7500000</v>
      </c>
      <c r="K1542" s="70">
        <f t="shared" si="201"/>
        <v>750000</v>
      </c>
      <c r="L1542" s="72"/>
      <c r="M1542" s="72"/>
      <c r="N1542" s="72"/>
      <c r="O1542" s="66"/>
      <c r="P1542" s="90"/>
      <c r="Q1542" s="65">
        <v>2009</v>
      </c>
      <c r="R1542" s="66">
        <v>10</v>
      </c>
      <c r="S1542" s="75">
        <f t="shared" si="202"/>
        <v>0.1</v>
      </c>
      <c r="T1542" s="76">
        <f t="shared" si="203"/>
        <v>750000</v>
      </c>
      <c r="U1542" s="66">
        <f t="shared" si="207"/>
        <v>9</v>
      </c>
      <c r="V1542" s="66"/>
      <c r="W1542" s="77">
        <f t="shared" si="206"/>
        <v>6750000</v>
      </c>
      <c r="X1542" s="18">
        <f t="shared" si="209"/>
        <v>750000</v>
      </c>
    </row>
    <row r="1543" spans="1:24" ht="30" hidden="1" x14ac:dyDescent="0.25">
      <c r="A1543" s="65">
        <f t="shared" si="204"/>
        <v>254</v>
      </c>
      <c r="B1543" s="66"/>
      <c r="C1543" s="67" t="s">
        <v>1696</v>
      </c>
      <c r="D1543" s="66">
        <v>5001885</v>
      </c>
      <c r="E1543" s="68" t="s">
        <v>86</v>
      </c>
      <c r="F1543" s="65">
        <v>1</v>
      </c>
      <c r="G1543" s="69">
        <v>46000000</v>
      </c>
      <c r="H1543" s="70">
        <f t="shared" si="210"/>
        <v>9200000</v>
      </c>
      <c r="I1543" s="65">
        <v>1</v>
      </c>
      <c r="J1543" s="71">
        <v>46000000</v>
      </c>
      <c r="K1543" s="70">
        <f t="shared" si="201"/>
        <v>9200000</v>
      </c>
      <c r="L1543" s="72"/>
      <c r="M1543" s="72"/>
      <c r="N1543" s="72"/>
      <c r="O1543" s="66"/>
      <c r="P1543" s="90"/>
      <c r="Q1543" s="65">
        <v>2010</v>
      </c>
      <c r="R1543" s="66">
        <v>10</v>
      </c>
      <c r="S1543" s="75">
        <f t="shared" si="202"/>
        <v>0.1</v>
      </c>
      <c r="T1543" s="76">
        <f t="shared" si="203"/>
        <v>4600000</v>
      </c>
      <c r="U1543" s="66">
        <f t="shared" si="207"/>
        <v>8</v>
      </c>
      <c r="V1543" s="66"/>
      <c r="W1543" s="77">
        <f t="shared" si="206"/>
        <v>36800000</v>
      </c>
      <c r="X1543" s="18">
        <f t="shared" si="209"/>
        <v>9200000</v>
      </c>
    </row>
    <row r="1544" spans="1:24" s="20" customFormat="1" hidden="1" x14ac:dyDescent="0.25">
      <c r="A1544" s="65">
        <f t="shared" si="204"/>
        <v>255</v>
      </c>
      <c r="B1544" s="66"/>
      <c r="C1544" s="154" t="s">
        <v>1697</v>
      </c>
      <c r="D1544" s="125">
        <v>12010</v>
      </c>
      <c r="E1544" s="68" t="s">
        <v>86</v>
      </c>
      <c r="F1544" s="133">
        <v>2</v>
      </c>
      <c r="G1544" s="185">
        <v>48000000</v>
      </c>
      <c r="H1544" s="70">
        <f t="shared" si="210"/>
        <v>19200000</v>
      </c>
      <c r="I1544" s="133">
        <v>2</v>
      </c>
      <c r="J1544" s="71">
        <v>48000000</v>
      </c>
      <c r="K1544" s="70">
        <f t="shared" si="201"/>
        <v>19200000</v>
      </c>
      <c r="L1544" s="120"/>
      <c r="M1544" s="120"/>
      <c r="N1544" s="120"/>
      <c r="O1544" s="120"/>
      <c r="P1544" s="121"/>
      <c r="Q1544" s="85">
        <v>2012</v>
      </c>
      <c r="R1544" s="85">
        <v>10</v>
      </c>
      <c r="S1544" s="75">
        <f t="shared" si="202"/>
        <v>0.1</v>
      </c>
      <c r="T1544" s="76">
        <f t="shared" si="203"/>
        <v>4800000</v>
      </c>
      <c r="U1544" s="66">
        <f t="shared" si="207"/>
        <v>6</v>
      </c>
      <c r="V1544" s="66"/>
      <c r="W1544" s="77">
        <f t="shared" si="206"/>
        <v>28800000</v>
      </c>
      <c r="X1544" s="18">
        <f t="shared" si="209"/>
        <v>19200000</v>
      </c>
    </row>
    <row r="1545" spans="1:24" ht="30" hidden="1" x14ac:dyDescent="0.25">
      <c r="A1545" s="65">
        <f t="shared" si="204"/>
        <v>256</v>
      </c>
      <c r="B1545" s="66"/>
      <c r="C1545" s="67" t="s">
        <v>1698</v>
      </c>
      <c r="D1545" s="66">
        <v>5001704</v>
      </c>
      <c r="E1545" s="68" t="s">
        <v>86</v>
      </c>
      <c r="F1545" s="65">
        <v>1</v>
      </c>
      <c r="G1545" s="88">
        <v>34681500</v>
      </c>
      <c r="H1545" s="70">
        <f t="shared" si="210"/>
        <v>0</v>
      </c>
      <c r="I1545" s="65">
        <v>1</v>
      </c>
      <c r="J1545" s="71">
        <v>34681500</v>
      </c>
      <c r="K1545" s="70">
        <f t="shared" si="201"/>
        <v>0</v>
      </c>
      <c r="L1545" s="72"/>
      <c r="M1545" s="72"/>
      <c r="N1545" s="72"/>
      <c r="O1545" s="66"/>
      <c r="P1545" s="73"/>
      <c r="Q1545" s="65">
        <v>2008</v>
      </c>
      <c r="R1545" s="66">
        <v>10</v>
      </c>
      <c r="S1545" s="75">
        <f t="shared" si="202"/>
        <v>0.1</v>
      </c>
      <c r="T1545" s="76">
        <f t="shared" si="203"/>
        <v>3468150</v>
      </c>
      <c r="U1545" s="66">
        <f t="shared" si="207"/>
        <v>10</v>
      </c>
      <c r="V1545" s="66"/>
      <c r="W1545" s="77">
        <f t="shared" si="206"/>
        <v>34681500</v>
      </c>
      <c r="X1545" s="18">
        <f t="shared" si="209"/>
        <v>0</v>
      </c>
    </row>
    <row r="1546" spans="1:24" ht="30" hidden="1" x14ac:dyDescent="0.25">
      <c r="A1546" s="65">
        <f t="shared" si="204"/>
        <v>257</v>
      </c>
      <c r="B1546" s="66"/>
      <c r="C1546" s="67" t="s">
        <v>1699</v>
      </c>
      <c r="D1546" s="66">
        <v>5001705</v>
      </c>
      <c r="E1546" s="68" t="s">
        <v>86</v>
      </c>
      <c r="F1546" s="65">
        <v>1</v>
      </c>
      <c r="G1546" s="88">
        <v>60028500</v>
      </c>
      <c r="H1546" s="70">
        <f t="shared" si="210"/>
        <v>0</v>
      </c>
      <c r="I1546" s="65">
        <v>1</v>
      </c>
      <c r="J1546" s="71">
        <v>60028500</v>
      </c>
      <c r="K1546" s="70">
        <f t="shared" ref="K1546:K1609" si="211">H1546</f>
        <v>0</v>
      </c>
      <c r="L1546" s="72"/>
      <c r="M1546" s="72"/>
      <c r="N1546" s="72"/>
      <c r="O1546" s="66"/>
      <c r="P1546" s="73"/>
      <c r="Q1546" s="65">
        <v>2008</v>
      </c>
      <c r="R1546" s="66">
        <v>10</v>
      </c>
      <c r="S1546" s="75">
        <f t="shared" ref="S1546:S1609" si="212">100%/R1546</f>
        <v>0.1</v>
      </c>
      <c r="T1546" s="76">
        <f t="shared" ref="T1546:T1609" si="213">G1546/R1546</f>
        <v>6002850</v>
      </c>
      <c r="U1546" s="66">
        <f t="shared" si="207"/>
        <v>10</v>
      </c>
      <c r="V1546" s="66"/>
      <c r="W1546" s="77">
        <f t="shared" si="206"/>
        <v>60028500</v>
      </c>
      <c r="X1546" s="18">
        <f t="shared" si="209"/>
        <v>0</v>
      </c>
    </row>
    <row r="1547" spans="1:24" ht="30" hidden="1" x14ac:dyDescent="0.25">
      <c r="A1547" s="65">
        <f t="shared" si="204"/>
        <v>258</v>
      </c>
      <c r="B1547" s="66"/>
      <c r="C1547" s="67" t="s">
        <v>1700</v>
      </c>
      <c r="D1547" s="66">
        <v>5001706</v>
      </c>
      <c r="E1547" s="68" t="s">
        <v>86</v>
      </c>
      <c r="F1547" s="65">
        <v>1</v>
      </c>
      <c r="G1547" s="88">
        <v>83380500</v>
      </c>
      <c r="H1547" s="70">
        <f t="shared" si="210"/>
        <v>0</v>
      </c>
      <c r="I1547" s="65">
        <v>1</v>
      </c>
      <c r="J1547" s="71">
        <v>83380500</v>
      </c>
      <c r="K1547" s="70">
        <f t="shared" si="211"/>
        <v>0</v>
      </c>
      <c r="L1547" s="72"/>
      <c r="M1547" s="72"/>
      <c r="N1547" s="72"/>
      <c r="O1547" s="66"/>
      <c r="P1547" s="73"/>
      <c r="Q1547" s="65">
        <v>2008</v>
      </c>
      <c r="R1547" s="66">
        <v>10</v>
      </c>
      <c r="S1547" s="75">
        <f t="shared" si="212"/>
        <v>0.1</v>
      </c>
      <c r="T1547" s="76">
        <f t="shared" si="213"/>
        <v>8338050</v>
      </c>
      <c r="U1547" s="66">
        <f t="shared" si="207"/>
        <v>10</v>
      </c>
      <c r="V1547" s="66"/>
      <c r="W1547" s="77">
        <f t="shared" si="206"/>
        <v>83380500</v>
      </c>
      <c r="X1547" s="18">
        <f t="shared" si="209"/>
        <v>0</v>
      </c>
    </row>
    <row r="1548" spans="1:24" ht="30" hidden="1" x14ac:dyDescent="0.25">
      <c r="A1548" s="65">
        <f t="shared" ref="A1548:A1611" si="214">+A1547+1</f>
        <v>259</v>
      </c>
      <c r="B1548" s="66"/>
      <c r="C1548" s="67" t="s">
        <v>1701</v>
      </c>
      <c r="D1548" s="66">
        <v>5001707</v>
      </c>
      <c r="E1548" s="68" t="s">
        <v>86</v>
      </c>
      <c r="F1548" s="65">
        <v>1</v>
      </c>
      <c r="G1548" s="88">
        <v>45150000</v>
      </c>
      <c r="H1548" s="70">
        <f t="shared" si="210"/>
        <v>0</v>
      </c>
      <c r="I1548" s="65">
        <v>1</v>
      </c>
      <c r="J1548" s="71">
        <v>45150000</v>
      </c>
      <c r="K1548" s="70">
        <f t="shared" si="211"/>
        <v>0</v>
      </c>
      <c r="L1548" s="72"/>
      <c r="M1548" s="72"/>
      <c r="N1548" s="72"/>
      <c r="O1548" s="66"/>
      <c r="P1548" s="73"/>
      <c r="Q1548" s="65">
        <v>2008</v>
      </c>
      <c r="R1548" s="66">
        <v>10</v>
      </c>
      <c r="S1548" s="75">
        <f t="shared" si="212"/>
        <v>0.1</v>
      </c>
      <c r="T1548" s="76">
        <f t="shared" si="213"/>
        <v>4515000</v>
      </c>
      <c r="U1548" s="66">
        <f t="shared" si="207"/>
        <v>10</v>
      </c>
      <c r="V1548" s="66"/>
      <c r="W1548" s="77">
        <f t="shared" si="206"/>
        <v>45150000</v>
      </c>
      <c r="X1548" s="18">
        <f t="shared" si="209"/>
        <v>0</v>
      </c>
    </row>
    <row r="1549" spans="1:24" ht="30" hidden="1" x14ac:dyDescent="0.25">
      <c r="A1549" s="65">
        <f t="shared" si="214"/>
        <v>260</v>
      </c>
      <c r="B1549" s="66"/>
      <c r="C1549" s="67" t="s">
        <v>1702</v>
      </c>
      <c r="D1549" s="66">
        <v>5001716</v>
      </c>
      <c r="E1549" s="68" t="s">
        <v>86</v>
      </c>
      <c r="F1549" s="65">
        <v>1</v>
      </c>
      <c r="G1549" s="88">
        <v>18543000</v>
      </c>
      <c r="H1549" s="70">
        <f t="shared" si="210"/>
        <v>0</v>
      </c>
      <c r="I1549" s="65">
        <v>1</v>
      </c>
      <c r="J1549" s="71">
        <v>18543000</v>
      </c>
      <c r="K1549" s="70">
        <f t="shared" si="211"/>
        <v>0</v>
      </c>
      <c r="L1549" s="72"/>
      <c r="M1549" s="72"/>
      <c r="N1549" s="72"/>
      <c r="O1549" s="66"/>
      <c r="P1549" s="73"/>
      <c r="Q1549" s="65">
        <v>2008</v>
      </c>
      <c r="R1549" s="66">
        <v>10</v>
      </c>
      <c r="S1549" s="75">
        <f t="shared" si="212"/>
        <v>0.1</v>
      </c>
      <c r="T1549" s="76">
        <f t="shared" si="213"/>
        <v>1854300</v>
      </c>
      <c r="U1549" s="66">
        <f t="shared" si="207"/>
        <v>10</v>
      </c>
      <c r="V1549" s="66"/>
      <c r="W1549" s="77">
        <f t="shared" si="206"/>
        <v>18543000</v>
      </c>
      <c r="X1549" s="18">
        <f t="shared" si="209"/>
        <v>0</v>
      </c>
    </row>
    <row r="1550" spans="1:24" hidden="1" x14ac:dyDescent="0.25">
      <c r="A1550" s="65">
        <f t="shared" si="214"/>
        <v>261</v>
      </c>
      <c r="B1550" s="66"/>
      <c r="C1550" s="67" t="s">
        <v>1703</v>
      </c>
      <c r="D1550" s="66">
        <v>5001881</v>
      </c>
      <c r="E1550" s="68" t="s">
        <v>86</v>
      </c>
      <c r="F1550" s="65">
        <v>1</v>
      </c>
      <c r="G1550" s="69">
        <v>1820000000</v>
      </c>
      <c r="H1550" s="70">
        <f t="shared" si="210"/>
        <v>364000000</v>
      </c>
      <c r="I1550" s="65">
        <v>1</v>
      </c>
      <c r="J1550" s="71">
        <v>1820000000</v>
      </c>
      <c r="K1550" s="70">
        <f t="shared" si="211"/>
        <v>364000000</v>
      </c>
      <c r="L1550" s="72"/>
      <c r="M1550" s="72"/>
      <c r="N1550" s="72"/>
      <c r="O1550" s="66"/>
      <c r="P1550" s="90"/>
      <c r="Q1550" s="65">
        <v>2010</v>
      </c>
      <c r="R1550" s="66">
        <v>10</v>
      </c>
      <c r="S1550" s="75">
        <f t="shared" si="212"/>
        <v>0.1</v>
      </c>
      <c r="T1550" s="76">
        <f t="shared" si="213"/>
        <v>182000000</v>
      </c>
      <c r="U1550" s="66">
        <f t="shared" si="207"/>
        <v>8</v>
      </c>
      <c r="V1550" s="66"/>
      <c r="W1550" s="77">
        <f t="shared" si="206"/>
        <v>1456000000</v>
      </c>
      <c r="X1550" s="18">
        <f t="shared" si="209"/>
        <v>364000000</v>
      </c>
    </row>
    <row r="1551" spans="1:24" hidden="1" x14ac:dyDescent="0.25">
      <c r="A1551" s="65">
        <f t="shared" si="214"/>
        <v>262</v>
      </c>
      <c r="B1551" s="66"/>
      <c r="C1551" s="67" t="s">
        <v>1704</v>
      </c>
      <c r="D1551" s="66">
        <v>5001882</v>
      </c>
      <c r="E1551" s="68" t="s">
        <v>86</v>
      </c>
      <c r="F1551" s="65">
        <v>1</v>
      </c>
      <c r="G1551" s="69">
        <v>860640000</v>
      </c>
      <c r="H1551" s="70">
        <f t="shared" si="210"/>
        <v>172128000</v>
      </c>
      <c r="I1551" s="65">
        <v>1</v>
      </c>
      <c r="J1551" s="71">
        <v>860640000</v>
      </c>
      <c r="K1551" s="70">
        <f t="shared" si="211"/>
        <v>172128000</v>
      </c>
      <c r="L1551" s="72"/>
      <c r="M1551" s="72"/>
      <c r="N1551" s="72"/>
      <c r="O1551" s="66"/>
      <c r="P1551" s="90"/>
      <c r="Q1551" s="65">
        <v>2010</v>
      </c>
      <c r="R1551" s="66">
        <v>10</v>
      </c>
      <c r="S1551" s="75">
        <f t="shared" si="212"/>
        <v>0.1</v>
      </c>
      <c r="T1551" s="76">
        <f t="shared" si="213"/>
        <v>86064000</v>
      </c>
      <c r="U1551" s="66">
        <f t="shared" si="207"/>
        <v>8</v>
      </c>
      <c r="V1551" s="66"/>
      <c r="W1551" s="77">
        <f t="shared" si="206"/>
        <v>688512000</v>
      </c>
      <c r="X1551" s="18">
        <f t="shared" si="209"/>
        <v>172128000</v>
      </c>
    </row>
    <row r="1552" spans="1:24" ht="30" hidden="1" x14ac:dyDescent="0.25">
      <c r="A1552" s="65">
        <f t="shared" si="214"/>
        <v>263</v>
      </c>
      <c r="B1552" s="66"/>
      <c r="C1552" s="67" t="s">
        <v>1705</v>
      </c>
      <c r="D1552" s="66">
        <v>5001887</v>
      </c>
      <c r="E1552" s="68" t="s">
        <v>86</v>
      </c>
      <c r="F1552" s="65">
        <v>1</v>
      </c>
      <c r="G1552" s="69">
        <v>149890000</v>
      </c>
      <c r="H1552" s="70">
        <f t="shared" si="210"/>
        <v>29978000</v>
      </c>
      <c r="I1552" s="65">
        <v>1</v>
      </c>
      <c r="J1552" s="71">
        <v>149890000</v>
      </c>
      <c r="K1552" s="70">
        <f t="shared" si="211"/>
        <v>29978000</v>
      </c>
      <c r="L1552" s="72"/>
      <c r="M1552" s="72"/>
      <c r="N1552" s="72"/>
      <c r="O1552" s="66"/>
      <c r="P1552" s="90"/>
      <c r="Q1552" s="65">
        <v>2010</v>
      </c>
      <c r="R1552" s="66">
        <v>10</v>
      </c>
      <c r="S1552" s="75">
        <f t="shared" si="212"/>
        <v>0.1</v>
      </c>
      <c r="T1552" s="76">
        <f t="shared" si="213"/>
        <v>14989000</v>
      </c>
      <c r="U1552" s="66">
        <f t="shared" si="207"/>
        <v>8</v>
      </c>
      <c r="V1552" s="66"/>
      <c r="W1552" s="77">
        <f t="shared" si="206"/>
        <v>119912000</v>
      </c>
      <c r="X1552" s="18">
        <f t="shared" si="209"/>
        <v>29978000</v>
      </c>
    </row>
    <row r="1553" spans="1:24" ht="30" hidden="1" x14ac:dyDescent="0.25">
      <c r="A1553" s="65">
        <f t="shared" si="214"/>
        <v>264</v>
      </c>
      <c r="B1553" s="66"/>
      <c r="C1553" s="67" t="s">
        <v>1706</v>
      </c>
      <c r="D1553" s="66">
        <v>5001888</v>
      </c>
      <c r="E1553" s="68" t="s">
        <v>86</v>
      </c>
      <c r="F1553" s="65">
        <v>1</v>
      </c>
      <c r="G1553" s="69">
        <v>251400000</v>
      </c>
      <c r="H1553" s="70">
        <f t="shared" si="210"/>
        <v>50280000</v>
      </c>
      <c r="I1553" s="65">
        <v>1</v>
      </c>
      <c r="J1553" s="71">
        <v>251400000</v>
      </c>
      <c r="K1553" s="70">
        <f t="shared" si="211"/>
        <v>50280000</v>
      </c>
      <c r="L1553" s="72"/>
      <c r="M1553" s="72"/>
      <c r="N1553" s="72"/>
      <c r="O1553" s="66"/>
      <c r="P1553" s="90"/>
      <c r="Q1553" s="65">
        <v>2010</v>
      </c>
      <c r="R1553" s="66">
        <v>10</v>
      </c>
      <c r="S1553" s="75">
        <f t="shared" si="212"/>
        <v>0.1</v>
      </c>
      <c r="T1553" s="76">
        <f t="shared" si="213"/>
        <v>25140000</v>
      </c>
      <c r="U1553" s="66">
        <f t="shared" si="207"/>
        <v>8</v>
      </c>
      <c r="V1553" s="66"/>
      <c r="W1553" s="77">
        <f t="shared" si="206"/>
        <v>201120000</v>
      </c>
      <c r="X1553" s="18">
        <f t="shared" si="209"/>
        <v>50280000</v>
      </c>
    </row>
    <row r="1554" spans="1:24" hidden="1" x14ac:dyDescent="0.25">
      <c r="A1554" s="65">
        <f t="shared" si="214"/>
        <v>265</v>
      </c>
      <c r="B1554" s="66"/>
      <c r="C1554" s="67" t="s">
        <v>1707</v>
      </c>
      <c r="D1554" s="66">
        <v>5001889</v>
      </c>
      <c r="E1554" s="68" t="s">
        <v>86</v>
      </c>
      <c r="F1554" s="65">
        <v>1</v>
      </c>
      <c r="G1554" s="69">
        <v>250789000</v>
      </c>
      <c r="H1554" s="70">
        <f t="shared" si="210"/>
        <v>50157800</v>
      </c>
      <c r="I1554" s="65">
        <v>1</v>
      </c>
      <c r="J1554" s="71">
        <v>250789000</v>
      </c>
      <c r="K1554" s="70">
        <f t="shared" si="211"/>
        <v>50157800</v>
      </c>
      <c r="L1554" s="72"/>
      <c r="M1554" s="72"/>
      <c r="N1554" s="72"/>
      <c r="O1554" s="66"/>
      <c r="P1554" s="90"/>
      <c r="Q1554" s="65">
        <v>2010</v>
      </c>
      <c r="R1554" s="66">
        <v>10</v>
      </c>
      <c r="S1554" s="75">
        <f t="shared" si="212"/>
        <v>0.1</v>
      </c>
      <c r="T1554" s="76">
        <f t="shared" si="213"/>
        <v>25078900</v>
      </c>
      <c r="U1554" s="66">
        <f t="shared" si="207"/>
        <v>8</v>
      </c>
      <c r="V1554" s="66"/>
      <c r="W1554" s="77">
        <f t="shared" si="206"/>
        <v>200631200</v>
      </c>
      <c r="X1554" s="18">
        <f t="shared" si="209"/>
        <v>50157800</v>
      </c>
    </row>
    <row r="1555" spans="1:24" hidden="1" x14ac:dyDescent="0.25">
      <c r="A1555" s="65">
        <f t="shared" si="214"/>
        <v>266</v>
      </c>
      <c r="B1555" s="66"/>
      <c r="C1555" s="67" t="s">
        <v>1708</v>
      </c>
      <c r="D1555" s="66">
        <v>5001890</v>
      </c>
      <c r="E1555" s="68" t="s">
        <v>86</v>
      </c>
      <c r="F1555" s="65">
        <v>1</v>
      </c>
      <c r="G1555" s="69">
        <v>257000000</v>
      </c>
      <c r="H1555" s="70">
        <f t="shared" si="210"/>
        <v>51400000</v>
      </c>
      <c r="I1555" s="65">
        <v>1</v>
      </c>
      <c r="J1555" s="71">
        <v>257000000</v>
      </c>
      <c r="K1555" s="70">
        <f t="shared" si="211"/>
        <v>51400000</v>
      </c>
      <c r="L1555" s="72"/>
      <c r="M1555" s="72"/>
      <c r="N1555" s="72"/>
      <c r="O1555" s="66"/>
      <c r="P1555" s="90"/>
      <c r="Q1555" s="65">
        <v>2010</v>
      </c>
      <c r="R1555" s="66">
        <v>10</v>
      </c>
      <c r="S1555" s="75">
        <f t="shared" si="212"/>
        <v>0.1</v>
      </c>
      <c r="T1555" s="76">
        <f t="shared" si="213"/>
        <v>25700000</v>
      </c>
      <c r="U1555" s="66">
        <f t="shared" si="207"/>
        <v>8</v>
      </c>
      <c r="V1555" s="66"/>
      <c r="W1555" s="77">
        <f t="shared" si="206"/>
        <v>205600000</v>
      </c>
      <c r="X1555" s="18">
        <f t="shared" si="209"/>
        <v>51400000</v>
      </c>
    </row>
    <row r="1556" spans="1:24" hidden="1" x14ac:dyDescent="0.25">
      <c r="A1556" s="65">
        <f t="shared" si="214"/>
        <v>267</v>
      </c>
      <c r="B1556" s="66"/>
      <c r="C1556" s="67" t="s">
        <v>1709</v>
      </c>
      <c r="D1556" s="66">
        <v>5001891</v>
      </c>
      <c r="E1556" s="68" t="s">
        <v>86</v>
      </c>
      <c r="F1556" s="65">
        <v>1</v>
      </c>
      <c r="G1556" s="69">
        <v>269738000</v>
      </c>
      <c r="H1556" s="70">
        <f t="shared" si="210"/>
        <v>53947600</v>
      </c>
      <c r="I1556" s="65">
        <v>1</v>
      </c>
      <c r="J1556" s="71">
        <v>269738000</v>
      </c>
      <c r="K1556" s="70">
        <f t="shared" si="211"/>
        <v>53947600</v>
      </c>
      <c r="L1556" s="72"/>
      <c r="M1556" s="72"/>
      <c r="N1556" s="72"/>
      <c r="O1556" s="66"/>
      <c r="P1556" s="90"/>
      <c r="Q1556" s="65">
        <v>2010</v>
      </c>
      <c r="R1556" s="66">
        <v>10</v>
      </c>
      <c r="S1556" s="75">
        <f t="shared" si="212"/>
        <v>0.1</v>
      </c>
      <c r="T1556" s="76">
        <f t="shared" si="213"/>
        <v>26973800</v>
      </c>
      <c r="U1556" s="66">
        <f t="shared" si="207"/>
        <v>8</v>
      </c>
      <c r="V1556" s="66"/>
      <c r="W1556" s="77">
        <f t="shared" ref="W1556:W1619" si="215">T1556*U1556</f>
        <v>215790400</v>
      </c>
      <c r="X1556" s="18">
        <f t="shared" si="209"/>
        <v>53947600</v>
      </c>
    </row>
    <row r="1557" spans="1:24" hidden="1" x14ac:dyDescent="0.25">
      <c r="A1557" s="65">
        <f t="shared" si="214"/>
        <v>268</v>
      </c>
      <c r="B1557" s="66"/>
      <c r="C1557" s="67" t="s">
        <v>1710</v>
      </c>
      <c r="D1557" s="66">
        <v>5001892</v>
      </c>
      <c r="E1557" s="68" t="s">
        <v>86</v>
      </c>
      <c r="F1557" s="65">
        <v>1</v>
      </c>
      <c r="G1557" s="69">
        <v>347000000</v>
      </c>
      <c r="H1557" s="70">
        <f t="shared" si="210"/>
        <v>69400000</v>
      </c>
      <c r="I1557" s="65">
        <v>1</v>
      </c>
      <c r="J1557" s="71">
        <v>347000000</v>
      </c>
      <c r="K1557" s="70">
        <f t="shared" si="211"/>
        <v>69400000</v>
      </c>
      <c r="L1557" s="72"/>
      <c r="M1557" s="72"/>
      <c r="N1557" s="72"/>
      <c r="O1557" s="66"/>
      <c r="P1557" s="90"/>
      <c r="Q1557" s="65">
        <v>2010</v>
      </c>
      <c r="R1557" s="66">
        <v>10</v>
      </c>
      <c r="S1557" s="75">
        <f t="shared" si="212"/>
        <v>0.1</v>
      </c>
      <c r="T1557" s="76">
        <f t="shared" si="213"/>
        <v>34700000</v>
      </c>
      <c r="U1557" s="66">
        <f t="shared" si="207"/>
        <v>8</v>
      </c>
      <c r="V1557" s="66"/>
      <c r="W1557" s="77">
        <f t="shared" si="215"/>
        <v>277600000</v>
      </c>
      <c r="X1557" s="18">
        <f t="shared" si="209"/>
        <v>69400000</v>
      </c>
    </row>
    <row r="1558" spans="1:24" hidden="1" x14ac:dyDescent="0.25">
      <c r="A1558" s="65">
        <f t="shared" si="214"/>
        <v>269</v>
      </c>
      <c r="B1558" s="66"/>
      <c r="C1558" s="67" t="s">
        <v>1711</v>
      </c>
      <c r="D1558" s="66">
        <v>5001893</v>
      </c>
      <c r="E1558" s="68" t="s">
        <v>86</v>
      </c>
      <c r="F1558" s="65">
        <v>1</v>
      </c>
      <c r="G1558" s="69">
        <v>250089000</v>
      </c>
      <c r="H1558" s="70">
        <f t="shared" si="210"/>
        <v>50017800</v>
      </c>
      <c r="I1558" s="65">
        <v>1</v>
      </c>
      <c r="J1558" s="71">
        <v>250089000</v>
      </c>
      <c r="K1558" s="70">
        <f t="shared" si="211"/>
        <v>50017800</v>
      </c>
      <c r="L1558" s="72"/>
      <c r="M1558" s="72"/>
      <c r="N1558" s="72"/>
      <c r="O1558" s="66"/>
      <c r="P1558" s="90"/>
      <c r="Q1558" s="65">
        <v>2010</v>
      </c>
      <c r="R1558" s="66">
        <v>10</v>
      </c>
      <c r="S1558" s="75">
        <f t="shared" si="212"/>
        <v>0.1</v>
      </c>
      <c r="T1558" s="76">
        <f t="shared" si="213"/>
        <v>25008900</v>
      </c>
      <c r="U1558" s="66">
        <f t="shared" si="207"/>
        <v>8</v>
      </c>
      <c r="V1558" s="66"/>
      <c r="W1558" s="77">
        <f t="shared" si="215"/>
        <v>200071200</v>
      </c>
      <c r="X1558" s="18">
        <f t="shared" si="209"/>
        <v>50017800</v>
      </c>
    </row>
    <row r="1559" spans="1:24" hidden="1" x14ac:dyDescent="0.25">
      <c r="A1559" s="65">
        <f t="shared" si="214"/>
        <v>270</v>
      </c>
      <c r="B1559" s="66"/>
      <c r="C1559" s="67" t="s">
        <v>1711</v>
      </c>
      <c r="D1559" s="66">
        <v>5001960</v>
      </c>
      <c r="E1559" s="68" t="s">
        <v>86</v>
      </c>
      <c r="F1559" s="65">
        <v>1</v>
      </c>
      <c r="G1559" s="69">
        <v>250089000</v>
      </c>
      <c r="H1559" s="70">
        <f t="shared" si="210"/>
        <v>50017800</v>
      </c>
      <c r="I1559" s="65">
        <v>1</v>
      </c>
      <c r="J1559" s="71">
        <v>250089000</v>
      </c>
      <c r="K1559" s="70">
        <f t="shared" si="211"/>
        <v>50017800</v>
      </c>
      <c r="L1559" s="72"/>
      <c r="M1559" s="72"/>
      <c r="N1559" s="72"/>
      <c r="O1559" s="66"/>
      <c r="P1559" s="90"/>
      <c r="Q1559" s="65">
        <v>2010</v>
      </c>
      <c r="R1559" s="66">
        <v>10</v>
      </c>
      <c r="S1559" s="75">
        <f t="shared" si="212"/>
        <v>0.1</v>
      </c>
      <c r="T1559" s="76">
        <f t="shared" si="213"/>
        <v>25008900</v>
      </c>
      <c r="U1559" s="66">
        <f t="shared" si="207"/>
        <v>8</v>
      </c>
      <c r="V1559" s="66"/>
      <c r="W1559" s="77">
        <f t="shared" si="215"/>
        <v>200071200</v>
      </c>
      <c r="X1559" s="18">
        <f t="shared" si="209"/>
        <v>50017800</v>
      </c>
    </row>
    <row r="1560" spans="1:24" hidden="1" x14ac:dyDescent="0.25">
      <c r="A1560" s="65">
        <f t="shared" si="214"/>
        <v>271</v>
      </c>
      <c r="B1560" s="66"/>
      <c r="C1560" s="67" t="s">
        <v>1710</v>
      </c>
      <c r="D1560" s="66">
        <v>5001961</v>
      </c>
      <c r="E1560" s="68" t="s">
        <v>86</v>
      </c>
      <c r="F1560" s="65">
        <v>1</v>
      </c>
      <c r="G1560" s="69">
        <v>347000000</v>
      </c>
      <c r="H1560" s="70">
        <f t="shared" si="210"/>
        <v>69400000</v>
      </c>
      <c r="I1560" s="65">
        <v>1</v>
      </c>
      <c r="J1560" s="71">
        <v>347000000</v>
      </c>
      <c r="K1560" s="70">
        <f t="shared" si="211"/>
        <v>69400000</v>
      </c>
      <c r="L1560" s="72"/>
      <c r="M1560" s="72"/>
      <c r="N1560" s="72"/>
      <c r="O1560" s="66"/>
      <c r="P1560" s="90"/>
      <c r="Q1560" s="65">
        <v>2010</v>
      </c>
      <c r="R1560" s="66">
        <v>10</v>
      </c>
      <c r="S1560" s="75">
        <f t="shared" si="212"/>
        <v>0.1</v>
      </c>
      <c r="T1560" s="76">
        <f t="shared" si="213"/>
        <v>34700000</v>
      </c>
      <c r="U1560" s="66">
        <f t="shared" si="207"/>
        <v>8</v>
      </c>
      <c r="V1560" s="66"/>
      <c r="W1560" s="77">
        <f t="shared" si="215"/>
        <v>277600000</v>
      </c>
      <c r="X1560" s="18">
        <f t="shared" si="209"/>
        <v>69400000</v>
      </c>
    </row>
    <row r="1561" spans="1:24" hidden="1" x14ac:dyDescent="0.25">
      <c r="A1561" s="65">
        <f t="shared" si="214"/>
        <v>272</v>
      </c>
      <c r="B1561" s="66"/>
      <c r="C1561" s="67" t="s">
        <v>1709</v>
      </c>
      <c r="D1561" s="66">
        <v>5001962</v>
      </c>
      <c r="E1561" s="68" t="s">
        <v>86</v>
      </c>
      <c r="F1561" s="65">
        <v>1</v>
      </c>
      <c r="G1561" s="69">
        <v>269738000</v>
      </c>
      <c r="H1561" s="70">
        <f t="shared" si="210"/>
        <v>53947600</v>
      </c>
      <c r="I1561" s="65">
        <v>1</v>
      </c>
      <c r="J1561" s="71">
        <v>269738000</v>
      </c>
      <c r="K1561" s="70">
        <f t="shared" si="211"/>
        <v>53947600</v>
      </c>
      <c r="L1561" s="72"/>
      <c r="M1561" s="72"/>
      <c r="N1561" s="72"/>
      <c r="O1561" s="66"/>
      <c r="P1561" s="90"/>
      <c r="Q1561" s="65">
        <v>2010</v>
      </c>
      <c r="R1561" s="66">
        <v>10</v>
      </c>
      <c r="S1561" s="75">
        <f t="shared" si="212"/>
        <v>0.1</v>
      </c>
      <c r="T1561" s="76">
        <f t="shared" si="213"/>
        <v>26973800</v>
      </c>
      <c r="U1561" s="66">
        <f t="shared" si="207"/>
        <v>8</v>
      </c>
      <c r="V1561" s="66"/>
      <c r="W1561" s="77">
        <f t="shared" si="215"/>
        <v>215790400</v>
      </c>
      <c r="X1561" s="18">
        <f t="shared" si="209"/>
        <v>53947600</v>
      </c>
    </row>
    <row r="1562" spans="1:24" hidden="1" x14ac:dyDescent="0.25">
      <c r="A1562" s="65">
        <f t="shared" si="214"/>
        <v>273</v>
      </c>
      <c r="B1562" s="66"/>
      <c r="C1562" s="67" t="s">
        <v>1708</v>
      </c>
      <c r="D1562" s="66">
        <v>5001963</v>
      </c>
      <c r="E1562" s="68" t="s">
        <v>86</v>
      </c>
      <c r="F1562" s="65">
        <v>1</v>
      </c>
      <c r="G1562" s="69">
        <v>257000000</v>
      </c>
      <c r="H1562" s="70">
        <f t="shared" si="210"/>
        <v>51400000</v>
      </c>
      <c r="I1562" s="65">
        <v>1</v>
      </c>
      <c r="J1562" s="71">
        <v>257000000</v>
      </c>
      <c r="K1562" s="70">
        <f t="shared" si="211"/>
        <v>51400000</v>
      </c>
      <c r="L1562" s="72"/>
      <c r="M1562" s="72"/>
      <c r="N1562" s="72"/>
      <c r="O1562" s="66"/>
      <c r="P1562" s="90"/>
      <c r="Q1562" s="65">
        <v>2010</v>
      </c>
      <c r="R1562" s="66">
        <v>10</v>
      </c>
      <c r="S1562" s="75">
        <f t="shared" si="212"/>
        <v>0.1</v>
      </c>
      <c r="T1562" s="76">
        <f t="shared" si="213"/>
        <v>25700000</v>
      </c>
      <c r="U1562" s="66">
        <f t="shared" si="207"/>
        <v>8</v>
      </c>
      <c r="V1562" s="66"/>
      <c r="W1562" s="77">
        <f t="shared" si="215"/>
        <v>205600000</v>
      </c>
      <c r="X1562" s="18">
        <f t="shared" si="209"/>
        <v>51400000</v>
      </c>
    </row>
    <row r="1563" spans="1:24" hidden="1" x14ac:dyDescent="0.25">
      <c r="A1563" s="65">
        <f t="shared" si="214"/>
        <v>274</v>
      </c>
      <c r="B1563" s="66"/>
      <c r="C1563" s="67" t="s">
        <v>1712</v>
      </c>
      <c r="D1563" s="66">
        <v>5001964</v>
      </c>
      <c r="E1563" s="68" t="s">
        <v>86</v>
      </c>
      <c r="F1563" s="65">
        <v>1</v>
      </c>
      <c r="G1563" s="69">
        <v>250789000</v>
      </c>
      <c r="H1563" s="70">
        <f t="shared" si="210"/>
        <v>50157800</v>
      </c>
      <c r="I1563" s="65">
        <v>1</v>
      </c>
      <c r="J1563" s="71">
        <v>250789000</v>
      </c>
      <c r="K1563" s="70">
        <f t="shared" si="211"/>
        <v>50157800</v>
      </c>
      <c r="L1563" s="72"/>
      <c r="M1563" s="72"/>
      <c r="N1563" s="72"/>
      <c r="O1563" s="66"/>
      <c r="P1563" s="90"/>
      <c r="Q1563" s="65">
        <v>2010</v>
      </c>
      <c r="R1563" s="66">
        <v>10</v>
      </c>
      <c r="S1563" s="75">
        <f t="shared" si="212"/>
        <v>0.1</v>
      </c>
      <c r="T1563" s="76">
        <f t="shared" si="213"/>
        <v>25078900</v>
      </c>
      <c r="U1563" s="66">
        <f t="shared" si="207"/>
        <v>8</v>
      </c>
      <c r="V1563" s="66"/>
      <c r="W1563" s="77">
        <f t="shared" si="215"/>
        <v>200631200</v>
      </c>
      <c r="X1563" s="18">
        <f t="shared" si="209"/>
        <v>50157800</v>
      </c>
    </row>
    <row r="1564" spans="1:24" hidden="1" x14ac:dyDescent="0.25">
      <c r="A1564" s="65">
        <f t="shared" si="214"/>
        <v>275</v>
      </c>
      <c r="B1564" s="66"/>
      <c r="C1564" s="67" t="s">
        <v>1713</v>
      </c>
      <c r="D1564" s="66">
        <v>5001965</v>
      </c>
      <c r="E1564" s="68" t="s">
        <v>86</v>
      </c>
      <c r="F1564" s="65">
        <v>1</v>
      </c>
      <c r="G1564" s="69">
        <v>860640000</v>
      </c>
      <c r="H1564" s="70">
        <f t="shared" si="210"/>
        <v>172128000</v>
      </c>
      <c r="I1564" s="65">
        <v>1</v>
      </c>
      <c r="J1564" s="71">
        <v>860640000</v>
      </c>
      <c r="K1564" s="70">
        <f t="shared" si="211"/>
        <v>172128000</v>
      </c>
      <c r="L1564" s="72"/>
      <c r="M1564" s="72"/>
      <c r="N1564" s="72"/>
      <c r="O1564" s="66"/>
      <c r="P1564" s="90"/>
      <c r="Q1564" s="65">
        <v>2010</v>
      </c>
      <c r="R1564" s="66">
        <v>10</v>
      </c>
      <c r="S1564" s="75">
        <f t="shared" si="212"/>
        <v>0.1</v>
      </c>
      <c r="T1564" s="76">
        <f t="shared" si="213"/>
        <v>86064000</v>
      </c>
      <c r="U1564" s="66">
        <f t="shared" si="207"/>
        <v>8</v>
      </c>
      <c r="V1564" s="66"/>
      <c r="W1564" s="77">
        <f t="shared" si="215"/>
        <v>688512000</v>
      </c>
      <c r="X1564" s="18">
        <f t="shared" si="209"/>
        <v>172128000</v>
      </c>
    </row>
    <row r="1565" spans="1:24" hidden="1" x14ac:dyDescent="0.25">
      <c r="A1565" s="65">
        <f t="shared" si="214"/>
        <v>276</v>
      </c>
      <c r="B1565" s="66"/>
      <c r="C1565" s="67" t="s">
        <v>1714</v>
      </c>
      <c r="D1565" s="66">
        <v>5001966</v>
      </c>
      <c r="E1565" s="68" t="s">
        <v>86</v>
      </c>
      <c r="F1565" s="65">
        <v>1</v>
      </c>
      <c r="G1565" s="69">
        <v>1820000000</v>
      </c>
      <c r="H1565" s="70">
        <f t="shared" si="210"/>
        <v>364000000</v>
      </c>
      <c r="I1565" s="65">
        <v>1</v>
      </c>
      <c r="J1565" s="71">
        <v>1820000000</v>
      </c>
      <c r="K1565" s="70">
        <f t="shared" si="211"/>
        <v>364000000</v>
      </c>
      <c r="L1565" s="72"/>
      <c r="M1565" s="72"/>
      <c r="N1565" s="72"/>
      <c r="O1565" s="66"/>
      <c r="P1565" s="90"/>
      <c r="Q1565" s="65">
        <v>2010</v>
      </c>
      <c r="R1565" s="66">
        <v>10</v>
      </c>
      <c r="S1565" s="75">
        <f t="shared" si="212"/>
        <v>0.1</v>
      </c>
      <c r="T1565" s="76">
        <f t="shared" si="213"/>
        <v>182000000</v>
      </c>
      <c r="U1565" s="66">
        <f t="shared" si="207"/>
        <v>8</v>
      </c>
      <c r="V1565" s="66"/>
      <c r="W1565" s="77">
        <f t="shared" si="215"/>
        <v>1456000000</v>
      </c>
      <c r="X1565" s="18">
        <f t="shared" si="209"/>
        <v>364000000</v>
      </c>
    </row>
    <row r="1566" spans="1:24" ht="30" hidden="1" x14ac:dyDescent="0.25">
      <c r="A1566" s="65">
        <f t="shared" si="214"/>
        <v>277</v>
      </c>
      <c r="B1566" s="66"/>
      <c r="C1566" s="67" t="s">
        <v>1706</v>
      </c>
      <c r="D1566" s="66">
        <v>5001967</v>
      </c>
      <c r="E1566" s="68" t="s">
        <v>86</v>
      </c>
      <c r="F1566" s="65">
        <v>1</v>
      </c>
      <c r="G1566" s="69">
        <v>251400000</v>
      </c>
      <c r="H1566" s="70">
        <f t="shared" si="210"/>
        <v>50280000</v>
      </c>
      <c r="I1566" s="65">
        <v>1</v>
      </c>
      <c r="J1566" s="71">
        <v>251400000</v>
      </c>
      <c r="K1566" s="70">
        <f t="shared" si="211"/>
        <v>50280000</v>
      </c>
      <c r="L1566" s="72"/>
      <c r="M1566" s="72"/>
      <c r="N1566" s="72"/>
      <c r="O1566" s="66"/>
      <c r="P1566" s="90"/>
      <c r="Q1566" s="65">
        <v>2010</v>
      </c>
      <c r="R1566" s="66">
        <v>10</v>
      </c>
      <c r="S1566" s="75">
        <f t="shared" si="212"/>
        <v>0.1</v>
      </c>
      <c r="T1566" s="76">
        <f t="shared" si="213"/>
        <v>25140000</v>
      </c>
      <c r="U1566" s="66">
        <f t="shared" si="207"/>
        <v>8</v>
      </c>
      <c r="V1566" s="66"/>
      <c r="W1566" s="77">
        <f t="shared" si="215"/>
        <v>201120000</v>
      </c>
      <c r="X1566" s="18">
        <f t="shared" si="209"/>
        <v>50280000</v>
      </c>
    </row>
    <row r="1567" spans="1:24" ht="30" hidden="1" x14ac:dyDescent="0.25">
      <c r="A1567" s="65">
        <f t="shared" si="214"/>
        <v>278</v>
      </c>
      <c r="B1567" s="66"/>
      <c r="C1567" s="67" t="s">
        <v>1705</v>
      </c>
      <c r="D1567" s="66">
        <v>5001968</v>
      </c>
      <c r="E1567" s="68" t="s">
        <v>86</v>
      </c>
      <c r="F1567" s="65">
        <v>1</v>
      </c>
      <c r="G1567" s="69">
        <v>149890000</v>
      </c>
      <c r="H1567" s="70">
        <f t="shared" si="210"/>
        <v>29978000</v>
      </c>
      <c r="I1567" s="65">
        <v>1</v>
      </c>
      <c r="J1567" s="71">
        <v>149890000</v>
      </c>
      <c r="K1567" s="70">
        <f t="shared" si="211"/>
        <v>29978000</v>
      </c>
      <c r="L1567" s="72"/>
      <c r="M1567" s="72"/>
      <c r="N1567" s="72"/>
      <c r="O1567" s="66"/>
      <c r="P1567" s="90"/>
      <c r="Q1567" s="65">
        <v>2010</v>
      </c>
      <c r="R1567" s="66">
        <v>10</v>
      </c>
      <c r="S1567" s="75">
        <f t="shared" si="212"/>
        <v>0.1</v>
      </c>
      <c r="T1567" s="76">
        <f t="shared" si="213"/>
        <v>14989000</v>
      </c>
      <c r="U1567" s="66">
        <f t="shared" si="207"/>
        <v>8</v>
      </c>
      <c r="V1567" s="66"/>
      <c r="W1567" s="77">
        <f t="shared" si="215"/>
        <v>119912000</v>
      </c>
      <c r="X1567" s="18">
        <f t="shared" si="209"/>
        <v>29978000</v>
      </c>
    </row>
    <row r="1568" spans="1:24" hidden="1" x14ac:dyDescent="0.25">
      <c r="A1568" s="65">
        <f t="shared" si="214"/>
        <v>279</v>
      </c>
      <c r="B1568" s="66"/>
      <c r="C1568" s="67" t="s">
        <v>1715</v>
      </c>
      <c r="D1568" s="66">
        <v>13011</v>
      </c>
      <c r="E1568" s="68" t="s">
        <v>86</v>
      </c>
      <c r="F1568" s="65">
        <v>2</v>
      </c>
      <c r="G1568" s="69">
        <v>16200000</v>
      </c>
      <c r="H1568" s="70">
        <f t="shared" si="210"/>
        <v>8100000</v>
      </c>
      <c r="I1568" s="65">
        <v>2</v>
      </c>
      <c r="J1568" s="71">
        <v>16200000</v>
      </c>
      <c r="K1568" s="70">
        <f t="shared" si="211"/>
        <v>8100000</v>
      </c>
      <c r="L1568" s="72"/>
      <c r="M1568" s="72"/>
      <c r="N1568" s="72"/>
      <c r="O1568" s="66"/>
      <c r="P1568" s="90"/>
      <c r="Q1568" s="65">
        <v>2013</v>
      </c>
      <c r="R1568" s="66">
        <v>10</v>
      </c>
      <c r="S1568" s="75">
        <f t="shared" si="212"/>
        <v>0.1</v>
      </c>
      <c r="T1568" s="76">
        <f t="shared" si="213"/>
        <v>1620000</v>
      </c>
      <c r="U1568" s="66">
        <f t="shared" ref="U1568:U1631" si="216">2018-Q1568</f>
        <v>5</v>
      </c>
      <c r="V1568" s="66"/>
      <c r="W1568" s="77">
        <f t="shared" si="215"/>
        <v>8100000</v>
      </c>
      <c r="X1568" s="18">
        <f t="shared" si="209"/>
        <v>8100000</v>
      </c>
    </row>
    <row r="1569" spans="1:24" hidden="1" x14ac:dyDescent="0.25">
      <c r="A1569" s="65">
        <f t="shared" si="214"/>
        <v>280</v>
      </c>
      <c r="B1569" s="66"/>
      <c r="C1569" s="67" t="s">
        <v>1716</v>
      </c>
      <c r="D1569" s="66" t="s">
        <v>1717</v>
      </c>
      <c r="E1569" s="68" t="s">
        <v>86</v>
      </c>
      <c r="F1569" s="65">
        <v>1</v>
      </c>
      <c r="G1569" s="86">
        <v>85000000</v>
      </c>
      <c r="H1569" s="70">
        <v>0</v>
      </c>
      <c r="I1569" s="65">
        <v>1</v>
      </c>
      <c r="J1569" s="71">
        <v>85000000</v>
      </c>
      <c r="K1569" s="70">
        <f t="shared" si="211"/>
        <v>0</v>
      </c>
      <c r="L1569" s="72"/>
      <c r="M1569" s="72"/>
      <c r="N1569" s="72"/>
      <c r="O1569" s="66"/>
      <c r="P1569" s="90"/>
      <c r="Q1569" s="65">
        <v>2004</v>
      </c>
      <c r="R1569" s="66">
        <v>10</v>
      </c>
      <c r="S1569" s="75">
        <f t="shared" si="212"/>
        <v>0.1</v>
      </c>
      <c r="T1569" s="76">
        <f t="shared" si="213"/>
        <v>8500000</v>
      </c>
      <c r="U1569" s="66">
        <f t="shared" si="216"/>
        <v>14</v>
      </c>
      <c r="V1569" s="66"/>
      <c r="W1569" s="77">
        <f t="shared" si="215"/>
        <v>119000000</v>
      </c>
      <c r="X1569" s="18">
        <f t="shared" si="209"/>
        <v>0</v>
      </c>
    </row>
    <row r="1570" spans="1:24" hidden="1" x14ac:dyDescent="0.25">
      <c r="A1570" s="65">
        <f t="shared" si="214"/>
        <v>281</v>
      </c>
      <c r="B1570" s="66"/>
      <c r="C1570" s="67" t="s">
        <v>1716</v>
      </c>
      <c r="D1570" s="66" t="s">
        <v>1718</v>
      </c>
      <c r="E1570" s="68" t="s">
        <v>86</v>
      </c>
      <c r="F1570" s="65">
        <v>1</v>
      </c>
      <c r="G1570" s="86">
        <v>85000000</v>
      </c>
      <c r="H1570" s="70">
        <v>0</v>
      </c>
      <c r="I1570" s="65">
        <v>1</v>
      </c>
      <c r="J1570" s="71">
        <v>85000000</v>
      </c>
      <c r="K1570" s="70">
        <f t="shared" si="211"/>
        <v>0</v>
      </c>
      <c r="L1570" s="72"/>
      <c r="M1570" s="72"/>
      <c r="N1570" s="72"/>
      <c r="O1570" s="66"/>
      <c r="P1570" s="90"/>
      <c r="Q1570" s="65">
        <v>2004</v>
      </c>
      <c r="R1570" s="66">
        <v>10</v>
      </c>
      <c r="S1570" s="75">
        <f t="shared" si="212"/>
        <v>0.1</v>
      </c>
      <c r="T1570" s="76">
        <f t="shared" si="213"/>
        <v>8500000</v>
      </c>
      <c r="U1570" s="66">
        <f t="shared" si="216"/>
        <v>14</v>
      </c>
      <c r="V1570" s="66"/>
      <c r="W1570" s="77">
        <f t="shared" si="215"/>
        <v>119000000</v>
      </c>
      <c r="X1570" s="18">
        <f t="shared" si="209"/>
        <v>0</v>
      </c>
    </row>
    <row r="1571" spans="1:24" hidden="1" x14ac:dyDescent="0.25">
      <c r="A1571" s="65">
        <f t="shared" si="214"/>
        <v>282</v>
      </c>
      <c r="B1571" s="66"/>
      <c r="C1571" s="67" t="s">
        <v>1716</v>
      </c>
      <c r="D1571" s="66" t="s">
        <v>1719</v>
      </c>
      <c r="E1571" s="68" t="s">
        <v>86</v>
      </c>
      <c r="F1571" s="65">
        <v>1</v>
      </c>
      <c r="G1571" s="86">
        <v>85000000</v>
      </c>
      <c r="H1571" s="70">
        <v>0</v>
      </c>
      <c r="I1571" s="65">
        <v>1</v>
      </c>
      <c r="J1571" s="71">
        <v>85000000</v>
      </c>
      <c r="K1571" s="70">
        <f t="shared" si="211"/>
        <v>0</v>
      </c>
      <c r="L1571" s="72"/>
      <c r="M1571" s="72"/>
      <c r="N1571" s="72"/>
      <c r="O1571" s="66"/>
      <c r="P1571" s="90"/>
      <c r="Q1571" s="65">
        <v>2004</v>
      </c>
      <c r="R1571" s="66">
        <v>10</v>
      </c>
      <c r="S1571" s="75">
        <f t="shared" si="212"/>
        <v>0.1</v>
      </c>
      <c r="T1571" s="76">
        <f t="shared" si="213"/>
        <v>8500000</v>
      </c>
      <c r="U1571" s="66">
        <f t="shared" si="216"/>
        <v>14</v>
      </c>
      <c r="V1571" s="66"/>
      <c r="W1571" s="77">
        <f t="shared" si="215"/>
        <v>119000000</v>
      </c>
      <c r="X1571" s="18">
        <f t="shared" si="209"/>
        <v>0</v>
      </c>
    </row>
    <row r="1572" spans="1:24" hidden="1" x14ac:dyDescent="0.25">
      <c r="A1572" s="65">
        <f t="shared" si="214"/>
        <v>283</v>
      </c>
      <c r="B1572" s="66"/>
      <c r="C1572" s="67" t="s">
        <v>1716</v>
      </c>
      <c r="D1572" s="66" t="s">
        <v>1720</v>
      </c>
      <c r="E1572" s="68" t="s">
        <v>86</v>
      </c>
      <c r="F1572" s="65">
        <v>1</v>
      </c>
      <c r="G1572" s="86">
        <v>85000000</v>
      </c>
      <c r="H1572" s="70">
        <v>0</v>
      </c>
      <c r="I1572" s="65">
        <v>1</v>
      </c>
      <c r="J1572" s="71">
        <v>85000000</v>
      </c>
      <c r="K1572" s="70">
        <f t="shared" si="211"/>
        <v>0</v>
      </c>
      <c r="L1572" s="72"/>
      <c r="M1572" s="72"/>
      <c r="N1572" s="72"/>
      <c r="O1572" s="66"/>
      <c r="P1572" s="90"/>
      <c r="Q1572" s="65">
        <v>2004</v>
      </c>
      <c r="R1572" s="66">
        <v>10</v>
      </c>
      <c r="S1572" s="75">
        <f t="shared" si="212"/>
        <v>0.1</v>
      </c>
      <c r="T1572" s="76">
        <f t="shared" si="213"/>
        <v>8500000</v>
      </c>
      <c r="U1572" s="66">
        <f t="shared" si="216"/>
        <v>14</v>
      </c>
      <c r="V1572" s="66"/>
      <c r="W1572" s="77">
        <f t="shared" si="215"/>
        <v>119000000</v>
      </c>
      <c r="X1572" s="18">
        <f t="shared" si="209"/>
        <v>0</v>
      </c>
    </row>
    <row r="1573" spans="1:24" hidden="1" x14ac:dyDescent="0.25">
      <c r="A1573" s="65">
        <f t="shared" si="214"/>
        <v>284</v>
      </c>
      <c r="B1573" s="66"/>
      <c r="C1573" s="67" t="s">
        <v>1721</v>
      </c>
      <c r="D1573" s="66" t="s">
        <v>1722</v>
      </c>
      <c r="E1573" s="68" t="s">
        <v>86</v>
      </c>
      <c r="F1573" s="65">
        <v>1</v>
      </c>
      <c r="G1573" s="88">
        <v>18500000</v>
      </c>
      <c r="H1573" s="70">
        <v>0</v>
      </c>
      <c r="I1573" s="65">
        <v>1</v>
      </c>
      <c r="J1573" s="71">
        <v>18500000</v>
      </c>
      <c r="K1573" s="70">
        <f t="shared" si="211"/>
        <v>0</v>
      </c>
      <c r="L1573" s="72"/>
      <c r="M1573" s="72"/>
      <c r="N1573" s="72"/>
      <c r="O1573" s="199"/>
      <c r="P1573" s="90"/>
      <c r="Q1573" s="65">
        <v>2007</v>
      </c>
      <c r="R1573" s="66">
        <v>10</v>
      </c>
      <c r="S1573" s="75">
        <f t="shared" si="212"/>
        <v>0.1</v>
      </c>
      <c r="T1573" s="76">
        <f t="shared" si="213"/>
        <v>1850000</v>
      </c>
      <c r="U1573" s="66">
        <f t="shared" si="216"/>
        <v>11</v>
      </c>
      <c r="V1573" s="66"/>
      <c r="W1573" s="77">
        <f t="shared" si="215"/>
        <v>20350000</v>
      </c>
      <c r="X1573" s="18">
        <f t="shared" si="209"/>
        <v>0</v>
      </c>
    </row>
    <row r="1574" spans="1:24" hidden="1" x14ac:dyDescent="0.25">
      <c r="A1574" s="65">
        <f t="shared" si="214"/>
        <v>285</v>
      </c>
      <c r="B1574" s="66"/>
      <c r="C1574" s="67" t="s">
        <v>1721</v>
      </c>
      <c r="D1574" s="66" t="s">
        <v>1723</v>
      </c>
      <c r="E1574" s="68" t="s">
        <v>86</v>
      </c>
      <c r="F1574" s="65">
        <v>1</v>
      </c>
      <c r="G1574" s="88">
        <v>18500000</v>
      </c>
      <c r="H1574" s="70">
        <v>0</v>
      </c>
      <c r="I1574" s="65">
        <v>1</v>
      </c>
      <c r="J1574" s="71">
        <v>18500000</v>
      </c>
      <c r="K1574" s="70">
        <f t="shared" si="211"/>
        <v>0</v>
      </c>
      <c r="L1574" s="72"/>
      <c r="M1574" s="72"/>
      <c r="N1574" s="72"/>
      <c r="O1574" s="199"/>
      <c r="P1574" s="90"/>
      <c r="Q1574" s="65">
        <v>2007</v>
      </c>
      <c r="R1574" s="66">
        <v>10</v>
      </c>
      <c r="S1574" s="75">
        <f t="shared" si="212"/>
        <v>0.1</v>
      </c>
      <c r="T1574" s="76">
        <f t="shared" si="213"/>
        <v>1850000</v>
      </c>
      <c r="U1574" s="66">
        <f t="shared" si="216"/>
        <v>11</v>
      </c>
      <c r="V1574" s="66"/>
      <c r="W1574" s="77">
        <f t="shared" si="215"/>
        <v>20350000</v>
      </c>
      <c r="X1574" s="18">
        <f t="shared" si="209"/>
        <v>0</v>
      </c>
    </row>
    <row r="1575" spans="1:24" hidden="1" x14ac:dyDescent="0.25">
      <c r="A1575" s="65">
        <f t="shared" si="214"/>
        <v>286</v>
      </c>
      <c r="B1575" s="66"/>
      <c r="C1575" s="67" t="s">
        <v>1721</v>
      </c>
      <c r="D1575" s="66" t="s">
        <v>1724</v>
      </c>
      <c r="E1575" s="68" t="s">
        <v>86</v>
      </c>
      <c r="F1575" s="65">
        <v>1</v>
      </c>
      <c r="G1575" s="88">
        <v>18500000</v>
      </c>
      <c r="H1575" s="70">
        <v>0</v>
      </c>
      <c r="I1575" s="65">
        <v>1</v>
      </c>
      <c r="J1575" s="71">
        <v>18500000</v>
      </c>
      <c r="K1575" s="70">
        <f t="shared" si="211"/>
        <v>0</v>
      </c>
      <c r="L1575" s="72"/>
      <c r="M1575" s="72"/>
      <c r="N1575" s="72"/>
      <c r="O1575" s="199"/>
      <c r="P1575" s="90"/>
      <c r="Q1575" s="65">
        <v>2007</v>
      </c>
      <c r="R1575" s="66">
        <v>10</v>
      </c>
      <c r="S1575" s="75">
        <f t="shared" si="212"/>
        <v>0.1</v>
      </c>
      <c r="T1575" s="76">
        <f t="shared" si="213"/>
        <v>1850000</v>
      </c>
      <c r="U1575" s="66">
        <f t="shared" si="216"/>
        <v>11</v>
      </c>
      <c r="V1575" s="66"/>
      <c r="W1575" s="77">
        <f t="shared" si="215"/>
        <v>20350000</v>
      </c>
      <c r="X1575" s="18">
        <f t="shared" si="209"/>
        <v>0</v>
      </c>
    </row>
    <row r="1576" spans="1:24" hidden="1" x14ac:dyDescent="0.25">
      <c r="A1576" s="65">
        <f t="shared" si="214"/>
        <v>287</v>
      </c>
      <c r="B1576" s="66"/>
      <c r="C1576" s="67" t="s">
        <v>1721</v>
      </c>
      <c r="D1576" s="66" t="s">
        <v>1725</v>
      </c>
      <c r="E1576" s="68" t="s">
        <v>86</v>
      </c>
      <c r="F1576" s="65">
        <v>1</v>
      </c>
      <c r="G1576" s="88">
        <v>18500000</v>
      </c>
      <c r="H1576" s="70">
        <v>0</v>
      </c>
      <c r="I1576" s="65">
        <v>1</v>
      </c>
      <c r="J1576" s="71">
        <v>18500000</v>
      </c>
      <c r="K1576" s="70">
        <f t="shared" si="211"/>
        <v>0</v>
      </c>
      <c r="L1576" s="72"/>
      <c r="M1576" s="72"/>
      <c r="N1576" s="72"/>
      <c r="O1576" s="199"/>
      <c r="P1576" s="90"/>
      <c r="Q1576" s="65">
        <v>2007</v>
      </c>
      <c r="R1576" s="66">
        <v>10</v>
      </c>
      <c r="S1576" s="75">
        <f t="shared" si="212"/>
        <v>0.1</v>
      </c>
      <c r="T1576" s="76">
        <f t="shared" si="213"/>
        <v>1850000</v>
      </c>
      <c r="U1576" s="66">
        <f t="shared" si="216"/>
        <v>11</v>
      </c>
      <c r="V1576" s="66"/>
      <c r="W1576" s="77">
        <f t="shared" si="215"/>
        <v>20350000</v>
      </c>
      <c r="X1576" s="18">
        <f t="shared" si="209"/>
        <v>0</v>
      </c>
    </row>
    <row r="1577" spans="1:24" hidden="1" x14ac:dyDescent="0.25">
      <c r="A1577" s="65">
        <f t="shared" si="214"/>
        <v>288</v>
      </c>
      <c r="B1577" s="66"/>
      <c r="C1577" s="67" t="s">
        <v>1721</v>
      </c>
      <c r="D1577" s="66" t="s">
        <v>1726</v>
      </c>
      <c r="E1577" s="68" t="s">
        <v>86</v>
      </c>
      <c r="F1577" s="65">
        <v>1</v>
      </c>
      <c r="G1577" s="88">
        <v>18500000</v>
      </c>
      <c r="H1577" s="70">
        <v>0</v>
      </c>
      <c r="I1577" s="65">
        <v>1</v>
      </c>
      <c r="J1577" s="71">
        <v>18500000</v>
      </c>
      <c r="K1577" s="70">
        <f t="shared" si="211"/>
        <v>0</v>
      </c>
      <c r="L1577" s="72"/>
      <c r="M1577" s="72"/>
      <c r="N1577" s="72"/>
      <c r="O1577" s="199"/>
      <c r="P1577" s="90"/>
      <c r="Q1577" s="65">
        <v>2007</v>
      </c>
      <c r="R1577" s="66">
        <v>10</v>
      </c>
      <c r="S1577" s="75">
        <f t="shared" si="212"/>
        <v>0.1</v>
      </c>
      <c r="T1577" s="76">
        <f t="shared" si="213"/>
        <v>1850000</v>
      </c>
      <c r="U1577" s="66">
        <f t="shared" si="216"/>
        <v>11</v>
      </c>
      <c r="V1577" s="66"/>
      <c r="W1577" s="77">
        <f t="shared" si="215"/>
        <v>20350000</v>
      </c>
      <c r="X1577" s="18">
        <f t="shared" si="209"/>
        <v>0</v>
      </c>
    </row>
    <row r="1578" spans="1:24" hidden="1" x14ac:dyDescent="0.25">
      <c r="A1578" s="65">
        <f t="shared" si="214"/>
        <v>289</v>
      </c>
      <c r="B1578" s="66"/>
      <c r="C1578" s="67" t="s">
        <v>1721</v>
      </c>
      <c r="D1578" s="66" t="s">
        <v>1727</v>
      </c>
      <c r="E1578" s="68" t="s">
        <v>86</v>
      </c>
      <c r="F1578" s="65">
        <v>1</v>
      </c>
      <c r="G1578" s="88">
        <v>18500000</v>
      </c>
      <c r="H1578" s="70">
        <v>0</v>
      </c>
      <c r="I1578" s="65">
        <v>1</v>
      </c>
      <c r="J1578" s="71">
        <v>18500000</v>
      </c>
      <c r="K1578" s="70">
        <f t="shared" si="211"/>
        <v>0</v>
      </c>
      <c r="L1578" s="72"/>
      <c r="M1578" s="72"/>
      <c r="N1578" s="72"/>
      <c r="O1578" s="199"/>
      <c r="P1578" s="90"/>
      <c r="Q1578" s="65">
        <v>2007</v>
      </c>
      <c r="R1578" s="66">
        <v>10</v>
      </c>
      <c r="S1578" s="75">
        <f t="shared" si="212"/>
        <v>0.1</v>
      </c>
      <c r="T1578" s="76">
        <f t="shared" si="213"/>
        <v>1850000</v>
      </c>
      <c r="U1578" s="66">
        <f t="shared" si="216"/>
        <v>11</v>
      </c>
      <c r="V1578" s="66"/>
      <c r="W1578" s="77">
        <f t="shared" si="215"/>
        <v>20350000</v>
      </c>
      <c r="X1578" s="18">
        <f t="shared" si="209"/>
        <v>0</v>
      </c>
    </row>
    <row r="1579" spans="1:24" hidden="1" x14ac:dyDescent="0.25">
      <c r="A1579" s="65">
        <f t="shared" si="214"/>
        <v>290</v>
      </c>
      <c r="B1579" s="66"/>
      <c r="C1579" s="67" t="s">
        <v>1721</v>
      </c>
      <c r="D1579" s="66" t="s">
        <v>1728</v>
      </c>
      <c r="E1579" s="68" t="s">
        <v>86</v>
      </c>
      <c r="F1579" s="65">
        <v>1</v>
      </c>
      <c r="G1579" s="88">
        <v>18500000</v>
      </c>
      <c r="H1579" s="70">
        <v>0</v>
      </c>
      <c r="I1579" s="65">
        <v>1</v>
      </c>
      <c r="J1579" s="71">
        <v>18500000</v>
      </c>
      <c r="K1579" s="70">
        <f t="shared" si="211"/>
        <v>0</v>
      </c>
      <c r="L1579" s="72"/>
      <c r="M1579" s="72"/>
      <c r="N1579" s="72"/>
      <c r="O1579" s="199"/>
      <c r="P1579" s="90"/>
      <c r="Q1579" s="65">
        <v>2007</v>
      </c>
      <c r="R1579" s="66">
        <v>10</v>
      </c>
      <c r="S1579" s="75">
        <f t="shared" si="212"/>
        <v>0.1</v>
      </c>
      <c r="T1579" s="76">
        <f t="shared" si="213"/>
        <v>1850000</v>
      </c>
      <c r="U1579" s="66">
        <f t="shared" si="216"/>
        <v>11</v>
      </c>
      <c r="V1579" s="66"/>
      <c r="W1579" s="77">
        <f t="shared" si="215"/>
        <v>20350000</v>
      </c>
      <c r="X1579" s="18">
        <f t="shared" si="209"/>
        <v>0</v>
      </c>
    </row>
    <row r="1580" spans="1:24" hidden="1" x14ac:dyDescent="0.25">
      <c r="A1580" s="65">
        <f t="shared" si="214"/>
        <v>291</v>
      </c>
      <c r="B1580" s="66"/>
      <c r="C1580" s="67" t="s">
        <v>1721</v>
      </c>
      <c r="D1580" s="66" t="s">
        <v>1729</v>
      </c>
      <c r="E1580" s="68" t="s">
        <v>86</v>
      </c>
      <c r="F1580" s="65">
        <v>1</v>
      </c>
      <c r="G1580" s="88">
        <v>18500000</v>
      </c>
      <c r="H1580" s="70">
        <v>0</v>
      </c>
      <c r="I1580" s="65">
        <v>1</v>
      </c>
      <c r="J1580" s="71">
        <v>18500000</v>
      </c>
      <c r="K1580" s="70">
        <f t="shared" si="211"/>
        <v>0</v>
      </c>
      <c r="L1580" s="72"/>
      <c r="M1580" s="72"/>
      <c r="N1580" s="72"/>
      <c r="O1580" s="199"/>
      <c r="P1580" s="90"/>
      <c r="Q1580" s="65">
        <v>2007</v>
      </c>
      <c r="R1580" s="66">
        <v>10</v>
      </c>
      <c r="S1580" s="75">
        <f t="shared" si="212"/>
        <v>0.1</v>
      </c>
      <c r="T1580" s="76">
        <f t="shared" si="213"/>
        <v>1850000</v>
      </c>
      <c r="U1580" s="66">
        <f t="shared" si="216"/>
        <v>11</v>
      </c>
      <c r="V1580" s="66"/>
      <c r="W1580" s="77">
        <f t="shared" si="215"/>
        <v>20350000</v>
      </c>
      <c r="X1580" s="18">
        <f t="shared" si="209"/>
        <v>0</v>
      </c>
    </row>
    <row r="1581" spans="1:24" hidden="1" x14ac:dyDescent="0.25">
      <c r="A1581" s="65">
        <f t="shared" si="214"/>
        <v>292</v>
      </c>
      <c r="B1581" s="66"/>
      <c r="C1581" s="67" t="s">
        <v>1721</v>
      </c>
      <c r="D1581" s="66" t="s">
        <v>1730</v>
      </c>
      <c r="E1581" s="68" t="s">
        <v>86</v>
      </c>
      <c r="F1581" s="65">
        <v>1</v>
      </c>
      <c r="G1581" s="88">
        <v>18500000</v>
      </c>
      <c r="H1581" s="70">
        <v>0</v>
      </c>
      <c r="I1581" s="65">
        <v>1</v>
      </c>
      <c r="J1581" s="71">
        <v>18500000</v>
      </c>
      <c r="K1581" s="70">
        <f t="shared" si="211"/>
        <v>0</v>
      </c>
      <c r="L1581" s="72"/>
      <c r="M1581" s="72"/>
      <c r="N1581" s="72"/>
      <c r="O1581" s="199"/>
      <c r="P1581" s="90"/>
      <c r="Q1581" s="65">
        <v>2007</v>
      </c>
      <c r="R1581" s="66">
        <v>10</v>
      </c>
      <c r="S1581" s="75">
        <f t="shared" si="212"/>
        <v>0.1</v>
      </c>
      <c r="T1581" s="76">
        <f t="shared" si="213"/>
        <v>1850000</v>
      </c>
      <c r="U1581" s="66">
        <f t="shared" si="216"/>
        <v>11</v>
      </c>
      <c r="V1581" s="66"/>
      <c r="W1581" s="77">
        <f t="shared" si="215"/>
        <v>20350000</v>
      </c>
      <c r="X1581" s="18">
        <f t="shared" si="209"/>
        <v>0</v>
      </c>
    </row>
    <row r="1582" spans="1:24" hidden="1" x14ac:dyDescent="0.25">
      <c r="A1582" s="65">
        <f t="shared" si="214"/>
        <v>293</v>
      </c>
      <c r="B1582" s="66"/>
      <c r="C1582" s="67" t="s">
        <v>1721</v>
      </c>
      <c r="D1582" s="66" t="s">
        <v>1731</v>
      </c>
      <c r="E1582" s="68" t="s">
        <v>86</v>
      </c>
      <c r="F1582" s="65">
        <v>1</v>
      </c>
      <c r="G1582" s="88">
        <v>18500000</v>
      </c>
      <c r="H1582" s="70">
        <v>0</v>
      </c>
      <c r="I1582" s="65">
        <v>1</v>
      </c>
      <c r="J1582" s="71">
        <v>18500000</v>
      </c>
      <c r="K1582" s="70">
        <f t="shared" si="211"/>
        <v>0</v>
      </c>
      <c r="L1582" s="72"/>
      <c r="M1582" s="72"/>
      <c r="N1582" s="72"/>
      <c r="O1582" s="199"/>
      <c r="P1582" s="90"/>
      <c r="Q1582" s="65">
        <v>2007</v>
      </c>
      <c r="R1582" s="66">
        <v>10</v>
      </c>
      <c r="S1582" s="75">
        <f t="shared" si="212"/>
        <v>0.1</v>
      </c>
      <c r="T1582" s="76">
        <f t="shared" si="213"/>
        <v>1850000</v>
      </c>
      <c r="U1582" s="66">
        <f t="shared" si="216"/>
        <v>11</v>
      </c>
      <c r="V1582" s="66"/>
      <c r="W1582" s="77">
        <f t="shared" si="215"/>
        <v>20350000</v>
      </c>
      <c r="X1582" s="18">
        <f t="shared" si="209"/>
        <v>0</v>
      </c>
    </row>
    <row r="1583" spans="1:24" hidden="1" x14ac:dyDescent="0.25">
      <c r="A1583" s="65">
        <f t="shared" si="214"/>
        <v>294</v>
      </c>
      <c r="B1583" s="66"/>
      <c r="C1583" s="67" t="s">
        <v>1732</v>
      </c>
      <c r="D1583" s="66" t="s">
        <v>1733</v>
      </c>
      <c r="E1583" s="68" t="s">
        <v>86</v>
      </c>
      <c r="F1583" s="65">
        <v>1</v>
      </c>
      <c r="G1583" s="88">
        <v>19300000</v>
      </c>
      <c r="H1583" s="70">
        <f t="shared" ref="H1583:H1646" si="217">G1583-W1583</f>
        <v>0</v>
      </c>
      <c r="I1583" s="65">
        <v>1</v>
      </c>
      <c r="J1583" s="71">
        <v>19300000</v>
      </c>
      <c r="K1583" s="70">
        <f t="shared" si="211"/>
        <v>0</v>
      </c>
      <c r="L1583" s="72"/>
      <c r="M1583" s="72"/>
      <c r="N1583" s="72"/>
      <c r="O1583" s="66"/>
      <c r="P1583" s="90"/>
      <c r="Q1583" s="65">
        <v>2008</v>
      </c>
      <c r="R1583" s="66">
        <v>10</v>
      </c>
      <c r="S1583" s="75">
        <f t="shared" si="212"/>
        <v>0.1</v>
      </c>
      <c r="T1583" s="76">
        <f t="shared" si="213"/>
        <v>1930000</v>
      </c>
      <c r="U1583" s="66">
        <f t="shared" si="216"/>
        <v>10</v>
      </c>
      <c r="V1583" s="66"/>
      <c r="W1583" s="77">
        <f t="shared" si="215"/>
        <v>19300000</v>
      </c>
      <c r="X1583" s="18">
        <f t="shared" si="209"/>
        <v>0</v>
      </c>
    </row>
    <row r="1584" spans="1:24" hidden="1" x14ac:dyDescent="0.25">
      <c r="A1584" s="65">
        <f t="shared" si="214"/>
        <v>295</v>
      </c>
      <c r="B1584" s="66"/>
      <c r="C1584" s="67" t="s">
        <v>1732</v>
      </c>
      <c r="D1584" s="66" t="s">
        <v>1734</v>
      </c>
      <c r="E1584" s="68" t="s">
        <v>86</v>
      </c>
      <c r="F1584" s="65">
        <v>1</v>
      </c>
      <c r="G1584" s="88">
        <v>19300000</v>
      </c>
      <c r="H1584" s="70">
        <f t="shared" si="217"/>
        <v>0</v>
      </c>
      <c r="I1584" s="65">
        <v>1</v>
      </c>
      <c r="J1584" s="71">
        <v>19300000</v>
      </c>
      <c r="K1584" s="70">
        <f t="shared" si="211"/>
        <v>0</v>
      </c>
      <c r="L1584" s="72"/>
      <c r="M1584" s="72"/>
      <c r="N1584" s="72"/>
      <c r="O1584" s="66"/>
      <c r="P1584" s="90"/>
      <c r="Q1584" s="65">
        <v>2008</v>
      </c>
      <c r="R1584" s="66">
        <v>10</v>
      </c>
      <c r="S1584" s="75">
        <f t="shared" si="212"/>
        <v>0.1</v>
      </c>
      <c r="T1584" s="76">
        <f t="shared" si="213"/>
        <v>1930000</v>
      </c>
      <c r="U1584" s="66">
        <f t="shared" si="216"/>
        <v>10</v>
      </c>
      <c r="V1584" s="66"/>
      <c r="W1584" s="77">
        <f t="shared" si="215"/>
        <v>19300000</v>
      </c>
      <c r="X1584" s="18">
        <f t="shared" si="209"/>
        <v>0</v>
      </c>
    </row>
    <row r="1585" spans="1:24" hidden="1" x14ac:dyDescent="0.25">
      <c r="A1585" s="65">
        <f t="shared" si="214"/>
        <v>296</v>
      </c>
      <c r="B1585" s="66"/>
      <c r="C1585" s="67" t="s">
        <v>1732</v>
      </c>
      <c r="D1585" s="66" t="s">
        <v>1735</v>
      </c>
      <c r="E1585" s="68" t="s">
        <v>86</v>
      </c>
      <c r="F1585" s="65">
        <v>1</v>
      </c>
      <c r="G1585" s="88">
        <v>19300000</v>
      </c>
      <c r="H1585" s="70">
        <f t="shared" si="217"/>
        <v>0</v>
      </c>
      <c r="I1585" s="65">
        <v>1</v>
      </c>
      <c r="J1585" s="71">
        <v>19300000</v>
      </c>
      <c r="K1585" s="70">
        <f t="shared" si="211"/>
        <v>0</v>
      </c>
      <c r="L1585" s="72"/>
      <c r="M1585" s="72"/>
      <c r="N1585" s="72"/>
      <c r="O1585" s="66"/>
      <c r="P1585" s="90"/>
      <c r="Q1585" s="65">
        <v>2008</v>
      </c>
      <c r="R1585" s="66">
        <v>10</v>
      </c>
      <c r="S1585" s="75">
        <f t="shared" si="212"/>
        <v>0.1</v>
      </c>
      <c r="T1585" s="76">
        <f t="shared" si="213"/>
        <v>1930000</v>
      </c>
      <c r="U1585" s="66">
        <f t="shared" si="216"/>
        <v>10</v>
      </c>
      <c r="V1585" s="66"/>
      <c r="W1585" s="77">
        <f t="shared" si="215"/>
        <v>19300000</v>
      </c>
      <c r="X1585" s="18">
        <f t="shared" si="209"/>
        <v>0</v>
      </c>
    </row>
    <row r="1586" spans="1:24" hidden="1" x14ac:dyDescent="0.25">
      <c r="A1586" s="65">
        <f t="shared" si="214"/>
        <v>297</v>
      </c>
      <c r="B1586" s="66"/>
      <c r="C1586" s="67" t="s">
        <v>1732</v>
      </c>
      <c r="D1586" s="66" t="s">
        <v>1736</v>
      </c>
      <c r="E1586" s="68" t="s">
        <v>86</v>
      </c>
      <c r="F1586" s="65">
        <v>1</v>
      </c>
      <c r="G1586" s="88">
        <v>19300000</v>
      </c>
      <c r="H1586" s="70">
        <f t="shared" si="217"/>
        <v>0</v>
      </c>
      <c r="I1586" s="65">
        <v>1</v>
      </c>
      <c r="J1586" s="71">
        <v>19300000</v>
      </c>
      <c r="K1586" s="70">
        <f t="shared" si="211"/>
        <v>0</v>
      </c>
      <c r="L1586" s="72"/>
      <c r="M1586" s="72"/>
      <c r="N1586" s="72"/>
      <c r="O1586" s="66"/>
      <c r="P1586" s="90"/>
      <c r="Q1586" s="65">
        <v>2008</v>
      </c>
      <c r="R1586" s="66">
        <v>10</v>
      </c>
      <c r="S1586" s="75">
        <f t="shared" si="212"/>
        <v>0.1</v>
      </c>
      <c r="T1586" s="76">
        <f t="shared" si="213"/>
        <v>1930000</v>
      </c>
      <c r="U1586" s="66">
        <f t="shared" si="216"/>
        <v>10</v>
      </c>
      <c r="V1586" s="66"/>
      <c r="W1586" s="77">
        <f t="shared" si="215"/>
        <v>19300000</v>
      </c>
      <c r="X1586" s="18">
        <f t="shared" si="209"/>
        <v>0</v>
      </c>
    </row>
    <row r="1587" spans="1:24" hidden="1" x14ac:dyDescent="0.25">
      <c r="A1587" s="65">
        <f t="shared" si="214"/>
        <v>298</v>
      </c>
      <c r="B1587" s="66"/>
      <c r="C1587" s="67" t="s">
        <v>1732</v>
      </c>
      <c r="D1587" s="66" t="s">
        <v>1737</v>
      </c>
      <c r="E1587" s="68" t="s">
        <v>86</v>
      </c>
      <c r="F1587" s="65">
        <v>1</v>
      </c>
      <c r="G1587" s="88">
        <v>19300000</v>
      </c>
      <c r="H1587" s="70">
        <f t="shared" si="217"/>
        <v>0</v>
      </c>
      <c r="I1587" s="65">
        <v>1</v>
      </c>
      <c r="J1587" s="71">
        <v>19300000</v>
      </c>
      <c r="K1587" s="70">
        <f t="shared" si="211"/>
        <v>0</v>
      </c>
      <c r="L1587" s="72"/>
      <c r="M1587" s="72"/>
      <c r="N1587" s="72"/>
      <c r="O1587" s="66"/>
      <c r="P1587" s="90"/>
      <c r="Q1587" s="65">
        <v>2008</v>
      </c>
      <c r="R1587" s="66">
        <v>10</v>
      </c>
      <c r="S1587" s="75">
        <f t="shared" si="212"/>
        <v>0.1</v>
      </c>
      <c r="T1587" s="76">
        <f t="shared" si="213"/>
        <v>1930000</v>
      </c>
      <c r="U1587" s="66">
        <f t="shared" si="216"/>
        <v>10</v>
      </c>
      <c r="V1587" s="66"/>
      <c r="W1587" s="77">
        <f t="shared" si="215"/>
        <v>19300000</v>
      </c>
      <c r="X1587" s="18">
        <f t="shared" si="209"/>
        <v>0</v>
      </c>
    </row>
    <row r="1588" spans="1:24" hidden="1" x14ac:dyDescent="0.25">
      <c r="A1588" s="65">
        <f t="shared" si="214"/>
        <v>299</v>
      </c>
      <c r="B1588" s="66"/>
      <c r="C1588" s="67" t="s">
        <v>1738</v>
      </c>
      <c r="D1588" s="66" t="s">
        <v>1739</v>
      </c>
      <c r="E1588" s="68" t="s">
        <v>86</v>
      </c>
      <c r="F1588" s="65">
        <v>1</v>
      </c>
      <c r="G1588" s="69">
        <v>7000000</v>
      </c>
      <c r="H1588" s="70">
        <f t="shared" si="217"/>
        <v>1400000</v>
      </c>
      <c r="I1588" s="65">
        <v>1</v>
      </c>
      <c r="J1588" s="71">
        <v>7000000</v>
      </c>
      <c r="K1588" s="70">
        <f t="shared" si="211"/>
        <v>1400000</v>
      </c>
      <c r="L1588" s="72"/>
      <c r="M1588" s="72"/>
      <c r="N1588" s="72"/>
      <c r="O1588" s="66"/>
      <c r="P1588" s="90"/>
      <c r="Q1588" s="65">
        <v>2010</v>
      </c>
      <c r="R1588" s="66">
        <v>10</v>
      </c>
      <c r="S1588" s="75">
        <f t="shared" si="212"/>
        <v>0.1</v>
      </c>
      <c r="T1588" s="76">
        <f t="shared" si="213"/>
        <v>700000</v>
      </c>
      <c r="U1588" s="66">
        <f t="shared" si="216"/>
        <v>8</v>
      </c>
      <c r="V1588" s="66"/>
      <c r="W1588" s="77">
        <f t="shared" si="215"/>
        <v>5600000</v>
      </c>
      <c r="X1588" s="18">
        <f t="shared" si="209"/>
        <v>1400000</v>
      </c>
    </row>
    <row r="1589" spans="1:24" hidden="1" x14ac:dyDescent="0.25">
      <c r="A1589" s="65">
        <f t="shared" si="214"/>
        <v>300</v>
      </c>
      <c r="B1589" s="66"/>
      <c r="C1589" s="67" t="s">
        <v>1740</v>
      </c>
      <c r="D1589" s="66" t="s">
        <v>1741</v>
      </c>
      <c r="E1589" s="68" t="s">
        <v>86</v>
      </c>
      <c r="F1589" s="65">
        <v>1</v>
      </c>
      <c r="G1589" s="69">
        <v>7000000</v>
      </c>
      <c r="H1589" s="70">
        <f t="shared" si="217"/>
        <v>1400000</v>
      </c>
      <c r="I1589" s="65">
        <v>1</v>
      </c>
      <c r="J1589" s="71">
        <v>7000000</v>
      </c>
      <c r="K1589" s="70">
        <f t="shared" si="211"/>
        <v>1400000</v>
      </c>
      <c r="L1589" s="72"/>
      <c r="M1589" s="72"/>
      <c r="N1589" s="72"/>
      <c r="O1589" s="66"/>
      <c r="P1589" s="90"/>
      <c r="Q1589" s="65">
        <v>2010</v>
      </c>
      <c r="R1589" s="66">
        <v>10</v>
      </c>
      <c r="S1589" s="75">
        <f t="shared" si="212"/>
        <v>0.1</v>
      </c>
      <c r="T1589" s="76">
        <f t="shared" si="213"/>
        <v>700000</v>
      </c>
      <c r="U1589" s="66">
        <f t="shared" si="216"/>
        <v>8</v>
      </c>
      <c r="V1589" s="66"/>
      <c r="W1589" s="77">
        <f t="shared" si="215"/>
        <v>5600000</v>
      </c>
      <c r="X1589" s="18">
        <f t="shared" si="209"/>
        <v>1400000</v>
      </c>
    </row>
    <row r="1590" spans="1:24" hidden="1" x14ac:dyDescent="0.25">
      <c r="A1590" s="65">
        <f t="shared" si="214"/>
        <v>301</v>
      </c>
      <c r="B1590" s="66"/>
      <c r="C1590" s="67" t="s">
        <v>1738</v>
      </c>
      <c r="D1590" s="66" t="s">
        <v>1742</v>
      </c>
      <c r="E1590" s="68" t="s">
        <v>86</v>
      </c>
      <c r="F1590" s="65">
        <v>1</v>
      </c>
      <c r="G1590" s="69">
        <v>7000000</v>
      </c>
      <c r="H1590" s="70">
        <f t="shared" si="217"/>
        <v>1400000</v>
      </c>
      <c r="I1590" s="65">
        <v>1</v>
      </c>
      <c r="J1590" s="71">
        <v>7000000</v>
      </c>
      <c r="K1590" s="70">
        <f t="shared" si="211"/>
        <v>1400000</v>
      </c>
      <c r="L1590" s="72"/>
      <c r="M1590" s="72"/>
      <c r="N1590" s="72"/>
      <c r="O1590" s="66"/>
      <c r="P1590" s="90"/>
      <c r="Q1590" s="65">
        <v>2010</v>
      </c>
      <c r="R1590" s="66">
        <v>10</v>
      </c>
      <c r="S1590" s="75">
        <f t="shared" si="212"/>
        <v>0.1</v>
      </c>
      <c r="T1590" s="76">
        <f t="shared" si="213"/>
        <v>700000</v>
      </c>
      <c r="U1590" s="66">
        <f t="shared" si="216"/>
        <v>8</v>
      </c>
      <c r="V1590" s="66"/>
      <c r="W1590" s="77">
        <f t="shared" si="215"/>
        <v>5600000</v>
      </c>
      <c r="X1590" s="18">
        <f t="shared" si="209"/>
        <v>1400000</v>
      </c>
    </row>
    <row r="1591" spans="1:24" hidden="1" x14ac:dyDescent="0.25">
      <c r="A1591" s="65">
        <f t="shared" si="214"/>
        <v>302</v>
      </c>
      <c r="B1591" s="66"/>
      <c r="C1591" s="67" t="s">
        <v>1738</v>
      </c>
      <c r="D1591" s="66" t="s">
        <v>1743</v>
      </c>
      <c r="E1591" s="68" t="s">
        <v>86</v>
      </c>
      <c r="F1591" s="65">
        <v>1</v>
      </c>
      <c r="G1591" s="69">
        <v>7000000</v>
      </c>
      <c r="H1591" s="70">
        <f t="shared" si="217"/>
        <v>1400000</v>
      </c>
      <c r="I1591" s="65">
        <v>1</v>
      </c>
      <c r="J1591" s="71">
        <v>7000000</v>
      </c>
      <c r="K1591" s="70">
        <f t="shared" si="211"/>
        <v>1400000</v>
      </c>
      <c r="L1591" s="72"/>
      <c r="M1591" s="72"/>
      <c r="N1591" s="72"/>
      <c r="O1591" s="66"/>
      <c r="P1591" s="90"/>
      <c r="Q1591" s="65">
        <v>2010</v>
      </c>
      <c r="R1591" s="66">
        <v>10</v>
      </c>
      <c r="S1591" s="75">
        <f t="shared" si="212"/>
        <v>0.1</v>
      </c>
      <c r="T1591" s="76">
        <f t="shared" si="213"/>
        <v>700000</v>
      </c>
      <c r="U1591" s="66">
        <f t="shared" si="216"/>
        <v>8</v>
      </c>
      <c r="V1591" s="66"/>
      <c r="W1591" s="77">
        <f t="shared" si="215"/>
        <v>5600000</v>
      </c>
      <c r="X1591" s="18">
        <f t="shared" si="209"/>
        <v>1400000</v>
      </c>
    </row>
    <row r="1592" spans="1:24" hidden="1" x14ac:dyDescent="0.25">
      <c r="A1592" s="65">
        <f t="shared" si="214"/>
        <v>303</v>
      </c>
      <c r="B1592" s="66"/>
      <c r="C1592" s="67" t="s">
        <v>1738</v>
      </c>
      <c r="D1592" s="66" t="s">
        <v>1744</v>
      </c>
      <c r="E1592" s="68" t="s">
        <v>86</v>
      </c>
      <c r="F1592" s="65">
        <v>1</v>
      </c>
      <c r="G1592" s="69">
        <v>7000000</v>
      </c>
      <c r="H1592" s="70">
        <f t="shared" si="217"/>
        <v>1400000</v>
      </c>
      <c r="I1592" s="65">
        <v>1</v>
      </c>
      <c r="J1592" s="71">
        <v>7000000</v>
      </c>
      <c r="K1592" s="70">
        <f t="shared" si="211"/>
        <v>1400000</v>
      </c>
      <c r="L1592" s="72"/>
      <c r="M1592" s="72"/>
      <c r="N1592" s="72"/>
      <c r="O1592" s="66"/>
      <c r="P1592" s="90"/>
      <c r="Q1592" s="65">
        <v>2010</v>
      </c>
      <c r="R1592" s="66">
        <v>10</v>
      </c>
      <c r="S1592" s="75">
        <f t="shared" si="212"/>
        <v>0.1</v>
      </c>
      <c r="T1592" s="76">
        <f t="shared" si="213"/>
        <v>700000</v>
      </c>
      <c r="U1592" s="66">
        <f t="shared" si="216"/>
        <v>8</v>
      </c>
      <c r="V1592" s="66"/>
      <c r="W1592" s="77">
        <f t="shared" si="215"/>
        <v>5600000</v>
      </c>
      <c r="X1592" s="18">
        <f t="shared" si="209"/>
        <v>1400000</v>
      </c>
    </row>
    <row r="1593" spans="1:24" hidden="1" x14ac:dyDescent="0.25">
      <c r="A1593" s="65">
        <f t="shared" si="214"/>
        <v>304</v>
      </c>
      <c r="B1593" s="66"/>
      <c r="C1593" s="67" t="s">
        <v>1738</v>
      </c>
      <c r="D1593" s="66" t="s">
        <v>1745</v>
      </c>
      <c r="E1593" s="68" t="s">
        <v>86</v>
      </c>
      <c r="F1593" s="65">
        <v>1</v>
      </c>
      <c r="G1593" s="69">
        <v>7000000</v>
      </c>
      <c r="H1593" s="70">
        <f t="shared" si="217"/>
        <v>1400000</v>
      </c>
      <c r="I1593" s="65">
        <v>1</v>
      </c>
      <c r="J1593" s="71">
        <v>7000000</v>
      </c>
      <c r="K1593" s="70">
        <f t="shared" si="211"/>
        <v>1400000</v>
      </c>
      <c r="L1593" s="72"/>
      <c r="M1593" s="72"/>
      <c r="N1593" s="72"/>
      <c r="O1593" s="66"/>
      <c r="P1593" s="90"/>
      <c r="Q1593" s="65">
        <v>2010</v>
      </c>
      <c r="R1593" s="66">
        <v>10</v>
      </c>
      <c r="S1593" s="75">
        <f t="shared" si="212"/>
        <v>0.1</v>
      </c>
      <c r="T1593" s="76">
        <f t="shared" si="213"/>
        <v>700000</v>
      </c>
      <c r="U1593" s="66">
        <f t="shared" si="216"/>
        <v>8</v>
      </c>
      <c r="V1593" s="66"/>
      <c r="W1593" s="77">
        <f t="shared" si="215"/>
        <v>5600000</v>
      </c>
      <c r="X1593" s="18">
        <f t="shared" si="209"/>
        <v>1400000</v>
      </c>
    </row>
    <row r="1594" spans="1:24" hidden="1" x14ac:dyDescent="0.25">
      <c r="A1594" s="65">
        <f t="shared" si="214"/>
        <v>305</v>
      </c>
      <c r="B1594" s="66"/>
      <c r="C1594" s="67" t="s">
        <v>1738</v>
      </c>
      <c r="D1594" s="66" t="s">
        <v>1746</v>
      </c>
      <c r="E1594" s="68" t="s">
        <v>86</v>
      </c>
      <c r="F1594" s="65">
        <v>1</v>
      </c>
      <c r="G1594" s="69">
        <v>7000000</v>
      </c>
      <c r="H1594" s="70">
        <f t="shared" si="217"/>
        <v>1400000</v>
      </c>
      <c r="I1594" s="65">
        <v>1</v>
      </c>
      <c r="J1594" s="71">
        <v>7000000</v>
      </c>
      <c r="K1594" s="70">
        <f t="shared" si="211"/>
        <v>1400000</v>
      </c>
      <c r="L1594" s="72"/>
      <c r="M1594" s="72"/>
      <c r="N1594" s="72"/>
      <c r="O1594" s="66"/>
      <c r="P1594" s="90"/>
      <c r="Q1594" s="65">
        <v>2010</v>
      </c>
      <c r="R1594" s="66">
        <v>10</v>
      </c>
      <c r="S1594" s="75">
        <f t="shared" si="212"/>
        <v>0.1</v>
      </c>
      <c r="T1594" s="76">
        <f t="shared" si="213"/>
        <v>700000</v>
      </c>
      <c r="U1594" s="66">
        <f t="shared" si="216"/>
        <v>8</v>
      </c>
      <c r="V1594" s="66"/>
      <c r="W1594" s="77">
        <f t="shared" si="215"/>
        <v>5600000</v>
      </c>
      <c r="X1594" s="18">
        <f t="shared" si="209"/>
        <v>1400000</v>
      </c>
    </row>
    <row r="1595" spans="1:24" hidden="1" x14ac:dyDescent="0.25">
      <c r="A1595" s="65">
        <f t="shared" si="214"/>
        <v>306</v>
      </c>
      <c r="B1595" s="66"/>
      <c r="C1595" s="67" t="s">
        <v>1740</v>
      </c>
      <c r="D1595" s="66" t="s">
        <v>1747</v>
      </c>
      <c r="E1595" s="68" t="s">
        <v>86</v>
      </c>
      <c r="F1595" s="65">
        <v>1</v>
      </c>
      <c r="G1595" s="69">
        <v>7000000</v>
      </c>
      <c r="H1595" s="70">
        <f t="shared" si="217"/>
        <v>1400000</v>
      </c>
      <c r="I1595" s="65">
        <v>1</v>
      </c>
      <c r="J1595" s="71">
        <v>7000000</v>
      </c>
      <c r="K1595" s="70">
        <f t="shared" si="211"/>
        <v>1400000</v>
      </c>
      <c r="L1595" s="72"/>
      <c r="M1595" s="72"/>
      <c r="N1595" s="72"/>
      <c r="O1595" s="66"/>
      <c r="P1595" s="90"/>
      <c r="Q1595" s="65">
        <v>2010</v>
      </c>
      <c r="R1595" s="66">
        <v>10</v>
      </c>
      <c r="S1595" s="75">
        <f t="shared" si="212"/>
        <v>0.1</v>
      </c>
      <c r="T1595" s="76">
        <f t="shared" si="213"/>
        <v>700000</v>
      </c>
      <c r="U1595" s="66">
        <f t="shared" si="216"/>
        <v>8</v>
      </c>
      <c r="V1595" s="66"/>
      <c r="W1595" s="77">
        <f t="shared" si="215"/>
        <v>5600000</v>
      </c>
      <c r="X1595" s="18">
        <f t="shared" si="209"/>
        <v>1400000</v>
      </c>
    </row>
    <row r="1596" spans="1:24" hidden="1" x14ac:dyDescent="0.25">
      <c r="A1596" s="65">
        <f t="shared" si="214"/>
        <v>307</v>
      </c>
      <c r="B1596" s="66"/>
      <c r="C1596" s="67" t="s">
        <v>1740</v>
      </c>
      <c r="D1596" s="66" t="s">
        <v>1748</v>
      </c>
      <c r="E1596" s="68" t="s">
        <v>86</v>
      </c>
      <c r="F1596" s="65">
        <v>1</v>
      </c>
      <c r="G1596" s="69">
        <v>7000000</v>
      </c>
      <c r="H1596" s="70">
        <f t="shared" si="217"/>
        <v>1400000</v>
      </c>
      <c r="I1596" s="65">
        <v>1</v>
      </c>
      <c r="J1596" s="71">
        <v>7000000</v>
      </c>
      <c r="K1596" s="70">
        <f t="shared" si="211"/>
        <v>1400000</v>
      </c>
      <c r="L1596" s="72"/>
      <c r="M1596" s="72"/>
      <c r="N1596" s="72"/>
      <c r="O1596" s="66"/>
      <c r="P1596" s="90"/>
      <c r="Q1596" s="65">
        <v>2010</v>
      </c>
      <c r="R1596" s="66">
        <v>10</v>
      </c>
      <c r="S1596" s="75">
        <f t="shared" si="212"/>
        <v>0.1</v>
      </c>
      <c r="T1596" s="76">
        <f t="shared" si="213"/>
        <v>700000</v>
      </c>
      <c r="U1596" s="66">
        <f t="shared" si="216"/>
        <v>8</v>
      </c>
      <c r="V1596" s="66"/>
      <c r="W1596" s="77">
        <f t="shared" si="215"/>
        <v>5600000</v>
      </c>
      <c r="X1596" s="18">
        <f t="shared" si="209"/>
        <v>1400000</v>
      </c>
    </row>
    <row r="1597" spans="1:24" hidden="1" x14ac:dyDescent="0.25">
      <c r="A1597" s="65">
        <f t="shared" si="214"/>
        <v>308</v>
      </c>
      <c r="B1597" s="66"/>
      <c r="C1597" s="67" t="s">
        <v>1738</v>
      </c>
      <c r="D1597" s="66" t="s">
        <v>1749</v>
      </c>
      <c r="E1597" s="68" t="s">
        <v>86</v>
      </c>
      <c r="F1597" s="65">
        <v>1</v>
      </c>
      <c r="G1597" s="69">
        <v>7000000</v>
      </c>
      <c r="H1597" s="70">
        <f t="shared" si="217"/>
        <v>1400000</v>
      </c>
      <c r="I1597" s="65">
        <v>1</v>
      </c>
      <c r="J1597" s="71">
        <v>7000000</v>
      </c>
      <c r="K1597" s="70">
        <f t="shared" si="211"/>
        <v>1400000</v>
      </c>
      <c r="L1597" s="72"/>
      <c r="M1597" s="72"/>
      <c r="N1597" s="72"/>
      <c r="O1597" s="66"/>
      <c r="P1597" s="90"/>
      <c r="Q1597" s="65">
        <v>2010</v>
      </c>
      <c r="R1597" s="66">
        <v>10</v>
      </c>
      <c r="S1597" s="75">
        <f t="shared" si="212"/>
        <v>0.1</v>
      </c>
      <c r="T1597" s="76">
        <f t="shared" si="213"/>
        <v>700000</v>
      </c>
      <c r="U1597" s="66">
        <f t="shared" si="216"/>
        <v>8</v>
      </c>
      <c r="V1597" s="66"/>
      <c r="W1597" s="77">
        <f t="shared" si="215"/>
        <v>5600000</v>
      </c>
      <c r="X1597" s="18">
        <f t="shared" si="209"/>
        <v>1400000</v>
      </c>
    </row>
    <row r="1598" spans="1:24" hidden="1" x14ac:dyDescent="0.25">
      <c r="A1598" s="65">
        <f t="shared" si="214"/>
        <v>309</v>
      </c>
      <c r="B1598" s="66"/>
      <c r="C1598" s="67" t="s">
        <v>1721</v>
      </c>
      <c r="D1598" s="66" t="s">
        <v>1750</v>
      </c>
      <c r="E1598" s="68" t="s">
        <v>86</v>
      </c>
      <c r="F1598" s="65">
        <v>1</v>
      </c>
      <c r="G1598" s="69">
        <v>19500000</v>
      </c>
      <c r="H1598" s="70">
        <f t="shared" si="217"/>
        <v>3900000</v>
      </c>
      <c r="I1598" s="65">
        <v>1</v>
      </c>
      <c r="J1598" s="71">
        <v>19500000</v>
      </c>
      <c r="K1598" s="70">
        <f t="shared" si="211"/>
        <v>3900000</v>
      </c>
      <c r="L1598" s="72"/>
      <c r="M1598" s="72"/>
      <c r="N1598" s="72"/>
      <c r="O1598" s="66"/>
      <c r="P1598" s="90"/>
      <c r="Q1598" s="65">
        <v>2010</v>
      </c>
      <c r="R1598" s="66">
        <v>10</v>
      </c>
      <c r="S1598" s="75">
        <f t="shared" si="212"/>
        <v>0.1</v>
      </c>
      <c r="T1598" s="76">
        <f t="shared" si="213"/>
        <v>1950000</v>
      </c>
      <c r="U1598" s="66">
        <f t="shared" si="216"/>
        <v>8</v>
      </c>
      <c r="V1598" s="66"/>
      <c r="W1598" s="77">
        <f t="shared" si="215"/>
        <v>15600000</v>
      </c>
      <c r="X1598" s="18">
        <f t="shared" si="209"/>
        <v>3900000</v>
      </c>
    </row>
    <row r="1599" spans="1:24" hidden="1" x14ac:dyDescent="0.25">
      <c r="A1599" s="65">
        <f t="shared" si="214"/>
        <v>310</v>
      </c>
      <c r="B1599" s="66"/>
      <c r="C1599" s="67" t="s">
        <v>1721</v>
      </c>
      <c r="D1599" s="66" t="s">
        <v>1751</v>
      </c>
      <c r="E1599" s="68" t="s">
        <v>86</v>
      </c>
      <c r="F1599" s="65">
        <v>1</v>
      </c>
      <c r="G1599" s="69">
        <v>19500000</v>
      </c>
      <c r="H1599" s="70">
        <f t="shared" si="217"/>
        <v>3900000</v>
      </c>
      <c r="I1599" s="65">
        <v>1</v>
      </c>
      <c r="J1599" s="71">
        <v>19500000</v>
      </c>
      <c r="K1599" s="70">
        <f t="shared" si="211"/>
        <v>3900000</v>
      </c>
      <c r="L1599" s="72"/>
      <c r="M1599" s="72"/>
      <c r="N1599" s="72"/>
      <c r="O1599" s="66"/>
      <c r="P1599" s="90"/>
      <c r="Q1599" s="65">
        <v>2010</v>
      </c>
      <c r="R1599" s="66">
        <v>10</v>
      </c>
      <c r="S1599" s="75">
        <f t="shared" si="212"/>
        <v>0.1</v>
      </c>
      <c r="T1599" s="76">
        <f t="shared" si="213"/>
        <v>1950000</v>
      </c>
      <c r="U1599" s="66">
        <f t="shared" si="216"/>
        <v>8</v>
      </c>
      <c r="V1599" s="66"/>
      <c r="W1599" s="77">
        <f t="shared" si="215"/>
        <v>15600000</v>
      </c>
      <c r="X1599" s="18">
        <f t="shared" si="209"/>
        <v>3900000</v>
      </c>
    </row>
    <row r="1600" spans="1:24" hidden="1" x14ac:dyDescent="0.25">
      <c r="A1600" s="65">
        <f t="shared" si="214"/>
        <v>311</v>
      </c>
      <c r="B1600" s="66"/>
      <c r="C1600" s="67" t="s">
        <v>1721</v>
      </c>
      <c r="D1600" s="66" t="s">
        <v>1752</v>
      </c>
      <c r="E1600" s="68" t="s">
        <v>86</v>
      </c>
      <c r="F1600" s="65">
        <v>1</v>
      </c>
      <c r="G1600" s="69">
        <v>19500000</v>
      </c>
      <c r="H1600" s="70">
        <f t="shared" si="217"/>
        <v>3900000</v>
      </c>
      <c r="I1600" s="65">
        <v>1</v>
      </c>
      <c r="J1600" s="71">
        <v>19500000</v>
      </c>
      <c r="K1600" s="70">
        <f t="shared" si="211"/>
        <v>3900000</v>
      </c>
      <c r="L1600" s="72"/>
      <c r="M1600" s="72"/>
      <c r="N1600" s="72"/>
      <c r="O1600" s="66"/>
      <c r="P1600" s="90"/>
      <c r="Q1600" s="65">
        <v>2010</v>
      </c>
      <c r="R1600" s="66">
        <v>10</v>
      </c>
      <c r="S1600" s="75">
        <f t="shared" si="212"/>
        <v>0.1</v>
      </c>
      <c r="T1600" s="76">
        <f t="shared" si="213"/>
        <v>1950000</v>
      </c>
      <c r="U1600" s="66">
        <f t="shared" si="216"/>
        <v>8</v>
      </c>
      <c r="V1600" s="66"/>
      <c r="W1600" s="77">
        <f t="shared" si="215"/>
        <v>15600000</v>
      </c>
      <c r="X1600" s="18">
        <f t="shared" ref="X1600:X1663" si="218">IF(H1600&lt;0,0,H1600)</f>
        <v>3900000</v>
      </c>
    </row>
    <row r="1601" spans="1:24" hidden="1" x14ac:dyDescent="0.25">
      <c r="A1601" s="65">
        <f t="shared" si="214"/>
        <v>312</v>
      </c>
      <c r="B1601" s="66"/>
      <c r="C1601" s="67" t="s">
        <v>1721</v>
      </c>
      <c r="D1601" s="66" t="s">
        <v>1753</v>
      </c>
      <c r="E1601" s="68" t="s">
        <v>86</v>
      </c>
      <c r="F1601" s="65">
        <v>1</v>
      </c>
      <c r="G1601" s="69">
        <v>19500000</v>
      </c>
      <c r="H1601" s="70">
        <f t="shared" si="217"/>
        <v>3900000</v>
      </c>
      <c r="I1601" s="65">
        <v>1</v>
      </c>
      <c r="J1601" s="71">
        <v>19500000</v>
      </c>
      <c r="K1601" s="70">
        <f t="shared" si="211"/>
        <v>3900000</v>
      </c>
      <c r="L1601" s="72"/>
      <c r="M1601" s="72"/>
      <c r="N1601" s="72"/>
      <c r="O1601" s="66"/>
      <c r="P1601" s="90"/>
      <c r="Q1601" s="65">
        <v>2010</v>
      </c>
      <c r="R1601" s="66">
        <v>10</v>
      </c>
      <c r="S1601" s="75">
        <f t="shared" si="212"/>
        <v>0.1</v>
      </c>
      <c r="T1601" s="76">
        <f t="shared" si="213"/>
        <v>1950000</v>
      </c>
      <c r="U1601" s="66">
        <f t="shared" si="216"/>
        <v>8</v>
      </c>
      <c r="V1601" s="66"/>
      <c r="W1601" s="77">
        <f t="shared" si="215"/>
        <v>15600000</v>
      </c>
      <c r="X1601" s="18">
        <f t="shared" si="218"/>
        <v>3900000</v>
      </c>
    </row>
    <row r="1602" spans="1:24" hidden="1" x14ac:dyDescent="0.25">
      <c r="A1602" s="65">
        <f t="shared" si="214"/>
        <v>313</v>
      </c>
      <c r="B1602" s="66"/>
      <c r="C1602" s="67" t="s">
        <v>1721</v>
      </c>
      <c r="D1602" s="66" t="s">
        <v>1754</v>
      </c>
      <c r="E1602" s="68" t="s">
        <v>86</v>
      </c>
      <c r="F1602" s="65">
        <v>1</v>
      </c>
      <c r="G1602" s="69">
        <v>19500000</v>
      </c>
      <c r="H1602" s="70">
        <f t="shared" si="217"/>
        <v>3900000</v>
      </c>
      <c r="I1602" s="65">
        <v>1</v>
      </c>
      <c r="J1602" s="71">
        <v>19500000</v>
      </c>
      <c r="K1602" s="70">
        <f t="shared" si="211"/>
        <v>3900000</v>
      </c>
      <c r="L1602" s="72"/>
      <c r="M1602" s="72"/>
      <c r="N1602" s="72"/>
      <c r="O1602" s="66"/>
      <c r="P1602" s="90"/>
      <c r="Q1602" s="65">
        <v>2010</v>
      </c>
      <c r="R1602" s="66">
        <v>10</v>
      </c>
      <c r="S1602" s="75">
        <f t="shared" si="212"/>
        <v>0.1</v>
      </c>
      <c r="T1602" s="76">
        <f t="shared" si="213"/>
        <v>1950000</v>
      </c>
      <c r="U1602" s="66">
        <f t="shared" si="216"/>
        <v>8</v>
      </c>
      <c r="V1602" s="66"/>
      <c r="W1602" s="77">
        <f t="shared" si="215"/>
        <v>15600000</v>
      </c>
      <c r="X1602" s="18">
        <f t="shared" si="218"/>
        <v>3900000</v>
      </c>
    </row>
    <row r="1603" spans="1:24" hidden="1" x14ac:dyDescent="0.25">
      <c r="A1603" s="65">
        <f t="shared" si="214"/>
        <v>314</v>
      </c>
      <c r="B1603" s="66"/>
      <c r="C1603" s="67" t="s">
        <v>1732</v>
      </c>
      <c r="D1603" s="66" t="s">
        <v>1755</v>
      </c>
      <c r="E1603" s="68" t="s">
        <v>86</v>
      </c>
      <c r="F1603" s="65">
        <v>1</v>
      </c>
      <c r="G1603" s="69">
        <v>19500000</v>
      </c>
      <c r="H1603" s="70">
        <f t="shared" si="217"/>
        <v>3900000</v>
      </c>
      <c r="I1603" s="65">
        <v>1</v>
      </c>
      <c r="J1603" s="71">
        <v>19500000</v>
      </c>
      <c r="K1603" s="70">
        <f t="shared" si="211"/>
        <v>3900000</v>
      </c>
      <c r="L1603" s="72"/>
      <c r="M1603" s="72"/>
      <c r="N1603" s="72"/>
      <c r="O1603" s="72"/>
      <c r="P1603" s="90"/>
      <c r="Q1603" s="65">
        <v>2010</v>
      </c>
      <c r="R1603" s="66">
        <v>10</v>
      </c>
      <c r="S1603" s="75">
        <f t="shared" si="212"/>
        <v>0.1</v>
      </c>
      <c r="T1603" s="76">
        <f t="shared" si="213"/>
        <v>1950000</v>
      </c>
      <c r="U1603" s="66">
        <f t="shared" si="216"/>
        <v>8</v>
      </c>
      <c r="V1603" s="66"/>
      <c r="W1603" s="77">
        <f t="shared" si="215"/>
        <v>15600000</v>
      </c>
      <c r="X1603" s="18">
        <f t="shared" si="218"/>
        <v>3900000</v>
      </c>
    </row>
    <row r="1604" spans="1:24" hidden="1" x14ac:dyDescent="0.25">
      <c r="A1604" s="65">
        <f t="shared" si="214"/>
        <v>315</v>
      </c>
      <c r="B1604" s="66"/>
      <c r="C1604" s="67" t="s">
        <v>1732</v>
      </c>
      <c r="D1604" s="66" t="s">
        <v>1756</v>
      </c>
      <c r="E1604" s="68" t="s">
        <v>86</v>
      </c>
      <c r="F1604" s="65">
        <v>1</v>
      </c>
      <c r="G1604" s="69">
        <v>19500000</v>
      </c>
      <c r="H1604" s="70">
        <f t="shared" si="217"/>
        <v>3900000</v>
      </c>
      <c r="I1604" s="65">
        <v>1</v>
      </c>
      <c r="J1604" s="71">
        <v>19500000</v>
      </c>
      <c r="K1604" s="70">
        <f t="shared" si="211"/>
        <v>3900000</v>
      </c>
      <c r="L1604" s="72"/>
      <c r="M1604" s="72"/>
      <c r="N1604" s="72"/>
      <c r="O1604" s="72"/>
      <c r="P1604" s="90"/>
      <c r="Q1604" s="65">
        <v>2010</v>
      </c>
      <c r="R1604" s="66">
        <v>10</v>
      </c>
      <c r="S1604" s="75">
        <f t="shared" si="212"/>
        <v>0.1</v>
      </c>
      <c r="T1604" s="76">
        <f t="shared" si="213"/>
        <v>1950000</v>
      </c>
      <c r="U1604" s="66">
        <f t="shared" si="216"/>
        <v>8</v>
      </c>
      <c r="V1604" s="66"/>
      <c r="W1604" s="77">
        <f t="shared" si="215"/>
        <v>15600000</v>
      </c>
      <c r="X1604" s="18">
        <f t="shared" si="218"/>
        <v>3900000</v>
      </c>
    </row>
    <row r="1605" spans="1:24" hidden="1" x14ac:dyDescent="0.25">
      <c r="A1605" s="65">
        <f t="shared" si="214"/>
        <v>316</v>
      </c>
      <c r="B1605" s="66"/>
      <c r="C1605" s="67" t="s">
        <v>1732</v>
      </c>
      <c r="D1605" s="66" t="s">
        <v>1757</v>
      </c>
      <c r="E1605" s="68" t="s">
        <v>86</v>
      </c>
      <c r="F1605" s="65">
        <v>1</v>
      </c>
      <c r="G1605" s="69">
        <v>19500000</v>
      </c>
      <c r="H1605" s="70">
        <f t="shared" si="217"/>
        <v>3900000</v>
      </c>
      <c r="I1605" s="65">
        <v>1</v>
      </c>
      <c r="J1605" s="71">
        <v>19500000</v>
      </c>
      <c r="K1605" s="70">
        <f t="shared" si="211"/>
        <v>3900000</v>
      </c>
      <c r="L1605" s="72"/>
      <c r="M1605" s="72"/>
      <c r="N1605" s="72"/>
      <c r="O1605" s="72"/>
      <c r="P1605" s="90"/>
      <c r="Q1605" s="65">
        <v>2010</v>
      </c>
      <c r="R1605" s="66">
        <v>10</v>
      </c>
      <c r="S1605" s="75">
        <f t="shared" si="212"/>
        <v>0.1</v>
      </c>
      <c r="T1605" s="76">
        <f t="shared" si="213"/>
        <v>1950000</v>
      </c>
      <c r="U1605" s="66">
        <f t="shared" si="216"/>
        <v>8</v>
      </c>
      <c r="V1605" s="66"/>
      <c r="W1605" s="77">
        <f t="shared" si="215"/>
        <v>15600000</v>
      </c>
      <c r="X1605" s="18">
        <f t="shared" si="218"/>
        <v>3900000</v>
      </c>
    </row>
    <row r="1606" spans="1:24" hidden="1" x14ac:dyDescent="0.25">
      <c r="A1606" s="65">
        <f t="shared" si="214"/>
        <v>317</v>
      </c>
      <c r="B1606" s="66"/>
      <c r="C1606" s="67" t="s">
        <v>1732</v>
      </c>
      <c r="D1606" s="66" t="s">
        <v>1758</v>
      </c>
      <c r="E1606" s="68" t="s">
        <v>86</v>
      </c>
      <c r="F1606" s="65">
        <v>1</v>
      </c>
      <c r="G1606" s="69">
        <v>19500000</v>
      </c>
      <c r="H1606" s="70">
        <f t="shared" si="217"/>
        <v>3900000</v>
      </c>
      <c r="I1606" s="65">
        <v>1</v>
      </c>
      <c r="J1606" s="71">
        <v>19500000</v>
      </c>
      <c r="K1606" s="70">
        <f t="shared" si="211"/>
        <v>3900000</v>
      </c>
      <c r="L1606" s="72"/>
      <c r="M1606" s="72"/>
      <c r="N1606" s="72"/>
      <c r="O1606" s="72"/>
      <c r="P1606" s="90"/>
      <c r="Q1606" s="65">
        <v>2010</v>
      </c>
      <c r="R1606" s="66">
        <v>10</v>
      </c>
      <c r="S1606" s="75">
        <f t="shared" si="212"/>
        <v>0.1</v>
      </c>
      <c r="T1606" s="76">
        <f t="shared" si="213"/>
        <v>1950000</v>
      </c>
      <c r="U1606" s="66">
        <f t="shared" si="216"/>
        <v>8</v>
      </c>
      <c r="V1606" s="66"/>
      <c r="W1606" s="77">
        <f t="shared" si="215"/>
        <v>15600000</v>
      </c>
      <c r="X1606" s="18">
        <f t="shared" si="218"/>
        <v>3900000</v>
      </c>
    </row>
    <row r="1607" spans="1:24" hidden="1" x14ac:dyDescent="0.25">
      <c r="A1607" s="65">
        <f t="shared" si="214"/>
        <v>318</v>
      </c>
      <c r="B1607" s="66"/>
      <c r="C1607" s="67" t="s">
        <v>1732</v>
      </c>
      <c r="D1607" s="66" t="s">
        <v>1759</v>
      </c>
      <c r="E1607" s="68" t="s">
        <v>86</v>
      </c>
      <c r="F1607" s="65">
        <v>1</v>
      </c>
      <c r="G1607" s="69">
        <v>19500000</v>
      </c>
      <c r="H1607" s="70">
        <f t="shared" si="217"/>
        <v>3900000</v>
      </c>
      <c r="I1607" s="65">
        <v>1</v>
      </c>
      <c r="J1607" s="71">
        <v>19500000</v>
      </c>
      <c r="K1607" s="70">
        <f t="shared" si="211"/>
        <v>3900000</v>
      </c>
      <c r="L1607" s="72"/>
      <c r="M1607" s="72"/>
      <c r="N1607" s="72"/>
      <c r="O1607" s="72"/>
      <c r="P1607" s="90"/>
      <c r="Q1607" s="65">
        <v>2010</v>
      </c>
      <c r="R1607" s="66">
        <v>10</v>
      </c>
      <c r="S1607" s="75">
        <f t="shared" si="212"/>
        <v>0.1</v>
      </c>
      <c r="T1607" s="76">
        <f t="shared" si="213"/>
        <v>1950000</v>
      </c>
      <c r="U1607" s="66">
        <f t="shared" si="216"/>
        <v>8</v>
      </c>
      <c r="V1607" s="66"/>
      <c r="W1607" s="77">
        <f t="shared" si="215"/>
        <v>15600000</v>
      </c>
      <c r="X1607" s="18">
        <f t="shared" si="218"/>
        <v>3900000</v>
      </c>
    </row>
    <row r="1608" spans="1:24" hidden="1" x14ac:dyDescent="0.25">
      <c r="A1608" s="65">
        <f t="shared" si="214"/>
        <v>319</v>
      </c>
      <c r="B1608" s="66"/>
      <c r="C1608" s="67" t="s">
        <v>1760</v>
      </c>
      <c r="D1608" s="66" t="s">
        <v>1761</v>
      </c>
      <c r="E1608" s="68" t="s">
        <v>86</v>
      </c>
      <c r="F1608" s="65">
        <v>1</v>
      </c>
      <c r="G1608" s="69">
        <v>42000000</v>
      </c>
      <c r="H1608" s="70">
        <f t="shared" si="217"/>
        <v>8400000</v>
      </c>
      <c r="I1608" s="65">
        <v>1</v>
      </c>
      <c r="J1608" s="71">
        <v>42000000</v>
      </c>
      <c r="K1608" s="70">
        <f t="shared" si="211"/>
        <v>8400000</v>
      </c>
      <c r="L1608" s="72"/>
      <c r="M1608" s="72"/>
      <c r="N1608" s="72"/>
      <c r="O1608" s="66"/>
      <c r="P1608" s="90"/>
      <c r="Q1608" s="65">
        <v>2010</v>
      </c>
      <c r="R1608" s="66">
        <v>10</v>
      </c>
      <c r="S1608" s="75">
        <f t="shared" si="212"/>
        <v>0.1</v>
      </c>
      <c r="T1608" s="76">
        <f t="shared" si="213"/>
        <v>4200000</v>
      </c>
      <c r="U1608" s="66">
        <f t="shared" si="216"/>
        <v>8</v>
      </c>
      <c r="V1608" s="66"/>
      <c r="W1608" s="77">
        <f t="shared" si="215"/>
        <v>33600000</v>
      </c>
      <c r="X1608" s="18">
        <f t="shared" si="218"/>
        <v>8400000</v>
      </c>
    </row>
    <row r="1609" spans="1:24" hidden="1" x14ac:dyDescent="0.25">
      <c r="A1609" s="65">
        <f t="shared" si="214"/>
        <v>320</v>
      </c>
      <c r="B1609" s="66"/>
      <c r="C1609" s="67" t="s">
        <v>1760</v>
      </c>
      <c r="D1609" s="66" t="s">
        <v>1762</v>
      </c>
      <c r="E1609" s="68" t="s">
        <v>86</v>
      </c>
      <c r="F1609" s="65">
        <v>1</v>
      </c>
      <c r="G1609" s="69">
        <v>42000000</v>
      </c>
      <c r="H1609" s="70">
        <f t="shared" si="217"/>
        <v>8400000</v>
      </c>
      <c r="I1609" s="65">
        <v>1</v>
      </c>
      <c r="J1609" s="71">
        <v>42000000</v>
      </c>
      <c r="K1609" s="70">
        <f t="shared" si="211"/>
        <v>8400000</v>
      </c>
      <c r="L1609" s="72"/>
      <c r="M1609" s="72"/>
      <c r="N1609" s="72"/>
      <c r="O1609" s="66"/>
      <c r="P1609" s="90"/>
      <c r="Q1609" s="65">
        <v>2010</v>
      </c>
      <c r="R1609" s="66">
        <v>10</v>
      </c>
      <c r="S1609" s="75">
        <f t="shared" si="212"/>
        <v>0.1</v>
      </c>
      <c r="T1609" s="76">
        <f t="shared" si="213"/>
        <v>4200000</v>
      </c>
      <c r="U1609" s="66">
        <f t="shared" si="216"/>
        <v>8</v>
      </c>
      <c r="V1609" s="66"/>
      <c r="W1609" s="77">
        <f t="shared" si="215"/>
        <v>33600000</v>
      </c>
      <c r="X1609" s="18">
        <f t="shared" si="218"/>
        <v>8400000</v>
      </c>
    </row>
    <row r="1610" spans="1:24" hidden="1" x14ac:dyDescent="0.25">
      <c r="A1610" s="65">
        <f t="shared" si="214"/>
        <v>321</v>
      </c>
      <c r="B1610" s="66"/>
      <c r="C1610" s="67" t="s">
        <v>1763</v>
      </c>
      <c r="D1610" s="66" t="s">
        <v>1764</v>
      </c>
      <c r="E1610" s="68" t="s">
        <v>86</v>
      </c>
      <c r="F1610" s="65">
        <v>1</v>
      </c>
      <c r="G1610" s="69">
        <v>37000000</v>
      </c>
      <c r="H1610" s="70">
        <f t="shared" si="217"/>
        <v>7400000</v>
      </c>
      <c r="I1610" s="65">
        <v>1</v>
      </c>
      <c r="J1610" s="71">
        <v>37000000</v>
      </c>
      <c r="K1610" s="70">
        <f t="shared" ref="K1610:K1673" si="219">H1610</f>
        <v>7400000</v>
      </c>
      <c r="L1610" s="72"/>
      <c r="M1610" s="72"/>
      <c r="N1610" s="72"/>
      <c r="O1610" s="72"/>
      <c r="P1610" s="90"/>
      <c r="Q1610" s="65">
        <v>2010</v>
      </c>
      <c r="R1610" s="66">
        <v>10</v>
      </c>
      <c r="S1610" s="75">
        <f t="shared" ref="S1610:S1673" si="220">100%/R1610</f>
        <v>0.1</v>
      </c>
      <c r="T1610" s="76">
        <f t="shared" ref="T1610:T1673" si="221">G1610/R1610</f>
        <v>3700000</v>
      </c>
      <c r="U1610" s="66">
        <f t="shared" si="216"/>
        <v>8</v>
      </c>
      <c r="V1610" s="66"/>
      <c r="W1610" s="77">
        <f t="shared" si="215"/>
        <v>29600000</v>
      </c>
      <c r="X1610" s="18">
        <f t="shared" si="218"/>
        <v>7400000</v>
      </c>
    </row>
    <row r="1611" spans="1:24" hidden="1" x14ac:dyDescent="0.25">
      <c r="A1611" s="65">
        <f t="shared" si="214"/>
        <v>322</v>
      </c>
      <c r="B1611" s="66"/>
      <c r="C1611" s="67" t="s">
        <v>1763</v>
      </c>
      <c r="D1611" s="66" t="s">
        <v>1765</v>
      </c>
      <c r="E1611" s="68" t="s">
        <v>86</v>
      </c>
      <c r="F1611" s="65">
        <v>1</v>
      </c>
      <c r="G1611" s="69">
        <v>37000000</v>
      </c>
      <c r="H1611" s="70">
        <f t="shared" si="217"/>
        <v>7400000</v>
      </c>
      <c r="I1611" s="65">
        <v>1</v>
      </c>
      <c r="J1611" s="71">
        <v>37000000</v>
      </c>
      <c r="K1611" s="70">
        <f t="shared" si="219"/>
        <v>7400000</v>
      </c>
      <c r="L1611" s="72"/>
      <c r="M1611" s="72"/>
      <c r="N1611" s="72"/>
      <c r="O1611" s="72"/>
      <c r="P1611" s="90"/>
      <c r="Q1611" s="65">
        <v>2010</v>
      </c>
      <c r="R1611" s="66">
        <v>10</v>
      </c>
      <c r="S1611" s="75">
        <f t="shared" si="220"/>
        <v>0.1</v>
      </c>
      <c r="T1611" s="76">
        <f t="shared" si="221"/>
        <v>3700000</v>
      </c>
      <c r="U1611" s="66">
        <f t="shared" si="216"/>
        <v>8</v>
      </c>
      <c r="V1611" s="66"/>
      <c r="W1611" s="77">
        <f t="shared" si="215"/>
        <v>29600000</v>
      </c>
      <c r="X1611" s="18">
        <f t="shared" si="218"/>
        <v>7400000</v>
      </c>
    </row>
    <row r="1612" spans="1:24" hidden="1" x14ac:dyDescent="0.25">
      <c r="A1612" s="65">
        <f t="shared" ref="A1612:A1675" si="222">+A1611+1</f>
        <v>323</v>
      </c>
      <c r="B1612" s="66"/>
      <c r="C1612" s="67" t="s">
        <v>1766</v>
      </c>
      <c r="D1612" s="195" t="s">
        <v>1767</v>
      </c>
      <c r="E1612" s="68" t="s">
        <v>86</v>
      </c>
      <c r="F1612" s="65">
        <v>1</v>
      </c>
      <c r="G1612" s="88">
        <v>15800000</v>
      </c>
      <c r="H1612" s="70">
        <f t="shared" si="217"/>
        <v>1580000</v>
      </c>
      <c r="I1612" s="65">
        <v>1</v>
      </c>
      <c r="J1612" s="71">
        <v>15800000</v>
      </c>
      <c r="K1612" s="70">
        <f t="shared" si="219"/>
        <v>1580000</v>
      </c>
      <c r="L1612" s="72"/>
      <c r="M1612" s="72"/>
      <c r="N1612" s="72"/>
      <c r="O1612" s="199"/>
      <c r="P1612" s="73"/>
      <c r="Q1612" s="65">
        <v>2009</v>
      </c>
      <c r="R1612" s="66">
        <v>10</v>
      </c>
      <c r="S1612" s="75">
        <f t="shared" si="220"/>
        <v>0.1</v>
      </c>
      <c r="T1612" s="76">
        <f t="shared" si="221"/>
        <v>1580000</v>
      </c>
      <c r="U1612" s="66">
        <f t="shared" si="216"/>
        <v>9</v>
      </c>
      <c r="V1612" s="66"/>
      <c r="W1612" s="77">
        <f t="shared" si="215"/>
        <v>14220000</v>
      </c>
      <c r="X1612" s="18">
        <f t="shared" si="218"/>
        <v>1580000</v>
      </c>
    </row>
    <row r="1613" spans="1:24" hidden="1" x14ac:dyDescent="0.25">
      <c r="A1613" s="65">
        <f t="shared" si="222"/>
        <v>324</v>
      </c>
      <c r="B1613" s="66"/>
      <c r="C1613" s="67" t="s">
        <v>1766</v>
      </c>
      <c r="D1613" s="195" t="s">
        <v>1768</v>
      </c>
      <c r="E1613" s="68" t="s">
        <v>86</v>
      </c>
      <c r="F1613" s="65">
        <v>1</v>
      </c>
      <c r="G1613" s="88">
        <v>15800000</v>
      </c>
      <c r="H1613" s="70">
        <f t="shared" si="217"/>
        <v>1580000</v>
      </c>
      <c r="I1613" s="65">
        <v>1</v>
      </c>
      <c r="J1613" s="71">
        <v>15800000</v>
      </c>
      <c r="K1613" s="70">
        <f t="shared" si="219"/>
        <v>1580000</v>
      </c>
      <c r="L1613" s="72"/>
      <c r="M1613" s="72"/>
      <c r="N1613" s="72"/>
      <c r="O1613" s="199"/>
      <c r="P1613" s="73"/>
      <c r="Q1613" s="65">
        <v>2009</v>
      </c>
      <c r="R1613" s="66">
        <v>10</v>
      </c>
      <c r="S1613" s="75">
        <f t="shared" si="220"/>
        <v>0.1</v>
      </c>
      <c r="T1613" s="76">
        <f t="shared" si="221"/>
        <v>1580000</v>
      </c>
      <c r="U1613" s="66">
        <f t="shared" si="216"/>
        <v>9</v>
      </c>
      <c r="V1613" s="66"/>
      <c r="W1613" s="77">
        <f t="shared" si="215"/>
        <v>14220000</v>
      </c>
      <c r="X1613" s="18">
        <f t="shared" si="218"/>
        <v>1580000</v>
      </c>
    </row>
    <row r="1614" spans="1:24" hidden="1" x14ac:dyDescent="0.25">
      <c r="A1614" s="65">
        <f t="shared" si="222"/>
        <v>325</v>
      </c>
      <c r="B1614" s="66"/>
      <c r="C1614" s="67" t="s">
        <v>1766</v>
      </c>
      <c r="D1614" s="195" t="s">
        <v>1769</v>
      </c>
      <c r="E1614" s="68" t="s">
        <v>86</v>
      </c>
      <c r="F1614" s="65">
        <v>1</v>
      </c>
      <c r="G1614" s="88">
        <v>15800000</v>
      </c>
      <c r="H1614" s="70">
        <f t="shared" si="217"/>
        <v>1580000</v>
      </c>
      <c r="I1614" s="65">
        <v>1</v>
      </c>
      <c r="J1614" s="71">
        <v>15800000</v>
      </c>
      <c r="K1614" s="70">
        <f t="shared" si="219"/>
        <v>1580000</v>
      </c>
      <c r="L1614" s="72"/>
      <c r="M1614" s="72"/>
      <c r="N1614" s="72"/>
      <c r="O1614" s="199"/>
      <c r="P1614" s="73"/>
      <c r="Q1614" s="65">
        <v>2009</v>
      </c>
      <c r="R1614" s="66">
        <v>10</v>
      </c>
      <c r="S1614" s="75">
        <f t="shared" si="220"/>
        <v>0.1</v>
      </c>
      <c r="T1614" s="76">
        <f t="shared" si="221"/>
        <v>1580000</v>
      </c>
      <c r="U1614" s="66">
        <f t="shared" si="216"/>
        <v>9</v>
      </c>
      <c r="V1614" s="66"/>
      <c r="W1614" s="77">
        <f t="shared" si="215"/>
        <v>14220000</v>
      </c>
      <c r="X1614" s="18">
        <f t="shared" si="218"/>
        <v>1580000</v>
      </c>
    </row>
    <row r="1615" spans="1:24" hidden="1" x14ac:dyDescent="0.25">
      <c r="A1615" s="65">
        <f t="shared" si="222"/>
        <v>326</v>
      </c>
      <c r="B1615" s="66"/>
      <c r="C1615" s="67" t="s">
        <v>1766</v>
      </c>
      <c r="D1615" s="195" t="s">
        <v>1770</v>
      </c>
      <c r="E1615" s="68" t="s">
        <v>86</v>
      </c>
      <c r="F1615" s="65">
        <v>1</v>
      </c>
      <c r="G1615" s="88">
        <v>15800000</v>
      </c>
      <c r="H1615" s="70">
        <f t="shared" si="217"/>
        <v>1580000</v>
      </c>
      <c r="I1615" s="65">
        <v>1</v>
      </c>
      <c r="J1615" s="71">
        <v>15800000</v>
      </c>
      <c r="K1615" s="70">
        <f t="shared" si="219"/>
        <v>1580000</v>
      </c>
      <c r="L1615" s="72"/>
      <c r="M1615" s="72"/>
      <c r="N1615" s="72"/>
      <c r="O1615" s="199"/>
      <c r="P1615" s="73"/>
      <c r="Q1615" s="65">
        <v>2009</v>
      </c>
      <c r="R1615" s="66">
        <v>10</v>
      </c>
      <c r="S1615" s="75">
        <f t="shared" si="220"/>
        <v>0.1</v>
      </c>
      <c r="T1615" s="76">
        <f t="shared" si="221"/>
        <v>1580000</v>
      </c>
      <c r="U1615" s="66">
        <f t="shared" si="216"/>
        <v>9</v>
      </c>
      <c r="V1615" s="66"/>
      <c r="W1615" s="77">
        <f t="shared" si="215"/>
        <v>14220000</v>
      </c>
      <c r="X1615" s="18">
        <f t="shared" si="218"/>
        <v>1580000</v>
      </c>
    </row>
    <row r="1616" spans="1:24" hidden="1" x14ac:dyDescent="0.25">
      <c r="A1616" s="65">
        <f t="shared" si="222"/>
        <v>327</v>
      </c>
      <c r="B1616" s="66"/>
      <c r="C1616" s="67" t="s">
        <v>1766</v>
      </c>
      <c r="D1616" s="195" t="s">
        <v>1771</v>
      </c>
      <c r="E1616" s="68" t="s">
        <v>86</v>
      </c>
      <c r="F1616" s="65">
        <v>1</v>
      </c>
      <c r="G1616" s="88">
        <v>15800000</v>
      </c>
      <c r="H1616" s="70">
        <f t="shared" si="217"/>
        <v>1580000</v>
      </c>
      <c r="I1616" s="65">
        <v>1</v>
      </c>
      <c r="J1616" s="71">
        <v>15800000</v>
      </c>
      <c r="K1616" s="70">
        <f t="shared" si="219"/>
        <v>1580000</v>
      </c>
      <c r="L1616" s="72"/>
      <c r="M1616" s="72"/>
      <c r="N1616" s="72"/>
      <c r="O1616" s="199"/>
      <c r="P1616" s="73"/>
      <c r="Q1616" s="65">
        <v>2009</v>
      </c>
      <c r="R1616" s="66">
        <v>10</v>
      </c>
      <c r="S1616" s="75">
        <f t="shared" si="220"/>
        <v>0.1</v>
      </c>
      <c r="T1616" s="76">
        <f t="shared" si="221"/>
        <v>1580000</v>
      </c>
      <c r="U1616" s="66">
        <f t="shared" si="216"/>
        <v>9</v>
      </c>
      <c r="V1616" s="66"/>
      <c r="W1616" s="77">
        <f t="shared" si="215"/>
        <v>14220000</v>
      </c>
      <c r="X1616" s="18">
        <f t="shared" si="218"/>
        <v>1580000</v>
      </c>
    </row>
    <row r="1617" spans="1:24" hidden="1" x14ac:dyDescent="0.25">
      <c r="A1617" s="65">
        <f t="shared" si="222"/>
        <v>328</v>
      </c>
      <c r="B1617" s="66"/>
      <c r="C1617" s="67" t="s">
        <v>1766</v>
      </c>
      <c r="D1617" s="195" t="s">
        <v>1772</v>
      </c>
      <c r="E1617" s="68" t="s">
        <v>86</v>
      </c>
      <c r="F1617" s="65">
        <v>1</v>
      </c>
      <c r="G1617" s="88">
        <v>15800000</v>
      </c>
      <c r="H1617" s="70">
        <f t="shared" si="217"/>
        <v>1580000</v>
      </c>
      <c r="I1617" s="65">
        <v>1</v>
      </c>
      <c r="J1617" s="71">
        <v>15800000</v>
      </c>
      <c r="K1617" s="70">
        <f t="shared" si="219"/>
        <v>1580000</v>
      </c>
      <c r="L1617" s="72"/>
      <c r="M1617" s="72"/>
      <c r="N1617" s="72"/>
      <c r="O1617" s="199"/>
      <c r="P1617" s="90"/>
      <c r="Q1617" s="65">
        <v>2009</v>
      </c>
      <c r="R1617" s="66">
        <v>10</v>
      </c>
      <c r="S1617" s="75">
        <f t="shared" si="220"/>
        <v>0.1</v>
      </c>
      <c r="T1617" s="76">
        <f t="shared" si="221"/>
        <v>1580000</v>
      </c>
      <c r="U1617" s="66">
        <f t="shared" si="216"/>
        <v>9</v>
      </c>
      <c r="V1617" s="66"/>
      <c r="W1617" s="77">
        <f t="shared" si="215"/>
        <v>14220000</v>
      </c>
      <c r="X1617" s="18">
        <f t="shared" si="218"/>
        <v>1580000</v>
      </c>
    </row>
    <row r="1618" spans="1:24" hidden="1" x14ac:dyDescent="0.25">
      <c r="A1618" s="65">
        <f t="shared" si="222"/>
        <v>329</v>
      </c>
      <c r="B1618" s="66"/>
      <c r="C1618" s="67" t="s">
        <v>1766</v>
      </c>
      <c r="D1618" s="195" t="s">
        <v>1773</v>
      </c>
      <c r="E1618" s="68" t="s">
        <v>86</v>
      </c>
      <c r="F1618" s="65">
        <v>1</v>
      </c>
      <c r="G1618" s="88">
        <v>15800000</v>
      </c>
      <c r="H1618" s="70">
        <f t="shared" si="217"/>
        <v>1580000</v>
      </c>
      <c r="I1618" s="65">
        <v>1</v>
      </c>
      <c r="J1618" s="71">
        <v>15800000</v>
      </c>
      <c r="K1618" s="70">
        <f t="shared" si="219"/>
        <v>1580000</v>
      </c>
      <c r="L1618" s="72"/>
      <c r="M1618" s="72"/>
      <c r="N1618" s="72"/>
      <c r="O1618" s="199"/>
      <c r="P1618" s="90"/>
      <c r="Q1618" s="65">
        <v>2009</v>
      </c>
      <c r="R1618" s="66">
        <v>10</v>
      </c>
      <c r="S1618" s="75">
        <f t="shared" si="220"/>
        <v>0.1</v>
      </c>
      <c r="T1618" s="76">
        <f t="shared" si="221"/>
        <v>1580000</v>
      </c>
      <c r="U1618" s="66">
        <f t="shared" si="216"/>
        <v>9</v>
      </c>
      <c r="V1618" s="66"/>
      <c r="W1618" s="77">
        <f t="shared" si="215"/>
        <v>14220000</v>
      </c>
      <c r="X1618" s="18">
        <f t="shared" si="218"/>
        <v>1580000</v>
      </c>
    </row>
    <row r="1619" spans="1:24" hidden="1" x14ac:dyDescent="0.25">
      <c r="A1619" s="65">
        <f t="shared" si="222"/>
        <v>330</v>
      </c>
      <c r="B1619" s="66"/>
      <c r="C1619" s="67" t="s">
        <v>1766</v>
      </c>
      <c r="D1619" s="195" t="s">
        <v>1774</v>
      </c>
      <c r="E1619" s="68" t="s">
        <v>86</v>
      </c>
      <c r="F1619" s="65">
        <v>1</v>
      </c>
      <c r="G1619" s="88">
        <v>15800000</v>
      </c>
      <c r="H1619" s="70">
        <f t="shared" si="217"/>
        <v>1580000</v>
      </c>
      <c r="I1619" s="65">
        <v>1</v>
      </c>
      <c r="J1619" s="71">
        <v>15800000</v>
      </c>
      <c r="K1619" s="70">
        <f t="shared" si="219"/>
        <v>1580000</v>
      </c>
      <c r="L1619" s="72"/>
      <c r="M1619" s="72"/>
      <c r="N1619" s="72"/>
      <c r="O1619" s="199"/>
      <c r="P1619" s="90"/>
      <c r="Q1619" s="65">
        <v>2009</v>
      </c>
      <c r="R1619" s="66">
        <v>10</v>
      </c>
      <c r="S1619" s="75">
        <f t="shared" si="220"/>
        <v>0.1</v>
      </c>
      <c r="T1619" s="76">
        <f t="shared" si="221"/>
        <v>1580000</v>
      </c>
      <c r="U1619" s="66">
        <f t="shared" si="216"/>
        <v>9</v>
      </c>
      <c r="V1619" s="66"/>
      <c r="W1619" s="77">
        <f t="shared" si="215"/>
        <v>14220000</v>
      </c>
      <c r="X1619" s="18">
        <f t="shared" si="218"/>
        <v>1580000</v>
      </c>
    </row>
    <row r="1620" spans="1:24" hidden="1" x14ac:dyDescent="0.25">
      <c r="A1620" s="65">
        <f t="shared" si="222"/>
        <v>331</v>
      </c>
      <c r="B1620" s="66"/>
      <c r="C1620" s="67" t="s">
        <v>1766</v>
      </c>
      <c r="D1620" s="195" t="s">
        <v>1775</v>
      </c>
      <c r="E1620" s="68" t="s">
        <v>86</v>
      </c>
      <c r="F1620" s="65">
        <v>1</v>
      </c>
      <c r="G1620" s="88">
        <v>15800000</v>
      </c>
      <c r="H1620" s="70">
        <f t="shared" si="217"/>
        <v>1580000</v>
      </c>
      <c r="I1620" s="65">
        <v>1</v>
      </c>
      <c r="J1620" s="71">
        <v>15800000</v>
      </c>
      <c r="K1620" s="70">
        <f t="shared" si="219"/>
        <v>1580000</v>
      </c>
      <c r="L1620" s="72"/>
      <c r="M1620" s="72"/>
      <c r="N1620" s="72"/>
      <c r="O1620" s="199"/>
      <c r="P1620" s="90"/>
      <c r="Q1620" s="65">
        <v>2009</v>
      </c>
      <c r="R1620" s="66">
        <v>10</v>
      </c>
      <c r="S1620" s="75">
        <f t="shared" si="220"/>
        <v>0.1</v>
      </c>
      <c r="T1620" s="76">
        <f t="shared" si="221"/>
        <v>1580000</v>
      </c>
      <c r="U1620" s="66">
        <f t="shared" si="216"/>
        <v>9</v>
      </c>
      <c r="V1620" s="66"/>
      <c r="W1620" s="77">
        <f t="shared" ref="W1620:W1683" si="223">T1620*U1620</f>
        <v>14220000</v>
      </c>
      <c r="X1620" s="18">
        <f t="shared" si="218"/>
        <v>1580000</v>
      </c>
    </row>
    <row r="1621" spans="1:24" hidden="1" x14ac:dyDescent="0.25">
      <c r="A1621" s="65">
        <f t="shared" si="222"/>
        <v>332</v>
      </c>
      <c r="B1621" s="66"/>
      <c r="C1621" s="67" t="s">
        <v>1776</v>
      </c>
      <c r="D1621" s="66" t="s">
        <v>1777</v>
      </c>
      <c r="E1621" s="68" t="s">
        <v>86</v>
      </c>
      <c r="F1621" s="65">
        <v>1</v>
      </c>
      <c r="G1621" s="212">
        <v>70000000</v>
      </c>
      <c r="H1621" s="70">
        <f t="shared" si="217"/>
        <v>7000000</v>
      </c>
      <c r="I1621" s="65">
        <v>1</v>
      </c>
      <c r="J1621" s="71">
        <v>70000000</v>
      </c>
      <c r="K1621" s="70">
        <f t="shared" si="219"/>
        <v>7000000</v>
      </c>
      <c r="L1621" s="72"/>
      <c r="M1621" s="72"/>
      <c r="N1621" s="72"/>
      <c r="O1621" s="66"/>
      <c r="P1621" s="90"/>
      <c r="Q1621" s="65">
        <v>2009</v>
      </c>
      <c r="R1621" s="66">
        <v>10</v>
      </c>
      <c r="S1621" s="75">
        <f t="shared" si="220"/>
        <v>0.1</v>
      </c>
      <c r="T1621" s="76">
        <f t="shared" si="221"/>
        <v>7000000</v>
      </c>
      <c r="U1621" s="66">
        <f t="shared" si="216"/>
        <v>9</v>
      </c>
      <c r="V1621" s="66"/>
      <c r="W1621" s="77">
        <f t="shared" si="223"/>
        <v>63000000</v>
      </c>
      <c r="X1621" s="18">
        <f t="shared" si="218"/>
        <v>7000000</v>
      </c>
    </row>
    <row r="1622" spans="1:24" hidden="1" x14ac:dyDescent="0.25">
      <c r="A1622" s="65">
        <f t="shared" si="222"/>
        <v>333</v>
      </c>
      <c r="B1622" s="66"/>
      <c r="C1622" s="67" t="s">
        <v>1732</v>
      </c>
      <c r="D1622" s="195" t="s">
        <v>1778</v>
      </c>
      <c r="E1622" s="68" t="s">
        <v>86</v>
      </c>
      <c r="F1622" s="65">
        <v>1</v>
      </c>
      <c r="G1622" s="88">
        <v>19200000</v>
      </c>
      <c r="H1622" s="70">
        <f t="shared" si="217"/>
        <v>1920000</v>
      </c>
      <c r="I1622" s="65">
        <v>1</v>
      </c>
      <c r="J1622" s="71">
        <v>19200000</v>
      </c>
      <c r="K1622" s="70">
        <f t="shared" si="219"/>
        <v>1920000</v>
      </c>
      <c r="L1622" s="72"/>
      <c r="M1622" s="72"/>
      <c r="N1622" s="72"/>
      <c r="O1622" s="199"/>
      <c r="P1622" s="90"/>
      <c r="Q1622" s="65">
        <v>2009</v>
      </c>
      <c r="R1622" s="66">
        <v>10</v>
      </c>
      <c r="S1622" s="75">
        <f t="shared" si="220"/>
        <v>0.1</v>
      </c>
      <c r="T1622" s="76">
        <f t="shared" si="221"/>
        <v>1920000</v>
      </c>
      <c r="U1622" s="66">
        <f t="shared" si="216"/>
        <v>9</v>
      </c>
      <c r="V1622" s="66"/>
      <c r="W1622" s="77">
        <f t="shared" si="223"/>
        <v>17280000</v>
      </c>
      <c r="X1622" s="18">
        <f t="shared" si="218"/>
        <v>1920000</v>
      </c>
    </row>
    <row r="1623" spans="1:24" hidden="1" x14ac:dyDescent="0.25">
      <c r="A1623" s="65">
        <f t="shared" si="222"/>
        <v>334</v>
      </c>
      <c r="B1623" s="66"/>
      <c r="C1623" s="67" t="s">
        <v>1732</v>
      </c>
      <c r="D1623" s="195" t="s">
        <v>1779</v>
      </c>
      <c r="E1623" s="68" t="s">
        <v>86</v>
      </c>
      <c r="F1623" s="65">
        <v>1</v>
      </c>
      <c r="G1623" s="88">
        <v>19200000</v>
      </c>
      <c r="H1623" s="70">
        <f t="shared" si="217"/>
        <v>1920000</v>
      </c>
      <c r="I1623" s="65">
        <v>1</v>
      </c>
      <c r="J1623" s="71">
        <v>19200000</v>
      </c>
      <c r="K1623" s="70">
        <f t="shared" si="219"/>
        <v>1920000</v>
      </c>
      <c r="L1623" s="72"/>
      <c r="M1623" s="72"/>
      <c r="N1623" s="72"/>
      <c r="O1623" s="199"/>
      <c r="P1623" s="90"/>
      <c r="Q1623" s="65">
        <v>2009</v>
      </c>
      <c r="R1623" s="66">
        <v>10</v>
      </c>
      <c r="S1623" s="75">
        <f t="shared" si="220"/>
        <v>0.1</v>
      </c>
      <c r="T1623" s="76">
        <f t="shared" si="221"/>
        <v>1920000</v>
      </c>
      <c r="U1623" s="66">
        <f t="shared" si="216"/>
        <v>9</v>
      </c>
      <c r="V1623" s="66"/>
      <c r="W1623" s="77">
        <f t="shared" si="223"/>
        <v>17280000</v>
      </c>
      <c r="X1623" s="18">
        <f t="shared" si="218"/>
        <v>1920000</v>
      </c>
    </row>
    <row r="1624" spans="1:24" hidden="1" x14ac:dyDescent="0.25">
      <c r="A1624" s="65">
        <f t="shared" si="222"/>
        <v>335</v>
      </c>
      <c r="B1624" s="66"/>
      <c r="C1624" s="67" t="s">
        <v>1732</v>
      </c>
      <c r="D1624" s="195" t="s">
        <v>1780</v>
      </c>
      <c r="E1624" s="68" t="s">
        <v>86</v>
      </c>
      <c r="F1624" s="65">
        <v>1</v>
      </c>
      <c r="G1624" s="88">
        <v>19200000</v>
      </c>
      <c r="H1624" s="70">
        <f t="shared" si="217"/>
        <v>1920000</v>
      </c>
      <c r="I1624" s="65">
        <v>1</v>
      </c>
      <c r="J1624" s="71">
        <v>19200000</v>
      </c>
      <c r="K1624" s="70">
        <f t="shared" si="219"/>
        <v>1920000</v>
      </c>
      <c r="L1624" s="72"/>
      <c r="M1624" s="72"/>
      <c r="N1624" s="72"/>
      <c r="O1624" s="199"/>
      <c r="P1624" s="90"/>
      <c r="Q1624" s="65">
        <v>2009</v>
      </c>
      <c r="R1624" s="66">
        <v>10</v>
      </c>
      <c r="S1624" s="75">
        <f t="shared" si="220"/>
        <v>0.1</v>
      </c>
      <c r="T1624" s="76">
        <f t="shared" si="221"/>
        <v>1920000</v>
      </c>
      <c r="U1624" s="66">
        <f t="shared" si="216"/>
        <v>9</v>
      </c>
      <c r="V1624" s="66"/>
      <c r="W1624" s="77">
        <f t="shared" si="223"/>
        <v>17280000</v>
      </c>
      <c r="X1624" s="18">
        <f t="shared" si="218"/>
        <v>1920000</v>
      </c>
    </row>
    <row r="1625" spans="1:24" hidden="1" x14ac:dyDescent="0.25">
      <c r="A1625" s="65">
        <f t="shared" si="222"/>
        <v>336</v>
      </c>
      <c r="B1625" s="66"/>
      <c r="C1625" s="67" t="s">
        <v>1732</v>
      </c>
      <c r="D1625" s="195" t="s">
        <v>1781</v>
      </c>
      <c r="E1625" s="68" t="s">
        <v>86</v>
      </c>
      <c r="F1625" s="65">
        <v>1</v>
      </c>
      <c r="G1625" s="88">
        <v>19200000</v>
      </c>
      <c r="H1625" s="70">
        <f t="shared" si="217"/>
        <v>1920000</v>
      </c>
      <c r="I1625" s="65">
        <v>1</v>
      </c>
      <c r="J1625" s="71">
        <v>19200000</v>
      </c>
      <c r="K1625" s="70">
        <f t="shared" si="219"/>
        <v>1920000</v>
      </c>
      <c r="L1625" s="72"/>
      <c r="M1625" s="72"/>
      <c r="N1625" s="72"/>
      <c r="O1625" s="199"/>
      <c r="P1625" s="90"/>
      <c r="Q1625" s="65">
        <v>2009</v>
      </c>
      <c r="R1625" s="66">
        <v>10</v>
      </c>
      <c r="S1625" s="75">
        <f t="shared" si="220"/>
        <v>0.1</v>
      </c>
      <c r="T1625" s="76">
        <f t="shared" si="221"/>
        <v>1920000</v>
      </c>
      <c r="U1625" s="66">
        <f t="shared" si="216"/>
        <v>9</v>
      </c>
      <c r="V1625" s="66"/>
      <c r="W1625" s="77">
        <f t="shared" si="223"/>
        <v>17280000</v>
      </c>
      <c r="X1625" s="18">
        <f t="shared" si="218"/>
        <v>1920000</v>
      </c>
    </row>
    <row r="1626" spans="1:24" hidden="1" x14ac:dyDescent="0.25">
      <c r="A1626" s="65">
        <f t="shared" si="222"/>
        <v>337</v>
      </c>
      <c r="B1626" s="66"/>
      <c r="C1626" s="67" t="s">
        <v>1732</v>
      </c>
      <c r="D1626" s="195" t="s">
        <v>1782</v>
      </c>
      <c r="E1626" s="68" t="s">
        <v>86</v>
      </c>
      <c r="F1626" s="65">
        <v>1</v>
      </c>
      <c r="G1626" s="88">
        <v>19200000</v>
      </c>
      <c r="H1626" s="70">
        <f t="shared" si="217"/>
        <v>1920000</v>
      </c>
      <c r="I1626" s="65">
        <v>1</v>
      </c>
      <c r="J1626" s="71">
        <v>19200000</v>
      </c>
      <c r="K1626" s="70">
        <f t="shared" si="219"/>
        <v>1920000</v>
      </c>
      <c r="L1626" s="72"/>
      <c r="M1626" s="72"/>
      <c r="N1626" s="72"/>
      <c r="O1626" s="199"/>
      <c r="P1626" s="90"/>
      <c r="Q1626" s="65">
        <v>2009</v>
      </c>
      <c r="R1626" s="66">
        <v>10</v>
      </c>
      <c r="S1626" s="75">
        <f t="shared" si="220"/>
        <v>0.1</v>
      </c>
      <c r="T1626" s="76">
        <f t="shared" si="221"/>
        <v>1920000</v>
      </c>
      <c r="U1626" s="66">
        <f t="shared" si="216"/>
        <v>9</v>
      </c>
      <c r="V1626" s="66"/>
      <c r="W1626" s="77">
        <f t="shared" si="223"/>
        <v>17280000</v>
      </c>
      <c r="X1626" s="18">
        <f t="shared" si="218"/>
        <v>1920000</v>
      </c>
    </row>
    <row r="1627" spans="1:24" ht="17.25" hidden="1" customHeight="1" x14ac:dyDescent="0.25">
      <c r="A1627" s="65">
        <f t="shared" si="222"/>
        <v>338</v>
      </c>
      <c r="B1627" s="66"/>
      <c r="C1627" s="67" t="s">
        <v>1783</v>
      </c>
      <c r="D1627" s="195" t="s">
        <v>1784</v>
      </c>
      <c r="E1627" s="68" t="s">
        <v>86</v>
      </c>
      <c r="F1627" s="65">
        <v>1</v>
      </c>
      <c r="G1627" s="88">
        <v>7000000</v>
      </c>
      <c r="H1627" s="70">
        <f t="shared" si="217"/>
        <v>700000</v>
      </c>
      <c r="I1627" s="65">
        <v>1</v>
      </c>
      <c r="J1627" s="71">
        <v>7000000</v>
      </c>
      <c r="K1627" s="70">
        <f t="shared" si="219"/>
        <v>700000</v>
      </c>
      <c r="L1627" s="72"/>
      <c r="M1627" s="72"/>
      <c r="N1627" s="72"/>
      <c r="O1627" s="66"/>
      <c r="P1627" s="90"/>
      <c r="Q1627" s="65">
        <v>2009</v>
      </c>
      <c r="R1627" s="66">
        <v>10</v>
      </c>
      <c r="S1627" s="75">
        <f t="shared" si="220"/>
        <v>0.1</v>
      </c>
      <c r="T1627" s="76">
        <f t="shared" si="221"/>
        <v>700000</v>
      </c>
      <c r="U1627" s="66">
        <f t="shared" si="216"/>
        <v>9</v>
      </c>
      <c r="V1627" s="66"/>
      <c r="W1627" s="77">
        <f t="shared" si="223"/>
        <v>6300000</v>
      </c>
      <c r="X1627" s="18">
        <f t="shared" si="218"/>
        <v>700000</v>
      </c>
    </row>
    <row r="1628" spans="1:24" ht="17.25" hidden="1" customHeight="1" x14ac:dyDescent="0.25">
      <c r="A1628" s="65">
        <f t="shared" si="222"/>
        <v>339</v>
      </c>
      <c r="B1628" s="66"/>
      <c r="C1628" s="67" t="s">
        <v>1783</v>
      </c>
      <c r="D1628" s="195" t="s">
        <v>1785</v>
      </c>
      <c r="E1628" s="68" t="s">
        <v>86</v>
      </c>
      <c r="F1628" s="65">
        <v>1</v>
      </c>
      <c r="G1628" s="88">
        <v>7000000</v>
      </c>
      <c r="H1628" s="70">
        <f t="shared" si="217"/>
        <v>700000</v>
      </c>
      <c r="I1628" s="65">
        <v>1</v>
      </c>
      <c r="J1628" s="71">
        <v>7000000</v>
      </c>
      <c r="K1628" s="70">
        <f t="shared" si="219"/>
        <v>700000</v>
      </c>
      <c r="L1628" s="72"/>
      <c r="M1628" s="72"/>
      <c r="N1628" s="72"/>
      <c r="O1628" s="66"/>
      <c r="P1628" s="90"/>
      <c r="Q1628" s="65">
        <v>2009</v>
      </c>
      <c r="R1628" s="66">
        <v>10</v>
      </c>
      <c r="S1628" s="75">
        <f t="shared" si="220"/>
        <v>0.1</v>
      </c>
      <c r="T1628" s="76">
        <f t="shared" si="221"/>
        <v>700000</v>
      </c>
      <c r="U1628" s="66">
        <f t="shared" si="216"/>
        <v>9</v>
      </c>
      <c r="V1628" s="66"/>
      <c r="W1628" s="77">
        <f t="shared" si="223"/>
        <v>6300000</v>
      </c>
      <c r="X1628" s="18">
        <f t="shared" si="218"/>
        <v>700000</v>
      </c>
    </row>
    <row r="1629" spans="1:24" ht="17.25" hidden="1" customHeight="1" x14ac:dyDescent="0.25">
      <c r="A1629" s="65">
        <f t="shared" si="222"/>
        <v>340</v>
      </c>
      <c r="B1629" s="66"/>
      <c r="C1629" s="67" t="s">
        <v>1783</v>
      </c>
      <c r="D1629" s="195" t="s">
        <v>1786</v>
      </c>
      <c r="E1629" s="68" t="s">
        <v>86</v>
      </c>
      <c r="F1629" s="65">
        <v>1</v>
      </c>
      <c r="G1629" s="88">
        <v>7000000</v>
      </c>
      <c r="H1629" s="70">
        <f t="shared" si="217"/>
        <v>700000</v>
      </c>
      <c r="I1629" s="65">
        <v>1</v>
      </c>
      <c r="J1629" s="71">
        <v>7000000</v>
      </c>
      <c r="K1629" s="70">
        <f t="shared" si="219"/>
        <v>700000</v>
      </c>
      <c r="L1629" s="72"/>
      <c r="M1629" s="72"/>
      <c r="N1629" s="72"/>
      <c r="O1629" s="66"/>
      <c r="P1629" s="90"/>
      <c r="Q1629" s="65">
        <v>2009</v>
      </c>
      <c r="R1629" s="66">
        <v>10</v>
      </c>
      <c r="S1629" s="75">
        <f t="shared" si="220"/>
        <v>0.1</v>
      </c>
      <c r="T1629" s="76">
        <f t="shared" si="221"/>
        <v>700000</v>
      </c>
      <c r="U1629" s="66">
        <f t="shared" si="216"/>
        <v>9</v>
      </c>
      <c r="V1629" s="66"/>
      <c r="W1629" s="77">
        <f t="shared" si="223"/>
        <v>6300000</v>
      </c>
      <c r="X1629" s="18">
        <f t="shared" si="218"/>
        <v>700000</v>
      </c>
    </row>
    <row r="1630" spans="1:24" ht="17.25" hidden="1" customHeight="1" x14ac:dyDescent="0.25">
      <c r="A1630" s="65">
        <f t="shared" si="222"/>
        <v>341</v>
      </c>
      <c r="B1630" s="66"/>
      <c r="C1630" s="67" t="s">
        <v>1783</v>
      </c>
      <c r="D1630" s="195" t="s">
        <v>1787</v>
      </c>
      <c r="E1630" s="68" t="s">
        <v>86</v>
      </c>
      <c r="F1630" s="65">
        <v>1</v>
      </c>
      <c r="G1630" s="88">
        <v>7000000</v>
      </c>
      <c r="H1630" s="70">
        <f t="shared" si="217"/>
        <v>700000</v>
      </c>
      <c r="I1630" s="65">
        <v>1</v>
      </c>
      <c r="J1630" s="71">
        <v>7000000</v>
      </c>
      <c r="K1630" s="70">
        <f t="shared" si="219"/>
        <v>700000</v>
      </c>
      <c r="L1630" s="72"/>
      <c r="M1630" s="72"/>
      <c r="N1630" s="72"/>
      <c r="O1630" s="66"/>
      <c r="P1630" s="90"/>
      <c r="Q1630" s="65">
        <v>2009</v>
      </c>
      <c r="R1630" s="66">
        <v>10</v>
      </c>
      <c r="S1630" s="75">
        <f t="shared" si="220"/>
        <v>0.1</v>
      </c>
      <c r="T1630" s="76">
        <f t="shared" si="221"/>
        <v>700000</v>
      </c>
      <c r="U1630" s="66">
        <f t="shared" si="216"/>
        <v>9</v>
      </c>
      <c r="V1630" s="66"/>
      <c r="W1630" s="77">
        <f t="shared" si="223"/>
        <v>6300000</v>
      </c>
      <c r="X1630" s="18">
        <f t="shared" si="218"/>
        <v>700000</v>
      </c>
    </row>
    <row r="1631" spans="1:24" ht="17.25" hidden="1" customHeight="1" x14ac:dyDescent="0.25">
      <c r="A1631" s="65">
        <f t="shared" si="222"/>
        <v>342</v>
      </c>
      <c r="B1631" s="66"/>
      <c r="C1631" s="67" t="s">
        <v>1783</v>
      </c>
      <c r="D1631" s="195" t="s">
        <v>1788</v>
      </c>
      <c r="E1631" s="68" t="s">
        <v>86</v>
      </c>
      <c r="F1631" s="65">
        <v>1</v>
      </c>
      <c r="G1631" s="88">
        <v>7000000</v>
      </c>
      <c r="H1631" s="70">
        <f t="shared" si="217"/>
        <v>700000</v>
      </c>
      <c r="I1631" s="65">
        <v>1</v>
      </c>
      <c r="J1631" s="71">
        <v>7000000</v>
      </c>
      <c r="K1631" s="70">
        <f t="shared" si="219"/>
        <v>700000</v>
      </c>
      <c r="L1631" s="72"/>
      <c r="M1631" s="72"/>
      <c r="N1631" s="72"/>
      <c r="O1631" s="66"/>
      <c r="P1631" s="90"/>
      <c r="Q1631" s="65">
        <v>2009</v>
      </c>
      <c r="R1631" s="66">
        <v>10</v>
      </c>
      <c r="S1631" s="75">
        <f t="shared" si="220"/>
        <v>0.1</v>
      </c>
      <c r="T1631" s="76">
        <f t="shared" si="221"/>
        <v>700000</v>
      </c>
      <c r="U1631" s="66">
        <f t="shared" si="216"/>
        <v>9</v>
      </c>
      <c r="V1631" s="66"/>
      <c r="W1631" s="77">
        <f t="shared" si="223"/>
        <v>6300000</v>
      </c>
      <c r="X1631" s="18">
        <f t="shared" si="218"/>
        <v>700000</v>
      </c>
    </row>
    <row r="1632" spans="1:24" ht="17.25" hidden="1" customHeight="1" x14ac:dyDescent="0.25">
      <c r="A1632" s="65">
        <f t="shared" si="222"/>
        <v>343</v>
      </c>
      <c r="B1632" s="66"/>
      <c r="C1632" s="67" t="s">
        <v>1783</v>
      </c>
      <c r="D1632" s="195" t="s">
        <v>1789</v>
      </c>
      <c r="E1632" s="68" t="s">
        <v>86</v>
      </c>
      <c r="F1632" s="65">
        <v>1</v>
      </c>
      <c r="G1632" s="88">
        <v>7000000</v>
      </c>
      <c r="H1632" s="70">
        <f t="shared" si="217"/>
        <v>700000</v>
      </c>
      <c r="I1632" s="65">
        <v>1</v>
      </c>
      <c r="J1632" s="71">
        <v>7000000</v>
      </c>
      <c r="K1632" s="70">
        <f t="shared" si="219"/>
        <v>700000</v>
      </c>
      <c r="L1632" s="72"/>
      <c r="M1632" s="72"/>
      <c r="N1632" s="72"/>
      <c r="O1632" s="66"/>
      <c r="P1632" s="90"/>
      <c r="Q1632" s="65">
        <v>2009</v>
      </c>
      <c r="R1632" s="66">
        <v>10</v>
      </c>
      <c r="S1632" s="75">
        <f t="shared" si="220"/>
        <v>0.1</v>
      </c>
      <c r="T1632" s="76">
        <f t="shared" si="221"/>
        <v>700000</v>
      </c>
      <c r="U1632" s="66">
        <f t="shared" ref="U1632:U1695" si="224">2018-Q1632</f>
        <v>9</v>
      </c>
      <c r="V1632" s="66"/>
      <c r="W1632" s="77">
        <f t="shared" si="223"/>
        <v>6300000</v>
      </c>
      <c r="X1632" s="18">
        <f t="shared" si="218"/>
        <v>700000</v>
      </c>
    </row>
    <row r="1633" spans="1:24" ht="17.25" hidden="1" customHeight="1" x14ac:dyDescent="0.25">
      <c r="A1633" s="65">
        <f t="shared" si="222"/>
        <v>344</v>
      </c>
      <c r="B1633" s="66"/>
      <c r="C1633" s="67" t="s">
        <v>1783</v>
      </c>
      <c r="D1633" s="195" t="s">
        <v>1790</v>
      </c>
      <c r="E1633" s="68" t="s">
        <v>86</v>
      </c>
      <c r="F1633" s="65">
        <v>1</v>
      </c>
      <c r="G1633" s="88">
        <v>7000000</v>
      </c>
      <c r="H1633" s="70">
        <f t="shared" si="217"/>
        <v>700000</v>
      </c>
      <c r="I1633" s="65">
        <v>1</v>
      </c>
      <c r="J1633" s="71">
        <v>7000000</v>
      </c>
      <c r="K1633" s="70">
        <f t="shared" si="219"/>
        <v>700000</v>
      </c>
      <c r="L1633" s="72"/>
      <c r="M1633" s="72"/>
      <c r="N1633" s="72"/>
      <c r="O1633" s="66"/>
      <c r="P1633" s="90"/>
      <c r="Q1633" s="65">
        <v>2009</v>
      </c>
      <c r="R1633" s="66">
        <v>10</v>
      </c>
      <c r="S1633" s="75">
        <f t="shared" si="220"/>
        <v>0.1</v>
      </c>
      <c r="T1633" s="76">
        <f t="shared" si="221"/>
        <v>700000</v>
      </c>
      <c r="U1633" s="66">
        <f t="shared" si="224"/>
        <v>9</v>
      </c>
      <c r="V1633" s="66"/>
      <c r="W1633" s="77">
        <f t="shared" si="223"/>
        <v>6300000</v>
      </c>
      <c r="X1633" s="18">
        <f t="shared" si="218"/>
        <v>700000</v>
      </c>
    </row>
    <row r="1634" spans="1:24" ht="17.25" hidden="1" customHeight="1" x14ac:dyDescent="0.25">
      <c r="A1634" s="65">
        <f t="shared" si="222"/>
        <v>345</v>
      </c>
      <c r="B1634" s="66"/>
      <c r="C1634" s="67" t="s">
        <v>1783</v>
      </c>
      <c r="D1634" s="195" t="s">
        <v>1791</v>
      </c>
      <c r="E1634" s="68" t="s">
        <v>86</v>
      </c>
      <c r="F1634" s="65">
        <v>1</v>
      </c>
      <c r="G1634" s="88">
        <v>7000000</v>
      </c>
      <c r="H1634" s="70">
        <f t="shared" si="217"/>
        <v>700000</v>
      </c>
      <c r="I1634" s="65">
        <v>1</v>
      </c>
      <c r="J1634" s="71">
        <v>7000000</v>
      </c>
      <c r="K1634" s="70">
        <f t="shared" si="219"/>
        <v>700000</v>
      </c>
      <c r="L1634" s="72"/>
      <c r="M1634" s="72"/>
      <c r="N1634" s="72"/>
      <c r="O1634" s="66"/>
      <c r="P1634" s="90"/>
      <c r="Q1634" s="65">
        <v>2009</v>
      </c>
      <c r="R1634" s="66">
        <v>10</v>
      </c>
      <c r="S1634" s="75">
        <f t="shared" si="220"/>
        <v>0.1</v>
      </c>
      <c r="T1634" s="76">
        <f t="shared" si="221"/>
        <v>700000</v>
      </c>
      <c r="U1634" s="66">
        <f t="shared" si="224"/>
        <v>9</v>
      </c>
      <c r="V1634" s="66"/>
      <c r="W1634" s="77">
        <f t="shared" si="223"/>
        <v>6300000</v>
      </c>
      <c r="X1634" s="18">
        <f t="shared" si="218"/>
        <v>700000</v>
      </c>
    </row>
    <row r="1635" spans="1:24" ht="17.25" hidden="1" customHeight="1" x14ac:dyDescent="0.25">
      <c r="A1635" s="65">
        <f t="shared" si="222"/>
        <v>346</v>
      </c>
      <c r="B1635" s="66"/>
      <c r="C1635" s="67" t="s">
        <v>1783</v>
      </c>
      <c r="D1635" s="195" t="s">
        <v>1792</v>
      </c>
      <c r="E1635" s="68" t="s">
        <v>86</v>
      </c>
      <c r="F1635" s="65">
        <v>1</v>
      </c>
      <c r="G1635" s="88">
        <v>7000000</v>
      </c>
      <c r="H1635" s="70">
        <f t="shared" si="217"/>
        <v>700000</v>
      </c>
      <c r="I1635" s="65">
        <v>1</v>
      </c>
      <c r="J1635" s="71">
        <v>7000000</v>
      </c>
      <c r="K1635" s="70">
        <f t="shared" si="219"/>
        <v>700000</v>
      </c>
      <c r="L1635" s="72"/>
      <c r="M1635" s="72"/>
      <c r="N1635" s="72"/>
      <c r="O1635" s="66"/>
      <c r="P1635" s="90"/>
      <c r="Q1635" s="65">
        <v>2009</v>
      </c>
      <c r="R1635" s="66">
        <v>10</v>
      </c>
      <c r="S1635" s="75">
        <f t="shared" si="220"/>
        <v>0.1</v>
      </c>
      <c r="T1635" s="76">
        <f t="shared" si="221"/>
        <v>700000</v>
      </c>
      <c r="U1635" s="66">
        <f t="shared" si="224"/>
        <v>9</v>
      </c>
      <c r="V1635" s="66"/>
      <c r="W1635" s="77">
        <f t="shared" si="223"/>
        <v>6300000</v>
      </c>
      <c r="X1635" s="18">
        <f t="shared" si="218"/>
        <v>700000</v>
      </c>
    </row>
    <row r="1636" spans="1:24" ht="17.25" hidden="1" customHeight="1" x14ac:dyDescent="0.25">
      <c r="A1636" s="65">
        <f t="shared" si="222"/>
        <v>347</v>
      </c>
      <c r="B1636" s="66"/>
      <c r="C1636" s="67" t="s">
        <v>1783</v>
      </c>
      <c r="D1636" s="195" t="s">
        <v>1793</v>
      </c>
      <c r="E1636" s="68" t="s">
        <v>86</v>
      </c>
      <c r="F1636" s="65">
        <v>1</v>
      </c>
      <c r="G1636" s="88">
        <v>7000000</v>
      </c>
      <c r="H1636" s="70">
        <f t="shared" si="217"/>
        <v>700000</v>
      </c>
      <c r="I1636" s="65">
        <v>1</v>
      </c>
      <c r="J1636" s="71">
        <v>7000000</v>
      </c>
      <c r="K1636" s="70">
        <f t="shared" si="219"/>
        <v>700000</v>
      </c>
      <c r="L1636" s="72"/>
      <c r="M1636" s="72"/>
      <c r="N1636" s="72"/>
      <c r="O1636" s="66"/>
      <c r="P1636" s="90"/>
      <c r="Q1636" s="65">
        <v>2009</v>
      </c>
      <c r="R1636" s="66">
        <v>10</v>
      </c>
      <c r="S1636" s="75">
        <f t="shared" si="220"/>
        <v>0.1</v>
      </c>
      <c r="T1636" s="76">
        <f t="shared" si="221"/>
        <v>700000</v>
      </c>
      <c r="U1636" s="66">
        <f t="shared" si="224"/>
        <v>9</v>
      </c>
      <c r="V1636" s="66"/>
      <c r="W1636" s="77">
        <f t="shared" si="223"/>
        <v>6300000</v>
      </c>
      <c r="X1636" s="18">
        <f t="shared" si="218"/>
        <v>700000</v>
      </c>
    </row>
    <row r="1637" spans="1:24" ht="30" hidden="1" x14ac:dyDescent="0.25">
      <c r="A1637" s="65">
        <f t="shared" si="222"/>
        <v>348</v>
      </c>
      <c r="B1637" s="66"/>
      <c r="C1637" s="67" t="s">
        <v>1794</v>
      </c>
      <c r="D1637" s="66" t="s">
        <v>1795</v>
      </c>
      <c r="E1637" s="68" t="s">
        <v>86</v>
      </c>
      <c r="F1637" s="65">
        <v>1</v>
      </c>
      <c r="G1637" s="88">
        <v>14956000</v>
      </c>
      <c r="H1637" s="70">
        <f t="shared" si="217"/>
        <v>1495600</v>
      </c>
      <c r="I1637" s="65">
        <v>1</v>
      </c>
      <c r="J1637" s="71">
        <v>14956000</v>
      </c>
      <c r="K1637" s="70">
        <f t="shared" si="219"/>
        <v>1495600</v>
      </c>
      <c r="L1637" s="72"/>
      <c r="M1637" s="72"/>
      <c r="N1637" s="72"/>
      <c r="O1637" s="66"/>
      <c r="P1637" s="90"/>
      <c r="Q1637" s="65">
        <v>2009</v>
      </c>
      <c r="R1637" s="66">
        <v>10</v>
      </c>
      <c r="S1637" s="75">
        <f t="shared" si="220"/>
        <v>0.1</v>
      </c>
      <c r="T1637" s="76">
        <f t="shared" si="221"/>
        <v>1495600</v>
      </c>
      <c r="U1637" s="66">
        <f t="shared" si="224"/>
        <v>9</v>
      </c>
      <c r="V1637" s="66"/>
      <c r="W1637" s="77">
        <f t="shared" si="223"/>
        <v>13460400</v>
      </c>
      <c r="X1637" s="18">
        <f t="shared" si="218"/>
        <v>1495600</v>
      </c>
    </row>
    <row r="1638" spans="1:24" hidden="1" x14ac:dyDescent="0.25">
      <c r="A1638" s="65">
        <f t="shared" si="222"/>
        <v>349</v>
      </c>
      <c r="B1638" s="66"/>
      <c r="C1638" s="67" t="s">
        <v>1796</v>
      </c>
      <c r="D1638" s="195" t="s">
        <v>1797</v>
      </c>
      <c r="E1638" s="68" t="s">
        <v>86</v>
      </c>
      <c r="F1638" s="65">
        <v>1</v>
      </c>
      <c r="G1638" s="88">
        <v>7000000</v>
      </c>
      <c r="H1638" s="70">
        <f t="shared" si="217"/>
        <v>700000</v>
      </c>
      <c r="I1638" s="65">
        <v>1</v>
      </c>
      <c r="J1638" s="71">
        <v>7000000</v>
      </c>
      <c r="K1638" s="70">
        <f t="shared" si="219"/>
        <v>700000</v>
      </c>
      <c r="L1638" s="72"/>
      <c r="M1638" s="72"/>
      <c r="N1638" s="72"/>
      <c r="O1638" s="66"/>
      <c r="P1638" s="90"/>
      <c r="Q1638" s="65">
        <v>2009</v>
      </c>
      <c r="R1638" s="66">
        <v>10</v>
      </c>
      <c r="S1638" s="75">
        <f t="shared" si="220"/>
        <v>0.1</v>
      </c>
      <c r="T1638" s="76">
        <f t="shared" si="221"/>
        <v>700000</v>
      </c>
      <c r="U1638" s="66">
        <f t="shared" si="224"/>
        <v>9</v>
      </c>
      <c r="V1638" s="66"/>
      <c r="W1638" s="77">
        <f t="shared" si="223"/>
        <v>6300000</v>
      </c>
      <c r="X1638" s="18">
        <f t="shared" si="218"/>
        <v>700000</v>
      </c>
    </row>
    <row r="1639" spans="1:24" hidden="1" x14ac:dyDescent="0.25">
      <c r="A1639" s="65">
        <f t="shared" si="222"/>
        <v>350</v>
      </c>
      <c r="B1639" s="66"/>
      <c r="C1639" s="67" t="s">
        <v>1796</v>
      </c>
      <c r="D1639" s="195" t="s">
        <v>1798</v>
      </c>
      <c r="E1639" s="68" t="s">
        <v>86</v>
      </c>
      <c r="F1639" s="65">
        <v>1</v>
      </c>
      <c r="G1639" s="88">
        <v>7000000</v>
      </c>
      <c r="H1639" s="70">
        <f t="shared" si="217"/>
        <v>700000</v>
      </c>
      <c r="I1639" s="65">
        <v>1</v>
      </c>
      <c r="J1639" s="71">
        <v>7000000</v>
      </c>
      <c r="K1639" s="70">
        <f t="shared" si="219"/>
        <v>700000</v>
      </c>
      <c r="L1639" s="72"/>
      <c r="M1639" s="72"/>
      <c r="N1639" s="72"/>
      <c r="O1639" s="66"/>
      <c r="P1639" s="90"/>
      <c r="Q1639" s="65">
        <v>2009</v>
      </c>
      <c r="R1639" s="66">
        <v>10</v>
      </c>
      <c r="S1639" s="75">
        <f t="shared" si="220"/>
        <v>0.1</v>
      </c>
      <c r="T1639" s="76">
        <f t="shared" si="221"/>
        <v>700000</v>
      </c>
      <c r="U1639" s="66">
        <f t="shared" si="224"/>
        <v>9</v>
      </c>
      <c r="V1639" s="66"/>
      <c r="W1639" s="77">
        <f t="shared" si="223"/>
        <v>6300000</v>
      </c>
      <c r="X1639" s="18">
        <f t="shared" si="218"/>
        <v>700000</v>
      </c>
    </row>
    <row r="1640" spans="1:24" hidden="1" x14ac:dyDescent="0.25">
      <c r="A1640" s="65">
        <f t="shared" si="222"/>
        <v>351</v>
      </c>
      <c r="B1640" s="66"/>
      <c r="C1640" s="67" t="s">
        <v>1796</v>
      </c>
      <c r="D1640" s="195" t="s">
        <v>1799</v>
      </c>
      <c r="E1640" s="68" t="s">
        <v>86</v>
      </c>
      <c r="F1640" s="65">
        <v>1</v>
      </c>
      <c r="G1640" s="88">
        <v>7000000</v>
      </c>
      <c r="H1640" s="70">
        <f t="shared" si="217"/>
        <v>700000</v>
      </c>
      <c r="I1640" s="65">
        <v>1</v>
      </c>
      <c r="J1640" s="71">
        <v>7000000</v>
      </c>
      <c r="K1640" s="70">
        <f t="shared" si="219"/>
        <v>700000</v>
      </c>
      <c r="L1640" s="72"/>
      <c r="M1640" s="72"/>
      <c r="N1640" s="72"/>
      <c r="O1640" s="66"/>
      <c r="P1640" s="90"/>
      <c r="Q1640" s="65">
        <v>2009</v>
      </c>
      <c r="R1640" s="66">
        <v>10</v>
      </c>
      <c r="S1640" s="75">
        <f t="shared" si="220"/>
        <v>0.1</v>
      </c>
      <c r="T1640" s="76">
        <f t="shared" si="221"/>
        <v>700000</v>
      </c>
      <c r="U1640" s="66">
        <f t="shared" si="224"/>
        <v>9</v>
      </c>
      <c r="V1640" s="66"/>
      <c r="W1640" s="77">
        <f t="shared" si="223"/>
        <v>6300000</v>
      </c>
      <c r="X1640" s="18">
        <f t="shared" si="218"/>
        <v>700000</v>
      </c>
    </row>
    <row r="1641" spans="1:24" hidden="1" x14ac:dyDescent="0.25">
      <c r="A1641" s="65">
        <f t="shared" si="222"/>
        <v>352</v>
      </c>
      <c r="B1641" s="66"/>
      <c r="C1641" s="67" t="s">
        <v>1796</v>
      </c>
      <c r="D1641" s="195" t="s">
        <v>1800</v>
      </c>
      <c r="E1641" s="68" t="s">
        <v>86</v>
      </c>
      <c r="F1641" s="65">
        <v>1</v>
      </c>
      <c r="G1641" s="88">
        <v>7000000</v>
      </c>
      <c r="H1641" s="70">
        <f t="shared" si="217"/>
        <v>700000</v>
      </c>
      <c r="I1641" s="65">
        <v>1</v>
      </c>
      <c r="J1641" s="71">
        <v>7000000</v>
      </c>
      <c r="K1641" s="70">
        <f t="shared" si="219"/>
        <v>700000</v>
      </c>
      <c r="L1641" s="72"/>
      <c r="M1641" s="72"/>
      <c r="N1641" s="72"/>
      <c r="O1641" s="66"/>
      <c r="P1641" s="90"/>
      <c r="Q1641" s="65">
        <v>2009</v>
      </c>
      <c r="R1641" s="66">
        <v>10</v>
      </c>
      <c r="S1641" s="75">
        <f t="shared" si="220"/>
        <v>0.1</v>
      </c>
      <c r="T1641" s="76">
        <f t="shared" si="221"/>
        <v>700000</v>
      </c>
      <c r="U1641" s="66">
        <f t="shared" si="224"/>
        <v>9</v>
      </c>
      <c r="V1641" s="66"/>
      <c r="W1641" s="77">
        <f t="shared" si="223"/>
        <v>6300000</v>
      </c>
      <c r="X1641" s="18">
        <f t="shared" si="218"/>
        <v>700000</v>
      </c>
    </row>
    <row r="1642" spans="1:24" hidden="1" x14ac:dyDescent="0.25">
      <c r="A1642" s="65">
        <f t="shared" si="222"/>
        <v>353</v>
      </c>
      <c r="B1642" s="66"/>
      <c r="C1642" s="67" t="s">
        <v>1796</v>
      </c>
      <c r="D1642" s="195" t="s">
        <v>1801</v>
      </c>
      <c r="E1642" s="68" t="s">
        <v>86</v>
      </c>
      <c r="F1642" s="65">
        <v>1</v>
      </c>
      <c r="G1642" s="88">
        <v>7000000</v>
      </c>
      <c r="H1642" s="70">
        <f t="shared" si="217"/>
        <v>700000</v>
      </c>
      <c r="I1642" s="65">
        <v>1</v>
      </c>
      <c r="J1642" s="71">
        <v>7000000</v>
      </c>
      <c r="K1642" s="70">
        <f t="shared" si="219"/>
        <v>700000</v>
      </c>
      <c r="L1642" s="72"/>
      <c r="M1642" s="72"/>
      <c r="N1642" s="72"/>
      <c r="O1642" s="66"/>
      <c r="P1642" s="90"/>
      <c r="Q1642" s="65">
        <v>2009</v>
      </c>
      <c r="R1642" s="66">
        <v>10</v>
      </c>
      <c r="S1642" s="75">
        <f t="shared" si="220"/>
        <v>0.1</v>
      </c>
      <c r="T1642" s="76">
        <f t="shared" si="221"/>
        <v>700000</v>
      </c>
      <c r="U1642" s="66">
        <f t="shared" si="224"/>
        <v>9</v>
      </c>
      <c r="V1642" s="66"/>
      <c r="W1642" s="77">
        <f t="shared" si="223"/>
        <v>6300000</v>
      </c>
      <c r="X1642" s="18">
        <f t="shared" si="218"/>
        <v>700000</v>
      </c>
    </row>
    <row r="1643" spans="1:24" hidden="1" x14ac:dyDescent="0.25">
      <c r="A1643" s="65">
        <f t="shared" si="222"/>
        <v>354</v>
      </c>
      <c r="B1643" s="66"/>
      <c r="C1643" s="67" t="s">
        <v>1796</v>
      </c>
      <c r="D1643" s="195" t="s">
        <v>1802</v>
      </c>
      <c r="E1643" s="68" t="s">
        <v>86</v>
      </c>
      <c r="F1643" s="65">
        <v>1</v>
      </c>
      <c r="G1643" s="88">
        <v>7000000</v>
      </c>
      <c r="H1643" s="70">
        <f t="shared" si="217"/>
        <v>700000</v>
      </c>
      <c r="I1643" s="65">
        <v>1</v>
      </c>
      <c r="J1643" s="71">
        <v>7000000</v>
      </c>
      <c r="K1643" s="70">
        <f t="shared" si="219"/>
        <v>700000</v>
      </c>
      <c r="L1643" s="72"/>
      <c r="M1643" s="72"/>
      <c r="N1643" s="72"/>
      <c r="O1643" s="66"/>
      <c r="P1643" s="90"/>
      <c r="Q1643" s="65">
        <v>2009</v>
      </c>
      <c r="R1643" s="66">
        <v>10</v>
      </c>
      <c r="S1643" s="75">
        <f t="shared" si="220"/>
        <v>0.1</v>
      </c>
      <c r="T1643" s="76">
        <f t="shared" si="221"/>
        <v>700000</v>
      </c>
      <c r="U1643" s="66">
        <f t="shared" si="224"/>
        <v>9</v>
      </c>
      <c r="V1643" s="66"/>
      <c r="W1643" s="77">
        <f t="shared" si="223"/>
        <v>6300000</v>
      </c>
      <c r="X1643" s="18">
        <f t="shared" si="218"/>
        <v>700000</v>
      </c>
    </row>
    <row r="1644" spans="1:24" hidden="1" x14ac:dyDescent="0.25">
      <c r="A1644" s="65">
        <f t="shared" si="222"/>
        <v>355</v>
      </c>
      <c r="B1644" s="66"/>
      <c r="C1644" s="67" t="s">
        <v>1796</v>
      </c>
      <c r="D1644" s="195" t="s">
        <v>1803</v>
      </c>
      <c r="E1644" s="68" t="s">
        <v>86</v>
      </c>
      <c r="F1644" s="65">
        <v>1</v>
      </c>
      <c r="G1644" s="88">
        <v>7000000</v>
      </c>
      <c r="H1644" s="70">
        <f t="shared" si="217"/>
        <v>700000</v>
      </c>
      <c r="I1644" s="65">
        <v>1</v>
      </c>
      <c r="J1644" s="71">
        <v>7000000</v>
      </c>
      <c r="K1644" s="70">
        <f t="shared" si="219"/>
        <v>700000</v>
      </c>
      <c r="L1644" s="72"/>
      <c r="M1644" s="72"/>
      <c r="N1644" s="72"/>
      <c r="O1644" s="66"/>
      <c r="P1644" s="90"/>
      <c r="Q1644" s="65">
        <v>2009</v>
      </c>
      <c r="R1644" s="66">
        <v>10</v>
      </c>
      <c r="S1644" s="75">
        <f t="shared" si="220"/>
        <v>0.1</v>
      </c>
      <c r="T1644" s="76">
        <f t="shared" si="221"/>
        <v>700000</v>
      </c>
      <c r="U1644" s="66">
        <f t="shared" si="224"/>
        <v>9</v>
      </c>
      <c r="V1644" s="66"/>
      <c r="W1644" s="77">
        <f t="shared" si="223"/>
        <v>6300000</v>
      </c>
      <c r="X1644" s="18">
        <f t="shared" si="218"/>
        <v>700000</v>
      </c>
    </row>
    <row r="1645" spans="1:24" hidden="1" x14ac:dyDescent="0.25">
      <c r="A1645" s="65">
        <f t="shared" si="222"/>
        <v>356</v>
      </c>
      <c r="B1645" s="66"/>
      <c r="C1645" s="67" t="s">
        <v>1796</v>
      </c>
      <c r="D1645" s="195" t="s">
        <v>1804</v>
      </c>
      <c r="E1645" s="68" t="s">
        <v>86</v>
      </c>
      <c r="F1645" s="65">
        <v>1</v>
      </c>
      <c r="G1645" s="88">
        <v>7000000</v>
      </c>
      <c r="H1645" s="70">
        <f t="shared" si="217"/>
        <v>700000</v>
      </c>
      <c r="I1645" s="65">
        <v>1</v>
      </c>
      <c r="J1645" s="71">
        <v>7000000</v>
      </c>
      <c r="K1645" s="70">
        <f t="shared" si="219"/>
        <v>700000</v>
      </c>
      <c r="L1645" s="72"/>
      <c r="M1645" s="72"/>
      <c r="N1645" s="72"/>
      <c r="O1645" s="66"/>
      <c r="P1645" s="90"/>
      <c r="Q1645" s="65">
        <v>2009</v>
      </c>
      <c r="R1645" s="66">
        <v>10</v>
      </c>
      <c r="S1645" s="75">
        <f t="shared" si="220"/>
        <v>0.1</v>
      </c>
      <c r="T1645" s="76">
        <f t="shared" si="221"/>
        <v>700000</v>
      </c>
      <c r="U1645" s="66">
        <f t="shared" si="224"/>
        <v>9</v>
      </c>
      <c r="V1645" s="66"/>
      <c r="W1645" s="77">
        <f t="shared" si="223"/>
        <v>6300000</v>
      </c>
      <c r="X1645" s="18">
        <f t="shared" si="218"/>
        <v>700000</v>
      </c>
    </row>
    <row r="1646" spans="1:24" hidden="1" x14ac:dyDescent="0.25">
      <c r="A1646" s="65">
        <f t="shared" si="222"/>
        <v>357</v>
      </c>
      <c r="B1646" s="66"/>
      <c r="C1646" s="67" t="s">
        <v>1796</v>
      </c>
      <c r="D1646" s="195" t="s">
        <v>1805</v>
      </c>
      <c r="E1646" s="68" t="s">
        <v>86</v>
      </c>
      <c r="F1646" s="65">
        <v>1</v>
      </c>
      <c r="G1646" s="88">
        <v>7000000</v>
      </c>
      <c r="H1646" s="70">
        <f t="shared" si="217"/>
        <v>700000</v>
      </c>
      <c r="I1646" s="65">
        <v>1</v>
      </c>
      <c r="J1646" s="71">
        <v>7000000</v>
      </c>
      <c r="K1646" s="70">
        <f t="shared" si="219"/>
        <v>700000</v>
      </c>
      <c r="L1646" s="72"/>
      <c r="M1646" s="72"/>
      <c r="N1646" s="72"/>
      <c r="O1646" s="66"/>
      <c r="P1646" s="90"/>
      <c r="Q1646" s="65">
        <v>2009</v>
      </c>
      <c r="R1646" s="66">
        <v>10</v>
      </c>
      <c r="S1646" s="75">
        <f t="shared" si="220"/>
        <v>0.1</v>
      </c>
      <c r="T1646" s="76">
        <f t="shared" si="221"/>
        <v>700000</v>
      </c>
      <c r="U1646" s="66">
        <f t="shared" si="224"/>
        <v>9</v>
      </c>
      <c r="V1646" s="66"/>
      <c r="W1646" s="77">
        <f t="shared" si="223"/>
        <v>6300000</v>
      </c>
      <c r="X1646" s="18">
        <f t="shared" si="218"/>
        <v>700000</v>
      </c>
    </row>
    <row r="1647" spans="1:24" hidden="1" x14ac:dyDescent="0.25">
      <c r="A1647" s="65">
        <f t="shared" si="222"/>
        <v>358</v>
      </c>
      <c r="B1647" s="66"/>
      <c r="C1647" s="67" t="s">
        <v>1796</v>
      </c>
      <c r="D1647" s="195" t="s">
        <v>1806</v>
      </c>
      <c r="E1647" s="68" t="s">
        <v>86</v>
      </c>
      <c r="F1647" s="65">
        <v>1</v>
      </c>
      <c r="G1647" s="88">
        <v>7000000</v>
      </c>
      <c r="H1647" s="70">
        <f t="shared" ref="H1647:H1710" si="225">G1647-W1647</f>
        <v>700000</v>
      </c>
      <c r="I1647" s="65">
        <v>1</v>
      </c>
      <c r="J1647" s="71">
        <v>7000000</v>
      </c>
      <c r="K1647" s="70">
        <f t="shared" si="219"/>
        <v>700000</v>
      </c>
      <c r="L1647" s="72"/>
      <c r="M1647" s="72"/>
      <c r="N1647" s="72"/>
      <c r="O1647" s="66"/>
      <c r="P1647" s="90"/>
      <c r="Q1647" s="65">
        <v>2009</v>
      </c>
      <c r="R1647" s="66">
        <v>10</v>
      </c>
      <c r="S1647" s="75">
        <f t="shared" si="220"/>
        <v>0.1</v>
      </c>
      <c r="T1647" s="76">
        <f t="shared" si="221"/>
        <v>700000</v>
      </c>
      <c r="U1647" s="66">
        <f t="shared" si="224"/>
        <v>9</v>
      </c>
      <c r="V1647" s="66"/>
      <c r="W1647" s="77">
        <f t="shared" si="223"/>
        <v>6300000</v>
      </c>
      <c r="X1647" s="18">
        <f t="shared" si="218"/>
        <v>700000</v>
      </c>
    </row>
    <row r="1648" spans="1:24" hidden="1" x14ac:dyDescent="0.25">
      <c r="A1648" s="65">
        <f t="shared" si="222"/>
        <v>359</v>
      </c>
      <c r="B1648" s="66"/>
      <c r="C1648" s="67" t="s">
        <v>1807</v>
      </c>
      <c r="D1648" s="66" t="s">
        <v>1808</v>
      </c>
      <c r="E1648" s="68" t="s">
        <v>86</v>
      </c>
      <c r="F1648" s="65">
        <v>1</v>
      </c>
      <c r="G1648" s="88">
        <v>15000000</v>
      </c>
      <c r="H1648" s="70">
        <f t="shared" si="225"/>
        <v>1500000</v>
      </c>
      <c r="I1648" s="65">
        <v>1</v>
      </c>
      <c r="J1648" s="71">
        <v>15000000</v>
      </c>
      <c r="K1648" s="70">
        <f t="shared" si="219"/>
        <v>1500000</v>
      </c>
      <c r="L1648" s="72"/>
      <c r="M1648" s="72"/>
      <c r="N1648" s="72"/>
      <c r="O1648" s="66"/>
      <c r="P1648" s="90"/>
      <c r="Q1648" s="65">
        <v>2009</v>
      </c>
      <c r="R1648" s="66">
        <v>10</v>
      </c>
      <c r="S1648" s="75">
        <f t="shared" si="220"/>
        <v>0.1</v>
      </c>
      <c r="T1648" s="76">
        <f t="shared" si="221"/>
        <v>1500000</v>
      </c>
      <c r="U1648" s="66">
        <f t="shared" si="224"/>
        <v>9</v>
      </c>
      <c r="V1648" s="66"/>
      <c r="W1648" s="77">
        <f t="shared" si="223"/>
        <v>13500000</v>
      </c>
      <c r="X1648" s="18">
        <f t="shared" si="218"/>
        <v>1500000</v>
      </c>
    </row>
    <row r="1649" spans="1:24" hidden="1" x14ac:dyDescent="0.25">
      <c r="A1649" s="65">
        <f t="shared" si="222"/>
        <v>360</v>
      </c>
      <c r="B1649" s="66"/>
      <c r="C1649" s="67" t="s">
        <v>1809</v>
      </c>
      <c r="D1649" s="66" t="s">
        <v>1810</v>
      </c>
      <c r="E1649" s="68" t="s">
        <v>86</v>
      </c>
      <c r="F1649" s="65">
        <v>1</v>
      </c>
      <c r="G1649" s="212">
        <v>9000000</v>
      </c>
      <c r="H1649" s="70">
        <f t="shared" si="225"/>
        <v>900000</v>
      </c>
      <c r="I1649" s="65">
        <v>1</v>
      </c>
      <c r="J1649" s="71">
        <v>9000000</v>
      </c>
      <c r="K1649" s="70">
        <f t="shared" si="219"/>
        <v>900000</v>
      </c>
      <c r="L1649" s="72"/>
      <c r="M1649" s="72"/>
      <c r="N1649" s="72"/>
      <c r="O1649" s="66"/>
      <c r="P1649" s="90"/>
      <c r="Q1649" s="65">
        <v>2009</v>
      </c>
      <c r="R1649" s="66">
        <v>10</v>
      </c>
      <c r="S1649" s="75">
        <f t="shared" si="220"/>
        <v>0.1</v>
      </c>
      <c r="T1649" s="76">
        <f t="shared" si="221"/>
        <v>900000</v>
      </c>
      <c r="U1649" s="66">
        <f t="shared" si="224"/>
        <v>9</v>
      </c>
      <c r="V1649" s="66"/>
      <c r="W1649" s="77">
        <f t="shared" si="223"/>
        <v>8100000</v>
      </c>
      <c r="X1649" s="18">
        <f t="shared" si="218"/>
        <v>900000</v>
      </c>
    </row>
    <row r="1650" spans="1:24" hidden="1" x14ac:dyDescent="0.25">
      <c r="A1650" s="65">
        <f t="shared" si="222"/>
        <v>361</v>
      </c>
      <c r="B1650" s="66"/>
      <c r="C1650" s="67" t="s">
        <v>1811</v>
      </c>
      <c r="D1650" s="195" t="s">
        <v>1812</v>
      </c>
      <c r="E1650" s="68" t="s">
        <v>86</v>
      </c>
      <c r="F1650" s="65">
        <v>1</v>
      </c>
      <c r="G1650" s="88">
        <v>19500000</v>
      </c>
      <c r="H1650" s="70">
        <f t="shared" si="225"/>
        <v>3900000</v>
      </c>
      <c r="I1650" s="65">
        <v>1</v>
      </c>
      <c r="J1650" s="71">
        <v>19500000</v>
      </c>
      <c r="K1650" s="70">
        <f t="shared" si="219"/>
        <v>3900000</v>
      </c>
      <c r="L1650" s="72"/>
      <c r="M1650" s="72"/>
      <c r="N1650" s="72"/>
      <c r="O1650" s="199"/>
      <c r="P1650" s="73"/>
      <c r="Q1650" s="65">
        <v>2010</v>
      </c>
      <c r="R1650" s="66">
        <v>10</v>
      </c>
      <c r="S1650" s="75">
        <f t="shared" si="220"/>
        <v>0.1</v>
      </c>
      <c r="T1650" s="76">
        <f t="shared" si="221"/>
        <v>1950000</v>
      </c>
      <c r="U1650" s="66">
        <f t="shared" si="224"/>
        <v>8</v>
      </c>
      <c r="V1650" s="66"/>
      <c r="W1650" s="77">
        <f t="shared" si="223"/>
        <v>15600000</v>
      </c>
      <c r="X1650" s="18">
        <f t="shared" si="218"/>
        <v>3900000</v>
      </c>
    </row>
    <row r="1651" spans="1:24" hidden="1" x14ac:dyDescent="0.25">
      <c r="A1651" s="65">
        <f t="shared" si="222"/>
        <v>362</v>
      </c>
      <c r="B1651" s="66"/>
      <c r="C1651" s="67" t="s">
        <v>1811</v>
      </c>
      <c r="D1651" s="195" t="s">
        <v>1813</v>
      </c>
      <c r="E1651" s="68" t="s">
        <v>86</v>
      </c>
      <c r="F1651" s="65">
        <v>1</v>
      </c>
      <c r="G1651" s="88">
        <v>19500000</v>
      </c>
      <c r="H1651" s="70">
        <f t="shared" si="225"/>
        <v>3900000</v>
      </c>
      <c r="I1651" s="65">
        <v>1</v>
      </c>
      <c r="J1651" s="71">
        <v>19500000</v>
      </c>
      <c r="K1651" s="70">
        <f t="shared" si="219"/>
        <v>3900000</v>
      </c>
      <c r="L1651" s="72"/>
      <c r="M1651" s="72"/>
      <c r="N1651" s="72"/>
      <c r="O1651" s="199"/>
      <c r="P1651" s="73"/>
      <c r="Q1651" s="65">
        <v>2010</v>
      </c>
      <c r="R1651" s="66">
        <v>10</v>
      </c>
      <c r="S1651" s="75">
        <f t="shared" si="220"/>
        <v>0.1</v>
      </c>
      <c r="T1651" s="76">
        <f t="shared" si="221"/>
        <v>1950000</v>
      </c>
      <c r="U1651" s="66">
        <f t="shared" si="224"/>
        <v>8</v>
      </c>
      <c r="V1651" s="66"/>
      <c r="W1651" s="77">
        <f t="shared" si="223"/>
        <v>15600000</v>
      </c>
      <c r="X1651" s="18">
        <f t="shared" si="218"/>
        <v>3900000</v>
      </c>
    </row>
    <row r="1652" spans="1:24" hidden="1" x14ac:dyDescent="0.25">
      <c r="A1652" s="65">
        <f t="shared" si="222"/>
        <v>363</v>
      </c>
      <c r="B1652" s="66"/>
      <c r="C1652" s="67" t="s">
        <v>1811</v>
      </c>
      <c r="D1652" s="195" t="s">
        <v>1814</v>
      </c>
      <c r="E1652" s="68" t="s">
        <v>86</v>
      </c>
      <c r="F1652" s="65">
        <v>1</v>
      </c>
      <c r="G1652" s="88">
        <v>19500000</v>
      </c>
      <c r="H1652" s="70">
        <f t="shared" si="225"/>
        <v>3900000</v>
      </c>
      <c r="I1652" s="65">
        <v>1</v>
      </c>
      <c r="J1652" s="71">
        <v>19500000</v>
      </c>
      <c r="K1652" s="70">
        <f t="shared" si="219"/>
        <v>3900000</v>
      </c>
      <c r="L1652" s="72"/>
      <c r="M1652" s="72"/>
      <c r="N1652" s="72"/>
      <c r="O1652" s="199"/>
      <c r="P1652" s="73"/>
      <c r="Q1652" s="65">
        <v>2010</v>
      </c>
      <c r="R1652" s="66">
        <v>10</v>
      </c>
      <c r="S1652" s="75">
        <f t="shared" si="220"/>
        <v>0.1</v>
      </c>
      <c r="T1652" s="76">
        <f t="shared" si="221"/>
        <v>1950000</v>
      </c>
      <c r="U1652" s="66">
        <f t="shared" si="224"/>
        <v>8</v>
      </c>
      <c r="V1652" s="66"/>
      <c r="W1652" s="77">
        <f t="shared" si="223"/>
        <v>15600000</v>
      </c>
      <c r="X1652" s="18">
        <f t="shared" si="218"/>
        <v>3900000</v>
      </c>
    </row>
    <row r="1653" spans="1:24" hidden="1" x14ac:dyDescent="0.25">
      <c r="A1653" s="65">
        <f t="shared" si="222"/>
        <v>364</v>
      </c>
      <c r="B1653" s="66"/>
      <c r="C1653" s="67" t="s">
        <v>1811</v>
      </c>
      <c r="D1653" s="195" t="s">
        <v>1815</v>
      </c>
      <c r="E1653" s="68" t="s">
        <v>86</v>
      </c>
      <c r="F1653" s="65">
        <v>1</v>
      </c>
      <c r="G1653" s="88">
        <v>19500000</v>
      </c>
      <c r="H1653" s="70">
        <f t="shared" si="225"/>
        <v>3900000</v>
      </c>
      <c r="I1653" s="65">
        <v>1</v>
      </c>
      <c r="J1653" s="71">
        <v>19500000</v>
      </c>
      <c r="K1653" s="70">
        <f t="shared" si="219"/>
        <v>3900000</v>
      </c>
      <c r="L1653" s="72"/>
      <c r="M1653" s="72"/>
      <c r="N1653" s="72"/>
      <c r="O1653" s="199"/>
      <c r="P1653" s="73"/>
      <c r="Q1653" s="65">
        <v>2010</v>
      </c>
      <c r="R1653" s="66">
        <v>10</v>
      </c>
      <c r="S1653" s="75">
        <f t="shared" si="220"/>
        <v>0.1</v>
      </c>
      <c r="T1653" s="76">
        <f t="shared" si="221"/>
        <v>1950000</v>
      </c>
      <c r="U1653" s="66">
        <f t="shared" si="224"/>
        <v>8</v>
      </c>
      <c r="V1653" s="66"/>
      <c r="W1653" s="77">
        <f t="shared" si="223"/>
        <v>15600000</v>
      </c>
      <c r="X1653" s="18">
        <f t="shared" si="218"/>
        <v>3900000</v>
      </c>
    </row>
    <row r="1654" spans="1:24" hidden="1" x14ac:dyDescent="0.25">
      <c r="A1654" s="65">
        <f t="shared" si="222"/>
        <v>365</v>
      </c>
      <c r="B1654" s="66"/>
      <c r="C1654" s="67" t="s">
        <v>1811</v>
      </c>
      <c r="D1654" s="195" t="s">
        <v>1816</v>
      </c>
      <c r="E1654" s="68" t="s">
        <v>86</v>
      </c>
      <c r="F1654" s="65">
        <v>1</v>
      </c>
      <c r="G1654" s="88">
        <v>19500000</v>
      </c>
      <c r="H1654" s="70">
        <f t="shared" si="225"/>
        <v>3900000</v>
      </c>
      <c r="I1654" s="65">
        <v>1</v>
      </c>
      <c r="J1654" s="71">
        <v>19500000</v>
      </c>
      <c r="K1654" s="70">
        <f t="shared" si="219"/>
        <v>3900000</v>
      </c>
      <c r="L1654" s="72"/>
      <c r="M1654" s="72"/>
      <c r="N1654" s="72"/>
      <c r="O1654" s="199"/>
      <c r="P1654" s="73"/>
      <c r="Q1654" s="65">
        <v>2010</v>
      </c>
      <c r="R1654" s="66">
        <v>10</v>
      </c>
      <c r="S1654" s="75">
        <f t="shared" si="220"/>
        <v>0.1</v>
      </c>
      <c r="T1654" s="76">
        <f t="shared" si="221"/>
        <v>1950000</v>
      </c>
      <c r="U1654" s="66">
        <f t="shared" si="224"/>
        <v>8</v>
      </c>
      <c r="V1654" s="66"/>
      <c r="W1654" s="77">
        <f t="shared" si="223"/>
        <v>15600000</v>
      </c>
      <c r="X1654" s="18">
        <f t="shared" si="218"/>
        <v>3900000</v>
      </c>
    </row>
    <row r="1655" spans="1:24" hidden="1" x14ac:dyDescent="0.25">
      <c r="A1655" s="65">
        <f t="shared" si="222"/>
        <v>366</v>
      </c>
      <c r="B1655" s="66"/>
      <c r="C1655" s="67" t="s">
        <v>1817</v>
      </c>
      <c r="D1655" s="195" t="s">
        <v>1818</v>
      </c>
      <c r="E1655" s="68" t="s">
        <v>86</v>
      </c>
      <c r="F1655" s="65">
        <v>1</v>
      </c>
      <c r="G1655" s="88">
        <v>19500000</v>
      </c>
      <c r="H1655" s="70">
        <f t="shared" si="225"/>
        <v>3900000</v>
      </c>
      <c r="I1655" s="65">
        <v>1</v>
      </c>
      <c r="J1655" s="71">
        <v>19500000</v>
      </c>
      <c r="K1655" s="70">
        <f t="shared" si="219"/>
        <v>3900000</v>
      </c>
      <c r="L1655" s="72"/>
      <c r="M1655" s="72"/>
      <c r="N1655" s="72"/>
      <c r="O1655" s="199"/>
      <c r="P1655" s="90"/>
      <c r="Q1655" s="65">
        <v>2010</v>
      </c>
      <c r="R1655" s="66">
        <v>10</v>
      </c>
      <c r="S1655" s="75">
        <f t="shared" si="220"/>
        <v>0.1</v>
      </c>
      <c r="T1655" s="76">
        <f t="shared" si="221"/>
        <v>1950000</v>
      </c>
      <c r="U1655" s="66">
        <f t="shared" si="224"/>
        <v>8</v>
      </c>
      <c r="V1655" s="66"/>
      <c r="W1655" s="77">
        <f t="shared" si="223"/>
        <v>15600000</v>
      </c>
      <c r="X1655" s="18">
        <f t="shared" si="218"/>
        <v>3900000</v>
      </c>
    </row>
    <row r="1656" spans="1:24" hidden="1" x14ac:dyDescent="0.25">
      <c r="A1656" s="65">
        <f t="shared" si="222"/>
        <v>367</v>
      </c>
      <c r="B1656" s="66"/>
      <c r="C1656" s="67" t="s">
        <v>1817</v>
      </c>
      <c r="D1656" s="195" t="s">
        <v>1819</v>
      </c>
      <c r="E1656" s="68" t="s">
        <v>86</v>
      </c>
      <c r="F1656" s="65">
        <v>1</v>
      </c>
      <c r="G1656" s="88">
        <v>19500000</v>
      </c>
      <c r="H1656" s="70">
        <f t="shared" si="225"/>
        <v>3900000</v>
      </c>
      <c r="I1656" s="65">
        <v>1</v>
      </c>
      <c r="J1656" s="71">
        <v>19500000</v>
      </c>
      <c r="K1656" s="70">
        <f t="shared" si="219"/>
        <v>3900000</v>
      </c>
      <c r="L1656" s="72"/>
      <c r="M1656" s="72"/>
      <c r="N1656" s="72"/>
      <c r="O1656" s="199"/>
      <c r="P1656" s="90"/>
      <c r="Q1656" s="65">
        <v>2010</v>
      </c>
      <c r="R1656" s="66">
        <v>10</v>
      </c>
      <c r="S1656" s="75">
        <f t="shared" si="220"/>
        <v>0.1</v>
      </c>
      <c r="T1656" s="76">
        <f t="shared" si="221"/>
        <v>1950000</v>
      </c>
      <c r="U1656" s="66">
        <f t="shared" si="224"/>
        <v>8</v>
      </c>
      <c r="V1656" s="66"/>
      <c r="W1656" s="77">
        <f t="shared" si="223"/>
        <v>15600000</v>
      </c>
      <c r="X1656" s="18">
        <f t="shared" si="218"/>
        <v>3900000</v>
      </c>
    </row>
    <row r="1657" spans="1:24" hidden="1" x14ac:dyDescent="0.25">
      <c r="A1657" s="65">
        <f t="shared" si="222"/>
        <v>368</v>
      </c>
      <c r="B1657" s="66"/>
      <c r="C1657" s="67" t="s">
        <v>1817</v>
      </c>
      <c r="D1657" s="195" t="s">
        <v>1820</v>
      </c>
      <c r="E1657" s="68" t="s">
        <v>86</v>
      </c>
      <c r="F1657" s="65">
        <v>1</v>
      </c>
      <c r="G1657" s="88">
        <v>19500000</v>
      </c>
      <c r="H1657" s="70">
        <f t="shared" si="225"/>
        <v>3900000</v>
      </c>
      <c r="I1657" s="65">
        <v>1</v>
      </c>
      <c r="J1657" s="71">
        <v>19500000</v>
      </c>
      <c r="K1657" s="70">
        <f t="shared" si="219"/>
        <v>3900000</v>
      </c>
      <c r="L1657" s="72"/>
      <c r="M1657" s="72"/>
      <c r="N1657" s="72"/>
      <c r="O1657" s="199"/>
      <c r="P1657" s="90"/>
      <c r="Q1657" s="65">
        <v>2010</v>
      </c>
      <c r="R1657" s="66">
        <v>10</v>
      </c>
      <c r="S1657" s="75">
        <f t="shared" si="220"/>
        <v>0.1</v>
      </c>
      <c r="T1657" s="76">
        <f t="shared" si="221"/>
        <v>1950000</v>
      </c>
      <c r="U1657" s="66">
        <f t="shared" si="224"/>
        <v>8</v>
      </c>
      <c r="V1657" s="66"/>
      <c r="W1657" s="77">
        <f t="shared" si="223"/>
        <v>15600000</v>
      </c>
      <c r="X1657" s="18">
        <f t="shared" si="218"/>
        <v>3900000</v>
      </c>
    </row>
    <row r="1658" spans="1:24" hidden="1" x14ac:dyDescent="0.25">
      <c r="A1658" s="65">
        <f t="shared" si="222"/>
        <v>369</v>
      </c>
      <c r="B1658" s="66"/>
      <c r="C1658" s="67" t="s">
        <v>1817</v>
      </c>
      <c r="D1658" s="195" t="s">
        <v>1821</v>
      </c>
      <c r="E1658" s="68" t="s">
        <v>86</v>
      </c>
      <c r="F1658" s="65">
        <v>1</v>
      </c>
      <c r="G1658" s="88">
        <v>19500000</v>
      </c>
      <c r="H1658" s="70">
        <f t="shared" si="225"/>
        <v>3900000</v>
      </c>
      <c r="I1658" s="65">
        <v>1</v>
      </c>
      <c r="J1658" s="71">
        <v>19500000</v>
      </c>
      <c r="K1658" s="70">
        <f t="shared" si="219"/>
        <v>3900000</v>
      </c>
      <c r="L1658" s="72"/>
      <c r="M1658" s="72"/>
      <c r="N1658" s="72"/>
      <c r="O1658" s="199"/>
      <c r="P1658" s="90"/>
      <c r="Q1658" s="65">
        <v>2010</v>
      </c>
      <c r="R1658" s="66">
        <v>10</v>
      </c>
      <c r="S1658" s="75">
        <f t="shared" si="220"/>
        <v>0.1</v>
      </c>
      <c r="T1658" s="76">
        <f t="shared" si="221"/>
        <v>1950000</v>
      </c>
      <c r="U1658" s="66">
        <f t="shared" si="224"/>
        <v>8</v>
      </c>
      <c r="V1658" s="66"/>
      <c r="W1658" s="77">
        <f t="shared" si="223"/>
        <v>15600000</v>
      </c>
      <c r="X1658" s="18">
        <f t="shared" si="218"/>
        <v>3900000</v>
      </c>
    </row>
    <row r="1659" spans="1:24" hidden="1" x14ac:dyDescent="0.25">
      <c r="A1659" s="65">
        <f t="shared" si="222"/>
        <v>370</v>
      </c>
      <c r="B1659" s="66"/>
      <c r="C1659" s="67" t="s">
        <v>1817</v>
      </c>
      <c r="D1659" s="195" t="s">
        <v>1822</v>
      </c>
      <c r="E1659" s="68" t="s">
        <v>86</v>
      </c>
      <c r="F1659" s="65">
        <v>1</v>
      </c>
      <c r="G1659" s="88">
        <v>19500000</v>
      </c>
      <c r="H1659" s="70">
        <f t="shared" si="225"/>
        <v>3900000</v>
      </c>
      <c r="I1659" s="65">
        <v>1</v>
      </c>
      <c r="J1659" s="71">
        <v>19500000</v>
      </c>
      <c r="K1659" s="70">
        <f t="shared" si="219"/>
        <v>3900000</v>
      </c>
      <c r="L1659" s="72"/>
      <c r="M1659" s="72"/>
      <c r="N1659" s="72"/>
      <c r="O1659" s="199"/>
      <c r="P1659" s="90"/>
      <c r="Q1659" s="65">
        <v>2010</v>
      </c>
      <c r="R1659" s="66">
        <v>10</v>
      </c>
      <c r="S1659" s="75">
        <f t="shared" si="220"/>
        <v>0.1</v>
      </c>
      <c r="T1659" s="76">
        <f t="shared" si="221"/>
        <v>1950000</v>
      </c>
      <c r="U1659" s="66">
        <f t="shared" si="224"/>
        <v>8</v>
      </c>
      <c r="V1659" s="66"/>
      <c r="W1659" s="77">
        <f t="shared" si="223"/>
        <v>15600000</v>
      </c>
      <c r="X1659" s="18">
        <f t="shared" si="218"/>
        <v>3900000</v>
      </c>
    </row>
    <row r="1660" spans="1:24" ht="17.25" hidden="1" customHeight="1" x14ac:dyDescent="0.25">
      <c r="A1660" s="65">
        <f t="shared" si="222"/>
        <v>371</v>
      </c>
      <c r="B1660" s="66"/>
      <c r="C1660" s="67" t="s">
        <v>1823</v>
      </c>
      <c r="D1660" s="66" t="s">
        <v>1824</v>
      </c>
      <c r="E1660" s="68" t="s">
        <v>86</v>
      </c>
      <c r="F1660" s="65">
        <v>1</v>
      </c>
      <c r="G1660" s="69">
        <v>72371000</v>
      </c>
      <c r="H1660" s="70">
        <f t="shared" si="225"/>
        <v>14474200</v>
      </c>
      <c r="I1660" s="65">
        <v>1</v>
      </c>
      <c r="J1660" s="71">
        <v>72371000</v>
      </c>
      <c r="K1660" s="70">
        <f t="shared" si="219"/>
        <v>14474200</v>
      </c>
      <c r="L1660" s="72"/>
      <c r="M1660" s="72"/>
      <c r="N1660" s="72"/>
      <c r="O1660" s="72"/>
      <c r="P1660" s="90"/>
      <c r="Q1660" s="65">
        <v>2010</v>
      </c>
      <c r="R1660" s="66">
        <v>10</v>
      </c>
      <c r="S1660" s="75">
        <f t="shared" si="220"/>
        <v>0.1</v>
      </c>
      <c r="T1660" s="76">
        <f t="shared" si="221"/>
        <v>7237100</v>
      </c>
      <c r="U1660" s="66">
        <f t="shared" si="224"/>
        <v>8</v>
      </c>
      <c r="V1660" s="66"/>
      <c r="W1660" s="77">
        <f t="shared" si="223"/>
        <v>57896800</v>
      </c>
      <c r="X1660" s="18">
        <f t="shared" si="218"/>
        <v>14474200</v>
      </c>
    </row>
    <row r="1661" spans="1:24" hidden="1" x14ac:dyDescent="0.25">
      <c r="A1661" s="65">
        <f t="shared" si="222"/>
        <v>372</v>
      </c>
      <c r="B1661" s="66"/>
      <c r="C1661" s="67" t="s">
        <v>1732</v>
      </c>
      <c r="D1661" s="195" t="s">
        <v>1825</v>
      </c>
      <c r="E1661" s="68" t="s">
        <v>86</v>
      </c>
      <c r="F1661" s="65">
        <v>1</v>
      </c>
      <c r="G1661" s="88">
        <v>19500000</v>
      </c>
      <c r="H1661" s="70">
        <f t="shared" si="225"/>
        <v>3900000</v>
      </c>
      <c r="I1661" s="65">
        <v>1</v>
      </c>
      <c r="J1661" s="71">
        <v>19500000</v>
      </c>
      <c r="K1661" s="70">
        <f t="shared" si="219"/>
        <v>3900000</v>
      </c>
      <c r="L1661" s="72"/>
      <c r="M1661" s="72"/>
      <c r="N1661" s="72"/>
      <c r="O1661" s="199"/>
      <c r="P1661" s="90"/>
      <c r="Q1661" s="65">
        <v>2010</v>
      </c>
      <c r="R1661" s="66">
        <v>10</v>
      </c>
      <c r="S1661" s="75">
        <f t="shared" si="220"/>
        <v>0.1</v>
      </c>
      <c r="T1661" s="76">
        <f t="shared" si="221"/>
        <v>1950000</v>
      </c>
      <c r="U1661" s="66">
        <f t="shared" si="224"/>
        <v>8</v>
      </c>
      <c r="V1661" s="66"/>
      <c r="W1661" s="77">
        <f t="shared" si="223"/>
        <v>15600000</v>
      </c>
      <c r="X1661" s="18">
        <f t="shared" si="218"/>
        <v>3900000</v>
      </c>
    </row>
    <row r="1662" spans="1:24" hidden="1" x14ac:dyDescent="0.25">
      <c r="A1662" s="65">
        <f t="shared" si="222"/>
        <v>373</v>
      </c>
      <c r="B1662" s="66"/>
      <c r="C1662" s="67" t="s">
        <v>1732</v>
      </c>
      <c r="D1662" s="195" t="s">
        <v>1826</v>
      </c>
      <c r="E1662" s="68" t="s">
        <v>86</v>
      </c>
      <c r="F1662" s="65">
        <v>1</v>
      </c>
      <c r="G1662" s="88">
        <v>19500000</v>
      </c>
      <c r="H1662" s="70">
        <f t="shared" si="225"/>
        <v>3900000</v>
      </c>
      <c r="I1662" s="65">
        <v>1</v>
      </c>
      <c r="J1662" s="71">
        <v>19500000</v>
      </c>
      <c r="K1662" s="70">
        <f t="shared" si="219"/>
        <v>3900000</v>
      </c>
      <c r="L1662" s="72"/>
      <c r="M1662" s="72"/>
      <c r="N1662" s="72"/>
      <c r="O1662" s="199"/>
      <c r="P1662" s="90"/>
      <c r="Q1662" s="65">
        <v>2010</v>
      </c>
      <c r="R1662" s="66">
        <v>10</v>
      </c>
      <c r="S1662" s="75">
        <f t="shared" si="220"/>
        <v>0.1</v>
      </c>
      <c r="T1662" s="76">
        <f t="shared" si="221"/>
        <v>1950000</v>
      </c>
      <c r="U1662" s="66">
        <f t="shared" si="224"/>
        <v>8</v>
      </c>
      <c r="V1662" s="66"/>
      <c r="W1662" s="77">
        <f t="shared" si="223"/>
        <v>15600000</v>
      </c>
      <c r="X1662" s="18">
        <f t="shared" si="218"/>
        <v>3900000</v>
      </c>
    </row>
    <row r="1663" spans="1:24" hidden="1" x14ac:dyDescent="0.25">
      <c r="A1663" s="65">
        <f t="shared" si="222"/>
        <v>374</v>
      </c>
      <c r="B1663" s="66"/>
      <c r="C1663" s="67" t="s">
        <v>1732</v>
      </c>
      <c r="D1663" s="195" t="s">
        <v>1827</v>
      </c>
      <c r="E1663" s="68" t="s">
        <v>86</v>
      </c>
      <c r="F1663" s="65">
        <v>1</v>
      </c>
      <c r="G1663" s="88">
        <v>19500000</v>
      </c>
      <c r="H1663" s="70">
        <f t="shared" si="225"/>
        <v>3900000</v>
      </c>
      <c r="I1663" s="65">
        <v>1</v>
      </c>
      <c r="J1663" s="71">
        <v>19500000</v>
      </c>
      <c r="K1663" s="70">
        <f t="shared" si="219"/>
        <v>3900000</v>
      </c>
      <c r="L1663" s="72"/>
      <c r="M1663" s="72"/>
      <c r="N1663" s="72"/>
      <c r="O1663" s="199"/>
      <c r="P1663" s="90"/>
      <c r="Q1663" s="65">
        <v>2010</v>
      </c>
      <c r="R1663" s="66">
        <v>10</v>
      </c>
      <c r="S1663" s="75">
        <f t="shared" si="220"/>
        <v>0.1</v>
      </c>
      <c r="T1663" s="76">
        <f t="shared" si="221"/>
        <v>1950000</v>
      </c>
      <c r="U1663" s="66">
        <f t="shared" si="224"/>
        <v>8</v>
      </c>
      <c r="V1663" s="66"/>
      <c r="W1663" s="77">
        <f t="shared" si="223"/>
        <v>15600000</v>
      </c>
      <c r="X1663" s="18">
        <f t="shared" si="218"/>
        <v>3900000</v>
      </c>
    </row>
    <row r="1664" spans="1:24" hidden="1" x14ac:dyDescent="0.25">
      <c r="A1664" s="65">
        <f t="shared" si="222"/>
        <v>375</v>
      </c>
      <c r="B1664" s="66"/>
      <c r="C1664" s="67" t="s">
        <v>1732</v>
      </c>
      <c r="D1664" s="195" t="s">
        <v>1828</v>
      </c>
      <c r="E1664" s="68" t="s">
        <v>86</v>
      </c>
      <c r="F1664" s="65">
        <v>1</v>
      </c>
      <c r="G1664" s="88">
        <v>19500000</v>
      </c>
      <c r="H1664" s="70">
        <f t="shared" si="225"/>
        <v>3900000</v>
      </c>
      <c r="I1664" s="65">
        <v>1</v>
      </c>
      <c r="J1664" s="71">
        <v>19500000</v>
      </c>
      <c r="K1664" s="70">
        <f t="shared" si="219"/>
        <v>3900000</v>
      </c>
      <c r="L1664" s="72"/>
      <c r="M1664" s="72"/>
      <c r="N1664" s="72"/>
      <c r="O1664" s="199"/>
      <c r="P1664" s="90"/>
      <c r="Q1664" s="65">
        <v>2010</v>
      </c>
      <c r="R1664" s="66">
        <v>10</v>
      </c>
      <c r="S1664" s="75">
        <f t="shared" si="220"/>
        <v>0.1</v>
      </c>
      <c r="T1664" s="76">
        <f t="shared" si="221"/>
        <v>1950000</v>
      </c>
      <c r="U1664" s="66">
        <f t="shared" si="224"/>
        <v>8</v>
      </c>
      <c r="V1664" s="66"/>
      <c r="W1664" s="77">
        <f t="shared" si="223"/>
        <v>15600000</v>
      </c>
      <c r="X1664" s="18">
        <f t="shared" ref="X1664:X1727" si="226">IF(H1664&lt;0,0,H1664)</f>
        <v>3900000</v>
      </c>
    </row>
    <row r="1665" spans="1:24" hidden="1" x14ac:dyDescent="0.25">
      <c r="A1665" s="65">
        <f t="shared" si="222"/>
        <v>376</v>
      </c>
      <c r="B1665" s="66"/>
      <c r="C1665" s="67" t="s">
        <v>1732</v>
      </c>
      <c r="D1665" s="195" t="s">
        <v>1829</v>
      </c>
      <c r="E1665" s="68" t="s">
        <v>86</v>
      </c>
      <c r="F1665" s="65">
        <v>1</v>
      </c>
      <c r="G1665" s="88">
        <v>19500000</v>
      </c>
      <c r="H1665" s="70">
        <f t="shared" si="225"/>
        <v>3900000</v>
      </c>
      <c r="I1665" s="65">
        <v>1</v>
      </c>
      <c r="J1665" s="71">
        <v>19500000</v>
      </c>
      <c r="K1665" s="70">
        <f t="shared" si="219"/>
        <v>3900000</v>
      </c>
      <c r="L1665" s="72"/>
      <c r="M1665" s="72"/>
      <c r="N1665" s="72"/>
      <c r="O1665" s="199"/>
      <c r="P1665" s="73"/>
      <c r="Q1665" s="65">
        <v>2010</v>
      </c>
      <c r="R1665" s="66">
        <v>10</v>
      </c>
      <c r="S1665" s="75">
        <f t="shared" si="220"/>
        <v>0.1</v>
      </c>
      <c r="T1665" s="76">
        <f t="shared" si="221"/>
        <v>1950000</v>
      </c>
      <c r="U1665" s="66">
        <f t="shared" si="224"/>
        <v>8</v>
      </c>
      <c r="V1665" s="66"/>
      <c r="W1665" s="77">
        <f t="shared" si="223"/>
        <v>15600000</v>
      </c>
      <c r="X1665" s="18">
        <f t="shared" si="226"/>
        <v>3900000</v>
      </c>
    </row>
    <row r="1666" spans="1:24" hidden="1" x14ac:dyDescent="0.25">
      <c r="A1666" s="65">
        <f t="shared" si="222"/>
        <v>377</v>
      </c>
      <c r="B1666" s="66"/>
      <c r="C1666" s="67" t="s">
        <v>1732</v>
      </c>
      <c r="D1666" s="195" t="s">
        <v>1830</v>
      </c>
      <c r="E1666" s="68" t="s">
        <v>86</v>
      </c>
      <c r="F1666" s="65">
        <v>1</v>
      </c>
      <c r="G1666" s="88">
        <v>19500000</v>
      </c>
      <c r="H1666" s="70">
        <f t="shared" si="225"/>
        <v>3900000</v>
      </c>
      <c r="I1666" s="65">
        <v>1</v>
      </c>
      <c r="J1666" s="71">
        <v>19500000</v>
      </c>
      <c r="K1666" s="70">
        <f t="shared" si="219"/>
        <v>3900000</v>
      </c>
      <c r="L1666" s="72"/>
      <c r="M1666" s="72"/>
      <c r="N1666" s="72"/>
      <c r="O1666" s="199"/>
      <c r="P1666" s="73"/>
      <c r="Q1666" s="65">
        <v>2010</v>
      </c>
      <c r="R1666" s="66">
        <v>10</v>
      </c>
      <c r="S1666" s="75">
        <f t="shared" si="220"/>
        <v>0.1</v>
      </c>
      <c r="T1666" s="76">
        <f t="shared" si="221"/>
        <v>1950000</v>
      </c>
      <c r="U1666" s="66">
        <f t="shared" si="224"/>
        <v>8</v>
      </c>
      <c r="V1666" s="66"/>
      <c r="W1666" s="77">
        <f t="shared" si="223"/>
        <v>15600000</v>
      </c>
      <c r="X1666" s="18">
        <f t="shared" si="226"/>
        <v>3900000</v>
      </c>
    </row>
    <row r="1667" spans="1:24" hidden="1" x14ac:dyDescent="0.25">
      <c r="A1667" s="65">
        <f t="shared" si="222"/>
        <v>378</v>
      </c>
      <c r="B1667" s="66"/>
      <c r="C1667" s="67" t="s">
        <v>1732</v>
      </c>
      <c r="D1667" s="195" t="s">
        <v>1831</v>
      </c>
      <c r="E1667" s="68" t="s">
        <v>86</v>
      </c>
      <c r="F1667" s="65">
        <v>1</v>
      </c>
      <c r="G1667" s="88">
        <v>19500000</v>
      </c>
      <c r="H1667" s="70">
        <f t="shared" si="225"/>
        <v>3900000</v>
      </c>
      <c r="I1667" s="65">
        <v>1</v>
      </c>
      <c r="J1667" s="71">
        <v>19500000</v>
      </c>
      <c r="K1667" s="70">
        <f t="shared" si="219"/>
        <v>3900000</v>
      </c>
      <c r="L1667" s="72"/>
      <c r="M1667" s="72"/>
      <c r="N1667" s="72"/>
      <c r="O1667" s="199"/>
      <c r="P1667" s="73"/>
      <c r="Q1667" s="65">
        <v>2010</v>
      </c>
      <c r="R1667" s="66">
        <v>10</v>
      </c>
      <c r="S1667" s="75">
        <f t="shared" si="220"/>
        <v>0.1</v>
      </c>
      <c r="T1667" s="76">
        <f t="shared" si="221"/>
        <v>1950000</v>
      </c>
      <c r="U1667" s="66">
        <f t="shared" si="224"/>
        <v>8</v>
      </c>
      <c r="V1667" s="66"/>
      <c r="W1667" s="77">
        <f t="shared" si="223"/>
        <v>15600000</v>
      </c>
      <c r="X1667" s="18">
        <f t="shared" si="226"/>
        <v>3900000</v>
      </c>
    </row>
    <row r="1668" spans="1:24" hidden="1" x14ac:dyDescent="0.25">
      <c r="A1668" s="65">
        <f t="shared" si="222"/>
        <v>379</v>
      </c>
      <c r="B1668" s="66"/>
      <c r="C1668" s="67" t="s">
        <v>1732</v>
      </c>
      <c r="D1668" s="195" t="s">
        <v>1832</v>
      </c>
      <c r="E1668" s="68" t="s">
        <v>86</v>
      </c>
      <c r="F1668" s="65">
        <v>1</v>
      </c>
      <c r="G1668" s="88">
        <v>19500000</v>
      </c>
      <c r="H1668" s="70">
        <f t="shared" si="225"/>
        <v>3900000</v>
      </c>
      <c r="I1668" s="65">
        <v>1</v>
      </c>
      <c r="J1668" s="71">
        <v>19500000</v>
      </c>
      <c r="K1668" s="70">
        <f t="shared" si="219"/>
        <v>3900000</v>
      </c>
      <c r="L1668" s="72"/>
      <c r="M1668" s="72"/>
      <c r="N1668" s="72"/>
      <c r="O1668" s="199"/>
      <c r="P1668" s="73"/>
      <c r="Q1668" s="65">
        <v>2010</v>
      </c>
      <c r="R1668" s="66">
        <v>10</v>
      </c>
      <c r="S1668" s="75">
        <f t="shared" si="220"/>
        <v>0.1</v>
      </c>
      <c r="T1668" s="76">
        <f t="shared" si="221"/>
        <v>1950000</v>
      </c>
      <c r="U1668" s="66">
        <f t="shared" si="224"/>
        <v>8</v>
      </c>
      <c r="V1668" s="66"/>
      <c r="W1668" s="77">
        <f t="shared" si="223"/>
        <v>15600000</v>
      </c>
      <c r="X1668" s="18">
        <f t="shared" si="226"/>
        <v>3900000</v>
      </c>
    </row>
    <row r="1669" spans="1:24" hidden="1" x14ac:dyDescent="0.25">
      <c r="A1669" s="65">
        <f t="shared" si="222"/>
        <v>380</v>
      </c>
      <c r="B1669" s="66"/>
      <c r="C1669" s="67" t="s">
        <v>1732</v>
      </c>
      <c r="D1669" s="195" t="s">
        <v>1833</v>
      </c>
      <c r="E1669" s="68" t="s">
        <v>86</v>
      </c>
      <c r="F1669" s="65">
        <v>1</v>
      </c>
      <c r="G1669" s="88">
        <v>19500000</v>
      </c>
      <c r="H1669" s="70">
        <f t="shared" si="225"/>
        <v>3900000</v>
      </c>
      <c r="I1669" s="65">
        <v>1</v>
      </c>
      <c r="J1669" s="71">
        <v>19500000</v>
      </c>
      <c r="K1669" s="70">
        <f t="shared" si="219"/>
        <v>3900000</v>
      </c>
      <c r="L1669" s="72"/>
      <c r="M1669" s="72"/>
      <c r="N1669" s="72"/>
      <c r="O1669" s="199"/>
      <c r="P1669" s="73"/>
      <c r="Q1669" s="65">
        <v>2010</v>
      </c>
      <c r="R1669" s="66">
        <v>10</v>
      </c>
      <c r="S1669" s="75">
        <f t="shared" si="220"/>
        <v>0.1</v>
      </c>
      <c r="T1669" s="76">
        <f t="shared" si="221"/>
        <v>1950000</v>
      </c>
      <c r="U1669" s="66">
        <f t="shared" si="224"/>
        <v>8</v>
      </c>
      <c r="V1669" s="66"/>
      <c r="W1669" s="77">
        <f t="shared" si="223"/>
        <v>15600000</v>
      </c>
      <c r="X1669" s="18">
        <f t="shared" si="226"/>
        <v>3900000</v>
      </c>
    </row>
    <row r="1670" spans="1:24" hidden="1" x14ac:dyDescent="0.25">
      <c r="A1670" s="65">
        <f t="shared" si="222"/>
        <v>381</v>
      </c>
      <c r="B1670" s="66"/>
      <c r="C1670" s="67" t="s">
        <v>1732</v>
      </c>
      <c r="D1670" s="195" t="s">
        <v>1834</v>
      </c>
      <c r="E1670" s="68" t="s">
        <v>86</v>
      </c>
      <c r="F1670" s="65">
        <v>1</v>
      </c>
      <c r="G1670" s="88">
        <v>19500000</v>
      </c>
      <c r="H1670" s="70">
        <f t="shared" si="225"/>
        <v>3900000</v>
      </c>
      <c r="I1670" s="65">
        <v>1</v>
      </c>
      <c r="J1670" s="71">
        <v>19500000</v>
      </c>
      <c r="K1670" s="70">
        <f t="shared" si="219"/>
        <v>3900000</v>
      </c>
      <c r="L1670" s="72"/>
      <c r="M1670" s="72"/>
      <c r="N1670" s="72"/>
      <c r="O1670" s="199"/>
      <c r="P1670" s="90"/>
      <c r="Q1670" s="65">
        <v>2010</v>
      </c>
      <c r="R1670" s="66">
        <v>10</v>
      </c>
      <c r="S1670" s="75">
        <f t="shared" si="220"/>
        <v>0.1</v>
      </c>
      <c r="T1670" s="76">
        <f t="shared" si="221"/>
        <v>1950000</v>
      </c>
      <c r="U1670" s="66">
        <f t="shared" si="224"/>
        <v>8</v>
      </c>
      <c r="V1670" s="66"/>
      <c r="W1670" s="77">
        <f t="shared" si="223"/>
        <v>15600000</v>
      </c>
      <c r="X1670" s="18">
        <f t="shared" si="226"/>
        <v>3900000</v>
      </c>
    </row>
    <row r="1671" spans="1:24" hidden="1" x14ac:dyDescent="0.25">
      <c r="A1671" s="65">
        <f t="shared" si="222"/>
        <v>382</v>
      </c>
      <c r="B1671" s="66"/>
      <c r="C1671" s="67" t="s">
        <v>1732</v>
      </c>
      <c r="D1671" s="195" t="s">
        <v>1835</v>
      </c>
      <c r="E1671" s="68" t="s">
        <v>86</v>
      </c>
      <c r="F1671" s="65">
        <v>1</v>
      </c>
      <c r="G1671" s="88">
        <v>19500000</v>
      </c>
      <c r="H1671" s="70">
        <f t="shared" si="225"/>
        <v>3900000</v>
      </c>
      <c r="I1671" s="65">
        <v>1</v>
      </c>
      <c r="J1671" s="71">
        <v>19500000</v>
      </c>
      <c r="K1671" s="70">
        <f t="shared" si="219"/>
        <v>3900000</v>
      </c>
      <c r="L1671" s="72"/>
      <c r="M1671" s="72"/>
      <c r="N1671" s="72"/>
      <c r="O1671" s="199"/>
      <c r="P1671" s="90"/>
      <c r="Q1671" s="65">
        <v>2010</v>
      </c>
      <c r="R1671" s="66">
        <v>10</v>
      </c>
      <c r="S1671" s="75">
        <f t="shared" si="220"/>
        <v>0.1</v>
      </c>
      <c r="T1671" s="76">
        <f t="shared" si="221"/>
        <v>1950000</v>
      </c>
      <c r="U1671" s="66">
        <f t="shared" si="224"/>
        <v>8</v>
      </c>
      <c r="V1671" s="66"/>
      <c r="W1671" s="77">
        <f t="shared" si="223"/>
        <v>15600000</v>
      </c>
      <c r="X1671" s="18">
        <f t="shared" si="226"/>
        <v>3900000</v>
      </c>
    </row>
    <row r="1672" spans="1:24" hidden="1" x14ac:dyDescent="0.25">
      <c r="A1672" s="65">
        <f t="shared" si="222"/>
        <v>383</v>
      </c>
      <c r="B1672" s="66"/>
      <c r="C1672" s="67" t="s">
        <v>1732</v>
      </c>
      <c r="D1672" s="195" t="s">
        <v>1836</v>
      </c>
      <c r="E1672" s="68" t="s">
        <v>86</v>
      </c>
      <c r="F1672" s="65">
        <v>1</v>
      </c>
      <c r="G1672" s="88">
        <v>19500000</v>
      </c>
      <c r="H1672" s="70">
        <f t="shared" si="225"/>
        <v>3900000</v>
      </c>
      <c r="I1672" s="65">
        <v>1</v>
      </c>
      <c r="J1672" s="71">
        <v>19500000</v>
      </c>
      <c r="K1672" s="70">
        <f t="shared" si="219"/>
        <v>3900000</v>
      </c>
      <c r="L1672" s="72"/>
      <c r="M1672" s="72"/>
      <c r="N1672" s="72"/>
      <c r="O1672" s="199"/>
      <c r="P1672" s="90"/>
      <c r="Q1672" s="65">
        <v>2010</v>
      </c>
      <c r="R1672" s="66">
        <v>10</v>
      </c>
      <c r="S1672" s="75">
        <f t="shared" si="220"/>
        <v>0.1</v>
      </c>
      <c r="T1672" s="76">
        <f t="shared" si="221"/>
        <v>1950000</v>
      </c>
      <c r="U1672" s="66">
        <f t="shared" si="224"/>
        <v>8</v>
      </c>
      <c r="V1672" s="66"/>
      <c r="W1672" s="77">
        <f t="shared" si="223"/>
        <v>15600000</v>
      </c>
      <c r="X1672" s="18">
        <f t="shared" si="226"/>
        <v>3900000</v>
      </c>
    </row>
    <row r="1673" spans="1:24" hidden="1" x14ac:dyDescent="0.25">
      <c r="A1673" s="65">
        <f t="shared" si="222"/>
        <v>384</v>
      </c>
      <c r="B1673" s="66"/>
      <c r="C1673" s="67" t="s">
        <v>1732</v>
      </c>
      <c r="D1673" s="195" t="s">
        <v>1837</v>
      </c>
      <c r="E1673" s="68" t="s">
        <v>86</v>
      </c>
      <c r="F1673" s="65">
        <v>1</v>
      </c>
      <c r="G1673" s="88">
        <v>19500000</v>
      </c>
      <c r="H1673" s="70">
        <f t="shared" si="225"/>
        <v>3900000</v>
      </c>
      <c r="I1673" s="65">
        <v>1</v>
      </c>
      <c r="J1673" s="71">
        <v>19500000</v>
      </c>
      <c r="K1673" s="70">
        <f t="shared" si="219"/>
        <v>3900000</v>
      </c>
      <c r="L1673" s="72"/>
      <c r="M1673" s="72"/>
      <c r="N1673" s="72"/>
      <c r="O1673" s="199"/>
      <c r="P1673" s="90"/>
      <c r="Q1673" s="65">
        <v>2010</v>
      </c>
      <c r="R1673" s="66">
        <v>10</v>
      </c>
      <c r="S1673" s="75">
        <f t="shared" si="220"/>
        <v>0.1</v>
      </c>
      <c r="T1673" s="76">
        <f t="shared" si="221"/>
        <v>1950000</v>
      </c>
      <c r="U1673" s="66">
        <f t="shared" si="224"/>
        <v>8</v>
      </c>
      <c r="V1673" s="66"/>
      <c r="W1673" s="77">
        <f t="shared" si="223"/>
        <v>15600000</v>
      </c>
      <c r="X1673" s="18">
        <f t="shared" si="226"/>
        <v>3900000</v>
      </c>
    </row>
    <row r="1674" spans="1:24" hidden="1" x14ac:dyDescent="0.25">
      <c r="A1674" s="65">
        <f t="shared" si="222"/>
        <v>385</v>
      </c>
      <c r="B1674" s="66"/>
      <c r="C1674" s="67" t="s">
        <v>1732</v>
      </c>
      <c r="D1674" s="195" t="s">
        <v>1838</v>
      </c>
      <c r="E1674" s="68" t="s">
        <v>86</v>
      </c>
      <c r="F1674" s="65">
        <v>1</v>
      </c>
      <c r="G1674" s="88">
        <v>19500000</v>
      </c>
      <c r="H1674" s="70">
        <f t="shared" si="225"/>
        <v>3900000</v>
      </c>
      <c r="I1674" s="65">
        <v>1</v>
      </c>
      <c r="J1674" s="71">
        <v>19500000</v>
      </c>
      <c r="K1674" s="70">
        <f t="shared" ref="K1674:K1737" si="227">H1674</f>
        <v>3900000</v>
      </c>
      <c r="L1674" s="72"/>
      <c r="M1674" s="72"/>
      <c r="N1674" s="72"/>
      <c r="O1674" s="199"/>
      <c r="P1674" s="90"/>
      <c r="Q1674" s="65">
        <v>2010</v>
      </c>
      <c r="R1674" s="66">
        <v>10</v>
      </c>
      <c r="S1674" s="75">
        <f t="shared" ref="S1674:S1737" si="228">100%/R1674</f>
        <v>0.1</v>
      </c>
      <c r="T1674" s="76">
        <f t="shared" ref="T1674:T1737" si="229">G1674/R1674</f>
        <v>1950000</v>
      </c>
      <c r="U1674" s="66">
        <f t="shared" si="224"/>
        <v>8</v>
      </c>
      <c r="V1674" s="66"/>
      <c r="W1674" s="77">
        <f t="shared" si="223"/>
        <v>15600000</v>
      </c>
      <c r="X1674" s="18">
        <f t="shared" si="226"/>
        <v>3900000</v>
      </c>
    </row>
    <row r="1675" spans="1:24" hidden="1" x14ac:dyDescent="0.25">
      <c r="A1675" s="65">
        <f t="shared" si="222"/>
        <v>386</v>
      </c>
      <c r="B1675" s="66"/>
      <c r="C1675" s="67" t="s">
        <v>1811</v>
      </c>
      <c r="D1675" s="195" t="s">
        <v>1839</v>
      </c>
      <c r="E1675" s="68" t="s">
        <v>86</v>
      </c>
      <c r="F1675" s="65">
        <v>1</v>
      </c>
      <c r="G1675" s="88">
        <v>19500000</v>
      </c>
      <c r="H1675" s="70">
        <f t="shared" si="225"/>
        <v>3900000</v>
      </c>
      <c r="I1675" s="65">
        <v>1</v>
      </c>
      <c r="J1675" s="71">
        <v>19500000</v>
      </c>
      <c r="K1675" s="70">
        <f t="shared" si="227"/>
        <v>3900000</v>
      </c>
      <c r="L1675" s="72"/>
      <c r="M1675" s="72"/>
      <c r="N1675" s="72"/>
      <c r="O1675" s="199"/>
      <c r="P1675" s="73"/>
      <c r="Q1675" s="65">
        <v>2010</v>
      </c>
      <c r="R1675" s="66">
        <v>10</v>
      </c>
      <c r="S1675" s="75">
        <f t="shared" si="228"/>
        <v>0.1</v>
      </c>
      <c r="T1675" s="76">
        <f t="shared" si="229"/>
        <v>1950000</v>
      </c>
      <c r="U1675" s="66">
        <f t="shared" si="224"/>
        <v>8</v>
      </c>
      <c r="V1675" s="66"/>
      <c r="W1675" s="77">
        <f t="shared" si="223"/>
        <v>15600000</v>
      </c>
      <c r="X1675" s="18">
        <f t="shared" si="226"/>
        <v>3900000</v>
      </c>
    </row>
    <row r="1676" spans="1:24" hidden="1" x14ac:dyDescent="0.25">
      <c r="A1676" s="65">
        <f t="shared" ref="A1676:A1739" si="230">+A1675+1</f>
        <v>387</v>
      </c>
      <c r="B1676" s="66"/>
      <c r="C1676" s="67" t="s">
        <v>1811</v>
      </c>
      <c r="D1676" s="195" t="s">
        <v>1840</v>
      </c>
      <c r="E1676" s="68" t="s">
        <v>86</v>
      </c>
      <c r="F1676" s="65">
        <v>1</v>
      </c>
      <c r="G1676" s="88">
        <v>19500000</v>
      </c>
      <c r="H1676" s="70">
        <f t="shared" si="225"/>
        <v>3900000</v>
      </c>
      <c r="I1676" s="65">
        <v>1</v>
      </c>
      <c r="J1676" s="71">
        <v>19500000</v>
      </c>
      <c r="K1676" s="70">
        <f t="shared" si="227"/>
        <v>3900000</v>
      </c>
      <c r="L1676" s="72"/>
      <c r="M1676" s="72"/>
      <c r="N1676" s="72"/>
      <c r="O1676" s="199"/>
      <c r="P1676" s="90"/>
      <c r="Q1676" s="65">
        <v>2010</v>
      </c>
      <c r="R1676" s="66">
        <v>10</v>
      </c>
      <c r="S1676" s="75">
        <f t="shared" si="228"/>
        <v>0.1</v>
      </c>
      <c r="T1676" s="76">
        <f t="shared" si="229"/>
        <v>1950000</v>
      </c>
      <c r="U1676" s="66">
        <f t="shared" si="224"/>
        <v>8</v>
      </c>
      <c r="V1676" s="66"/>
      <c r="W1676" s="77">
        <f t="shared" si="223"/>
        <v>15600000</v>
      </c>
      <c r="X1676" s="18">
        <f t="shared" si="226"/>
        <v>3900000</v>
      </c>
    </row>
    <row r="1677" spans="1:24" hidden="1" x14ac:dyDescent="0.25">
      <c r="A1677" s="65">
        <f t="shared" si="230"/>
        <v>388</v>
      </c>
      <c r="B1677" s="66"/>
      <c r="C1677" s="67" t="s">
        <v>1811</v>
      </c>
      <c r="D1677" s="195" t="s">
        <v>1841</v>
      </c>
      <c r="E1677" s="68" t="s">
        <v>86</v>
      </c>
      <c r="F1677" s="65">
        <v>1</v>
      </c>
      <c r="G1677" s="88">
        <v>19500000</v>
      </c>
      <c r="H1677" s="70">
        <f t="shared" si="225"/>
        <v>3900000</v>
      </c>
      <c r="I1677" s="65">
        <v>1</v>
      </c>
      <c r="J1677" s="71">
        <v>19500000</v>
      </c>
      <c r="K1677" s="70">
        <f t="shared" si="227"/>
        <v>3900000</v>
      </c>
      <c r="L1677" s="72"/>
      <c r="M1677" s="72"/>
      <c r="N1677" s="72"/>
      <c r="O1677" s="199"/>
      <c r="P1677" s="90"/>
      <c r="Q1677" s="65">
        <v>2010</v>
      </c>
      <c r="R1677" s="66">
        <v>10</v>
      </c>
      <c r="S1677" s="75">
        <f t="shared" si="228"/>
        <v>0.1</v>
      </c>
      <c r="T1677" s="76">
        <f t="shared" si="229"/>
        <v>1950000</v>
      </c>
      <c r="U1677" s="66">
        <f t="shared" si="224"/>
        <v>8</v>
      </c>
      <c r="V1677" s="66"/>
      <c r="W1677" s="77">
        <f t="shared" si="223"/>
        <v>15600000</v>
      </c>
      <c r="X1677" s="18">
        <f t="shared" si="226"/>
        <v>3900000</v>
      </c>
    </row>
    <row r="1678" spans="1:24" hidden="1" x14ac:dyDescent="0.25">
      <c r="A1678" s="65">
        <f t="shared" si="230"/>
        <v>389</v>
      </c>
      <c r="B1678" s="66"/>
      <c r="C1678" s="67" t="s">
        <v>1811</v>
      </c>
      <c r="D1678" s="195" t="s">
        <v>1842</v>
      </c>
      <c r="E1678" s="68" t="s">
        <v>86</v>
      </c>
      <c r="F1678" s="65">
        <v>1</v>
      </c>
      <c r="G1678" s="88">
        <v>19500000</v>
      </c>
      <c r="H1678" s="70">
        <f t="shared" si="225"/>
        <v>3900000</v>
      </c>
      <c r="I1678" s="65">
        <v>1</v>
      </c>
      <c r="J1678" s="71">
        <v>19500000</v>
      </c>
      <c r="K1678" s="70">
        <f t="shared" si="227"/>
        <v>3900000</v>
      </c>
      <c r="L1678" s="72"/>
      <c r="M1678" s="72"/>
      <c r="N1678" s="72"/>
      <c r="O1678" s="199"/>
      <c r="P1678" s="90"/>
      <c r="Q1678" s="65">
        <v>2010</v>
      </c>
      <c r="R1678" s="66">
        <v>10</v>
      </c>
      <c r="S1678" s="75">
        <f t="shared" si="228"/>
        <v>0.1</v>
      </c>
      <c r="T1678" s="76">
        <f t="shared" si="229"/>
        <v>1950000</v>
      </c>
      <c r="U1678" s="66">
        <f t="shared" si="224"/>
        <v>8</v>
      </c>
      <c r="V1678" s="66"/>
      <c r="W1678" s="77">
        <f t="shared" si="223"/>
        <v>15600000</v>
      </c>
      <c r="X1678" s="18">
        <f t="shared" si="226"/>
        <v>3900000</v>
      </c>
    </row>
    <row r="1679" spans="1:24" hidden="1" x14ac:dyDescent="0.25">
      <c r="A1679" s="65">
        <f t="shared" si="230"/>
        <v>390</v>
      </c>
      <c r="B1679" s="66"/>
      <c r="C1679" s="67" t="s">
        <v>1811</v>
      </c>
      <c r="D1679" s="195" t="s">
        <v>1843</v>
      </c>
      <c r="E1679" s="68" t="s">
        <v>86</v>
      </c>
      <c r="F1679" s="65">
        <v>1</v>
      </c>
      <c r="G1679" s="88">
        <v>19500000</v>
      </c>
      <c r="H1679" s="70">
        <f t="shared" si="225"/>
        <v>3900000</v>
      </c>
      <c r="I1679" s="65">
        <v>1</v>
      </c>
      <c r="J1679" s="71">
        <v>19500000</v>
      </c>
      <c r="K1679" s="70">
        <f t="shared" si="227"/>
        <v>3900000</v>
      </c>
      <c r="L1679" s="72"/>
      <c r="M1679" s="72"/>
      <c r="N1679" s="72"/>
      <c r="O1679" s="199"/>
      <c r="P1679" s="90"/>
      <c r="Q1679" s="65">
        <v>2010</v>
      </c>
      <c r="R1679" s="66">
        <v>10</v>
      </c>
      <c r="S1679" s="75">
        <f t="shared" si="228"/>
        <v>0.1</v>
      </c>
      <c r="T1679" s="76">
        <f t="shared" si="229"/>
        <v>1950000</v>
      </c>
      <c r="U1679" s="66">
        <f t="shared" si="224"/>
        <v>8</v>
      </c>
      <c r="V1679" s="66"/>
      <c r="W1679" s="77">
        <f t="shared" si="223"/>
        <v>15600000</v>
      </c>
      <c r="X1679" s="18">
        <f t="shared" si="226"/>
        <v>3900000</v>
      </c>
    </row>
    <row r="1680" spans="1:24" hidden="1" x14ac:dyDescent="0.25">
      <c r="A1680" s="65">
        <f t="shared" si="230"/>
        <v>391</v>
      </c>
      <c r="B1680" s="66"/>
      <c r="C1680" s="67" t="s">
        <v>1811</v>
      </c>
      <c r="D1680" s="195" t="s">
        <v>1844</v>
      </c>
      <c r="E1680" s="68" t="s">
        <v>86</v>
      </c>
      <c r="F1680" s="65">
        <v>1</v>
      </c>
      <c r="G1680" s="88">
        <v>19500000</v>
      </c>
      <c r="H1680" s="70">
        <f t="shared" si="225"/>
        <v>3900000</v>
      </c>
      <c r="I1680" s="65">
        <v>1</v>
      </c>
      <c r="J1680" s="71">
        <v>19500000</v>
      </c>
      <c r="K1680" s="70">
        <f t="shared" si="227"/>
        <v>3900000</v>
      </c>
      <c r="L1680" s="72"/>
      <c r="M1680" s="72"/>
      <c r="N1680" s="72"/>
      <c r="O1680" s="199"/>
      <c r="P1680" s="90"/>
      <c r="Q1680" s="65">
        <v>2010</v>
      </c>
      <c r="R1680" s="66">
        <v>10</v>
      </c>
      <c r="S1680" s="75">
        <f t="shared" si="228"/>
        <v>0.1</v>
      </c>
      <c r="T1680" s="76">
        <f t="shared" si="229"/>
        <v>1950000</v>
      </c>
      <c r="U1680" s="66">
        <f t="shared" si="224"/>
        <v>8</v>
      </c>
      <c r="V1680" s="66"/>
      <c r="W1680" s="77">
        <f t="shared" si="223"/>
        <v>15600000</v>
      </c>
      <c r="X1680" s="18">
        <f t="shared" si="226"/>
        <v>3900000</v>
      </c>
    </row>
    <row r="1681" spans="1:24" hidden="1" x14ac:dyDescent="0.25">
      <c r="A1681" s="65">
        <f t="shared" si="230"/>
        <v>392</v>
      </c>
      <c r="B1681" s="66"/>
      <c r="C1681" s="67" t="s">
        <v>1811</v>
      </c>
      <c r="D1681" s="195" t="s">
        <v>1845</v>
      </c>
      <c r="E1681" s="68" t="s">
        <v>86</v>
      </c>
      <c r="F1681" s="65">
        <v>1</v>
      </c>
      <c r="G1681" s="88">
        <v>19500000</v>
      </c>
      <c r="H1681" s="70">
        <f t="shared" si="225"/>
        <v>3900000</v>
      </c>
      <c r="I1681" s="65">
        <v>1</v>
      </c>
      <c r="J1681" s="71">
        <v>19500000</v>
      </c>
      <c r="K1681" s="70">
        <f t="shared" si="227"/>
        <v>3900000</v>
      </c>
      <c r="L1681" s="72"/>
      <c r="M1681" s="72"/>
      <c r="N1681" s="72"/>
      <c r="O1681" s="199"/>
      <c r="P1681" s="90"/>
      <c r="Q1681" s="65">
        <v>2010</v>
      </c>
      <c r="R1681" s="66">
        <v>10</v>
      </c>
      <c r="S1681" s="75">
        <f t="shared" si="228"/>
        <v>0.1</v>
      </c>
      <c r="T1681" s="76">
        <f t="shared" si="229"/>
        <v>1950000</v>
      </c>
      <c r="U1681" s="66">
        <f t="shared" si="224"/>
        <v>8</v>
      </c>
      <c r="V1681" s="66"/>
      <c r="W1681" s="77">
        <f t="shared" si="223"/>
        <v>15600000</v>
      </c>
      <c r="X1681" s="18">
        <f t="shared" si="226"/>
        <v>3900000</v>
      </c>
    </row>
    <row r="1682" spans="1:24" hidden="1" x14ac:dyDescent="0.25">
      <c r="A1682" s="65">
        <f t="shared" si="230"/>
        <v>393</v>
      </c>
      <c r="B1682" s="66"/>
      <c r="C1682" s="67" t="s">
        <v>1811</v>
      </c>
      <c r="D1682" s="195" t="s">
        <v>1846</v>
      </c>
      <c r="E1682" s="68" t="s">
        <v>86</v>
      </c>
      <c r="F1682" s="65">
        <v>1</v>
      </c>
      <c r="G1682" s="88">
        <v>19500000</v>
      </c>
      <c r="H1682" s="70">
        <f t="shared" si="225"/>
        <v>3900000</v>
      </c>
      <c r="I1682" s="65">
        <v>1</v>
      </c>
      <c r="J1682" s="71">
        <v>19500000</v>
      </c>
      <c r="K1682" s="70">
        <f t="shared" si="227"/>
        <v>3900000</v>
      </c>
      <c r="L1682" s="72"/>
      <c r="M1682" s="72"/>
      <c r="N1682" s="72"/>
      <c r="O1682" s="199"/>
      <c r="P1682" s="90"/>
      <c r="Q1682" s="65">
        <v>2010</v>
      </c>
      <c r="R1682" s="66">
        <v>10</v>
      </c>
      <c r="S1682" s="75">
        <f t="shared" si="228"/>
        <v>0.1</v>
      </c>
      <c r="T1682" s="76">
        <f t="shared" si="229"/>
        <v>1950000</v>
      </c>
      <c r="U1682" s="66">
        <f t="shared" si="224"/>
        <v>8</v>
      </c>
      <c r="V1682" s="66"/>
      <c r="W1682" s="77">
        <f t="shared" si="223"/>
        <v>15600000</v>
      </c>
      <c r="X1682" s="18">
        <f t="shared" si="226"/>
        <v>3900000</v>
      </c>
    </row>
    <row r="1683" spans="1:24" hidden="1" x14ac:dyDescent="0.25">
      <c r="A1683" s="65">
        <f t="shared" si="230"/>
        <v>394</v>
      </c>
      <c r="B1683" s="66"/>
      <c r="C1683" s="67" t="s">
        <v>1811</v>
      </c>
      <c r="D1683" s="195" t="s">
        <v>1847</v>
      </c>
      <c r="E1683" s="68" t="s">
        <v>86</v>
      </c>
      <c r="F1683" s="65">
        <v>1</v>
      </c>
      <c r="G1683" s="88">
        <v>19500000</v>
      </c>
      <c r="H1683" s="70">
        <f t="shared" si="225"/>
        <v>3900000</v>
      </c>
      <c r="I1683" s="65">
        <v>1</v>
      </c>
      <c r="J1683" s="71">
        <v>19500000</v>
      </c>
      <c r="K1683" s="70">
        <f t="shared" si="227"/>
        <v>3900000</v>
      </c>
      <c r="L1683" s="72"/>
      <c r="M1683" s="72"/>
      <c r="N1683" s="72"/>
      <c r="O1683" s="199"/>
      <c r="P1683" s="90"/>
      <c r="Q1683" s="65">
        <v>2010</v>
      </c>
      <c r="R1683" s="66">
        <v>10</v>
      </c>
      <c r="S1683" s="75">
        <f t="shared" si="228"/>
        <v>0.1</v>
      </c>
      <c r="T1683" s="76">
        <f t="shared" si="229"/>
        <v>1950000</v>
      </c>
      <c r="U1683" s="66">
        <f t="shared" si="224"/>
        <v>8</v>
      </c>
      <c r="V1683" s="66"/>
      <c r="W1683" s="77">
        <f t="shared" si="223"/>
        <v>15600000</v>
      </c>
      <c r="X1683" s="18">
        <f t="shared" si="226"/>
        <v>3900000</v>
      </c>
    </row>
    <row r="1684" spans="1:24" hidden="1" x14ac:dyDescent="0.25">
      <c r="A1684" s="65">
        <f t="shared" si="230"/>
        <v>395</v>
      </c>
      <c r="B1684" s="66"/>
      <c r="C1684" s="67" t="s">
        <v>1811</v>
      </c>
      <c r="D1684" s="195" t="s">
        <v>1848</v>
      </c>
      <c r="E1684" s="68" t="s">
        <v>86</v>
      </c>
      <c r="F1684" s="65">
        <v>1</v>
      </c>
      <c r="G1684" s="88">
        <v>19500000</v>
      </c>
      <c r="H1684" s="70">
        <f t="shared" si="225"/>
        <v>3900000</v>
      </c>
      <c r="I1684" s="65">
        <v>1</v>
      </c>
      <c r="J1684" s="71">
        <v>19500000</v>
      </c>
      <c r="K1684" s="70">
        <f t="shared" si="227"/>
        <v>3900000</v>
      </c>
      <c r="L1684" s="72"/>
      <c r="M1684" s="72"/>
      <c r="N1684" s="72"/>
      <c r="O1684" s="199"/>
      <c r="P1684" s="90"/>
      <c r="Q1684" s="65">
        <v>2010</v>
      </c>
      <c r="R1684" s="66">
        <v>10</v>
      </c>
      <c r="S1684" s="75">
        <f t="shared" si="228"/>
        <v>0.1</v>
      </c>
      <c r="T1684" s="76">
        <f t="shared" si="229"/>
        <v>1950000</v>
      </c>
      <c r="U1684" s="66">
        <f t="shared" si="224"/>
        <v>8</v>
      </c>
      <c r="V1684" s="66"/>
      <c r="W1684" s="77">
        <f t="shared" ref="W1684:W1747" si="231">T1684*U1684</f>
        <v>15600000</v>
      </c>
      <c r="X1684" s="18">
        <f t="shared" si="226"/>
        <v>3900000</v>
      </c>
    </row>
    <row r="1685" spans="1:24" hidden="1" x14ac:dyDescent="0.25">
      <c r="A1685" s="65">
        <f t="shared" si="230"/>
        <v>396</v>
      </c>
      <c r="B1685" s="66"/>
      <c r="C1685" s="67" t="s">
        <v>1811</v>
      </c>
      <c r="D1685" s="195" t="s">
        <v>1849</v>
      </c>
      <c r="E1685" s="68" t="s">
        <v>86</v>
      </c>
      <c r="F1685" s="65">
        <v>1</v>
      </c>
      <c r="G1685" s="88">
        <v>19500000</v>
      </c>
      <c r="H1685" s="70">
        <f t="shared" si="225"/>
        <v>3900000</v>
      </c>
      <c r="I1685" s="65">
        <v>1</v>
      </c>
      <c r="J1685" s="71">
        <v>19500000</v>
      </c>
      <c r="K1685" s="70">
        <f t="shared" si="227"/>
        <v>3900000</v>
      </c>
      <c r="L1685" s="72"/>
      <c r="M1685" s="72"/>
      <c r="N1685" s="72"/>
      <c r="O1685" s="199"/>
      <c r="P1685" s="90"/>
      <c r="Q1685" s="65">
        <v>2010</v>
      </c>
      <c r="R1685" s="66">
        <v>10</v>
      </c>
      <c r="S1685" s="75">
        <f t="shared" si="228"/>
        <v>0.1</v>
      </c>
      <c r="T1685" s="76">
        <f t="shared" si="229"/>
        <v>1950000</v>
      </c>
      <c r="U1685" s="66">
        <f t="shared" si="224"/>
        <v>8</v>
      </c>
      <c r="V1685" s="66"/>
      <c r="W1685" s="77">
        <f t="shared" si="231"/>
        <v>15600000</v>
      </c>
      <c r="X1685" s="18">
        <f t="shared" si="226"/>
        <v>3900000</v>
      </c>
    </row>
    <row r="1686" spans="1:24" hidden="1" x14ac:dyDescent="0.25">
      <c r="A1686" s="65">
        <f t="shared" si="230"/>
        <v>397</v>
      </c>
      <c r="B1686" s="66"/>
      <c r="C1686" s="67" t="s">
        <v>1811</v>
      </c>
      <c r="D1686" s="195" t="s">
        <v>1850</v>
      </c>
      <c r="E1686" s="68" t="s">
        <v>86</v>
      </c>
      <c r="F1686" s="65">
        <v>1</v>
      </c>
      <c r="G1686" s="88">
        <v>19500000</v>
      </c>
      <c r="H1686" s="70">
        <f t="shared" si="225"/>
        <v>3900000</v>
      </c>
      <c r="I1686" s="65">
        <v>1</v>
      </c>
      <c r="J1686" s="71">
        <v>19500000</v>
      </c>
      <c r="K1686" s="70">
        <f t="shared" si="227"/>
        <v>3900000</v>
      </c>
      <c r="L1686" s="72"/>
      <c r="M1686" s="72"/>
      <c r="N1686" s="72"/>
      <c r="O1686" s="199"/>
      <c r="P1686" s="90"/>
      <c r="Q1686" s="65">
        <v>2010</v>
      </c>
      <c r="R1686" s="66">
        <v>10</v>
      </c>
      <c r="S1686" s="75">
        <f t="shared" si="228"/>
        <v>0.1</v>
      </c>
      <c r="T1686" s="76">
        <f t="shared" si="229"/>
        <v>1950000</v>
      </c>
      <c r="U1686" s="66">
        <f t="shared" si="224"/>
        <v>8</v>
      </c>
      <c r="V1686" s="66"/>
      <c r="W1686" s="77">
        <f t="shared" si="231"/>
        <v>15600000</v>
      </c>
      <c r="X1686" s="18">
        <f t="shared" si="226"/>
        <v>3900000</v>
      </c>
    </row>
    <row r="1687" spans="1:24" hidden="1" x14ac:dyDescent="0.25">
      <c r="A1687" s="65">
        <f t="shared" si="230"/>
        <v>398</v>
      </c>
      <c r="B1687" s="66"/>
      <c r="C1687" s="67" t="s">
        <v>1811</v>
      </c>
      <c r="D1687" s="195" t="s">
        <v>1851</v>
      </c>
      <c r="E1687" s="68" t="s">
        <v>86</v>
      </c>
      <c r="F1687" s="65">
        <v>1</v>
      </c>
      <c r="G1687" s="88">
        <v>19500000</v>
      </c>
      <c r="H1687" s="70">
        <f t="shared" si="225"/>
        <v>3900000</v>
      </c>
      <c r="I1687" s="65">
        <v>1</v>
      </c>
      <c r="J1687" s="71">
        <v>19500000</v>
      </c>
      <c r="K1687" s="70">
        <f t="shared" si="227"/>
        <v>3900000</v>
      </c>
      <c r="L1687" s="72"/>
      <c r="M1687" s="72"/>
      <c r="N1687" s="72"/>
      <c r="O1687" s="199"/>
      <c r="P1687" s="90"/>
      <c r="Q1687" s="65">
        <v>2010</v>
      </c>
      <c r="R1687" s="66">
        <v>10</v>
      </c>
      <c r="S1687" s="75">
        <f t="shared" si="228"/>
        <v>0.1</v>
      </c>
      <c r="T1687" s="76">
        <f t="shared" si="229"/>
        <v>1950000</v>
      </c>
      <c r="U1687" s="66">
        <f t="shared" si="224"/>
        <v>8</v>
      </c>
      <c r="V1687" s="66"/>
      <c r="W1687" s="77">
        <f t="shared" si="231"/>
        <v>15600000</v>
      </c>
      <c r="X1687" s="18">
        <f t="shared" si="226"/>
        <v>3900000</v>
      </c>
    </row>
    <row r="1688" spans="1:24" hidden="1" x14ac:dyDescent="0.25">
      <c r="A1688" s="65">
        <f t="shared" si="230"/>
        <v>399</v>
      </c>
      <c r="B1688" s="66"/>
      <c r="C1688" s="67" t="s">
        <v>1811</v>
      </c>
      <c r="D1688" s="195" t="s">
        <v>1852</v>
      </c>
      <c r="E1688" s="68" t="s">
        <v>86</v>
      </c>
      <c r="F1688" s="65">
        <v>1</v>
      </c>
      <c r="G1688" s="88">
        <v>19500000</v>
      </c>
      <c r="H1688" s="70">
        <f t="shared" si="225"/>
        <v>3900000</v>
      </c>
      <c r="I1688" s="65">
        <v>1</v>
      </c>
      <c r="J1688" s="71">
        <v>19500000</v>
      </c>
      <c r="K1688" s="70">
        <f t="shared" si="227"/>
        <v>3900000</v>
      </c>
      <c r="L1688" s="72"/>
      <c r="M1688" s="72"/>
      <c r="N1688" s="72"/>
      <c r="O1688" s="199"/>
      <c r="P1688" s="90"/>
      <c r="Q1688" s="65">
        <v>2010</v>
      </c>
      <c r="R1688" s="66">
        <v>10</v>
      </c>
      <c r="S1688" s="75">
        <f t="shared" si="228"/>
        <v>0.1</v>
      </c>
      <c r="T1688" s="76">
        <f t="shared" si="229"/>
        <v>1950000</v>
      </c>
      <c r="U1688" s="66">
        <f t="shared" si="224"/>
        <v>8</v>
      </c>
      <c r="V1688" s="66"/>
      <c r="W1688" s="77">
        <f t="shared" si="231"/>
        <v>15600000</v>
      </c>
      <c r="X1688" s="18">
        <f t="shared" si="226"/>
        <v>3900000</v>
      </c>
    </row>
    <row r="1689" spans="1:24" hidden="1" x14ac:dyDescent="0.25">
      <c r="A1689" s="65">
        <f t="shared" si="230"/>
        <v>400</v>
      </c>
      <c r="B1689" s="66"/>
      <c r="C1689" s="67" t="s">
        <v>1811</v>
      </c>
      <c r="D1689" s="195" t="s">
        <v>1853</v>
      </c>
      <c r="E1689" s="68" t="s">
        <v>86</v>
      </c>
      <c r="F1689" s="65">
        <v>1</v>
      </c>
      <c r="G1689" s="88">
        <v>19500000</v>
      </c>
      <c r="H1689" s="70">
        <f t="shared" si="225"/>
        <v>3900000</v>
      </c>
      <c r="I1689" s="65">
        <v>1</v>
      </c>
      <c r="J1689" s="71">
        <v>19500000</v>
      </c>
      <c r="K1689" s="70">
        <f t="shared" si="227"/>
        <v>3900000</v>
      </c>
      <c r="L1689" s="72"/>
      <c r="M1689" s="72"/>
      <c r="N1689" s="72"/>
      <c r="O1689" s="199"/>
      <c r="P1689" s="90"/>
      <c r="Q1689" s="65">
        <v>2010</v>
      </c>
      <c r="R1689" s="66">
        <v>10</v>
      </c>
      <c r="S1689" s="75">
        <f t="shared" si="228"/>
        <v>0.1</v>
      </c>
      <c r="T1689" s="76">
        <f t="shared" si="229"/>
        <v>1950000</v>
      </c>
      <c r="U1689" s="66">
        <f t="shared" si="224"/>
        <v>8</v>
      </c>
      <c r="V1689" s="66"/>
      <c r="W1689" s="77">
        <f t="shared" si="231"/>
        <v>15600000</v>
      </c>
      <c r="X1689" s="18">
        <f t="shared" si="226"/>
        <v>3900000</v>
      </c>
    </row>
    <row r="1690" spans="1:24" hidden="1" x14ac:dyDescent="0.25">
      <c r="A1690" s="65">
        <f t="shared" si="230"/>
        <v>401</v>
      </c>
      <c r="B1690" s="66"/>
      <c r="C1690" s="67" t="s">
        <v>1854</v>
      </c>
      <c r="D1690" s="195" t="s">
        <v>1855</v>
      </c>
      <c r="E1690" s="68" t="s">
        <v>86</v>
      </c>
      <c r="F1690" s="65">
        <v>1</v>
      </c>
      <c r="G1690" s="88">
        <v>7000000</v>
      </c>
      <c r="H1690" s="70">
        <f t="shared" si="225"/>
        <v>1400000</v>
      </c>
      <c r="I1690" s="65">
        <v>1</v>
      </c>
      <c r="J1690" s="71">
        <v>7000000</v>
      </c>
      <c r="K1690" s="70">
        <f t="shared" si="227"/>
        <v>1400000</v>
      </c>
      <c r="L1690" s="72"/>
      <c r="M1690" s="72"/>
      <c r="N1690" s="72"/>
      <c r="O1690" s="199"/>
      <c r="P1690" s="73"/>
      <c r="Q1690" s="65">
        <v>2010</v>
      </c>
      <c r="R1690" s="66">
        <v>10</v>
      </c>
      <c r="S1690" s="75">
        <f t="shared" si="228"/>
        <v>0.1</v>
      </c>
      <c r="T1690" s="76">
        <f t="shared" si="229"/>
        <v>700000</v>
      </c>
      <c r="U1690" s="66">
        <f t="shared" si="224"/>
        <v>8</v>
      </c>
      <c r="V1690" s="66"/>
      <c r="W1690" s="77">
        <f t="shared" si="231"/>
        <v>5600000</v>
      </c>
      <c r="X1690" s="18">
        <f t="shared" si="226"/>
        <v>1400000</v>
      </c>
    </row>
    <row r="1691" spans="1:24" hidden="1" x14ac:dyDescent="0.25">
      <c r="A1691" s="65">
        <f t="shared" si="230"/>
        <v>402</v>
      </c>
      <c r="B1691" s="66"/>
      <c r="C1691" s="67" t="s">
        <v>1854</v>
      </c>
      <c r="D1691" s="195" t="s">
        <v>1856</v>
      </c>
      <c r="E1691" s="68" t="s">
        <v>86</v>
      </c>
      <c r="F1691" s="65">
        <v>1</v>
      </c>
      <c r="G1691" s="88">
        <v>7000000</v>
      </c>
      <c r="H1691" s="70">
        <f t="shared" si="225"/>
        <v>1400000</v>
      </c>
      <c r="I1691" s="65">
        <v>1</v>
      </c>
      <c r="J1691" s="71">
        <v>7000000</v>
      </c>
      <c r="K1691" s="70">
        <f t="shared" si="227"/>
        <v>1400000</v>
      </c>
      <c r="L1691" s="72"/>
      <c r="M1691" s="72"/>
      <c r="N1691" s="72"/>
      <c r="O1691" s="199"/>
      <c r="P1691" s="73"/>
      <c r="Q1691" s="65">
        <v>2010</v>
      </c>
      <c r="R1691" s="66">
        <v>10</v>
      </c>
      <c r="S1691" s="75">
        <f t="shared" si="228"/>
        <v>0.1</v>
      </c>
      <c r="T1691" s="76">
        <f t="shared" si="229"/>
        <v>700000</v>
      </c>
      <c r="U1691" s="66">
        <f t="shared" si="224"/>
        <v>8</v>
      </c>
      <c r="V1691" s="66"/>
      <c r="W1691" s="77">
        <f t="shared" si="231"/>
        <v>5600000</v>
      </c>
      <c r="X1691" s="18">
        <f t="shared" si="226"/>
        <v>1400000</v>
      </c>
    </row>
    <row r="1692" spans="1:24" hidden="1" x14ac:dyDescent="0.25">
      <c r="A1692" s="65">
        <f t="shared" si="230"/>
        <v>403</v>
      </c>
      <c r="B1692" s="66"/>
      <c r="C1692" s="67" t="s">
        <v>1854</v>
      </c>
      <c r="D1692" s="195" t="s">
        <v>1857</v>
      </c>
      <c r="E1692" s="68" t="s">
        <v>86</v>
      </c>
      <c r="F1692" s="65">
        <v>1</v>
      </c>
      <c r="G1692" s="88">
        <v>7000000</v>
      </c>
      <c r="H1692" s="70">
        <f t="shared" si="225"/>
        <v>1400000</v>
      </c>
      <c r="I1692" s="65">
        <v>1</v>
      </c>
      <c r="J1692" s="71">
        <v>7000000</v>
      </c>
      <c r="K1692" s="70">
        <f t="shared" si="227"/>
        <v>1400000</v>
      </c>
      <c r="L1692" s="72"/>
      <c r="M1692" s="72"/>
      <c r="N1692" s="72"/>
      <c r="O1692" s="199"/>
      <c r="P1692" s="73"/>
      <c r="Q1692" s="65">
        <v>2010</v>
      </c>
      <c r="R1692" s="66">
        <v>10</v>
      </c>
      <c r="S1692" s="75">
        <f t="shared" si="228"/>
        <v>0.1</v>
      </c>
      <c r="T1692" s="76">
        <f t="shared" si="229"/>
        <v>700000</v>
      </c>
      <c r="U1692" s="66">
        <f t="shared" si="224"/>
        <v>8</v>
      </c>
      <c r="V1692" s="66"/>
      <c r="W1692" s="77">
        <f t="shared" si="231"/>
        <v>5600000</v>
      </c>
      <c r="X1692" s="18">
        <f t="shared" si="226"/>
        <v>1400000</v>
      </c>
    </row>
    <row r="1693" spans="1:24" hidden="1" x14ac:dyDescent="0.25">
      <c r="A1693" s="65">
        <f t="shared" si="230"/>
        <v>404</v>
      </c>
      <c r="B1693" s="66"/>
      <c r="C1693" s="67" t="s">
        <v>1854</v>
      </c>
      <c r="D1693" s="195" t="s">
        <v>1858</v>
      </c>
      <c r="E1693" s="68" t="s">
        <v>86</v>
      </c>
      <c r="F1693" s="65">
        <v>1</v>
      </c>
      <c r="G1693" s="88">
        <v>7000000</v>
      </c>
      <c r="H1693" s="70">
        <f t="shared" si="225"/>
        <v>1400000</v>
      </c>
      <c r="I1693" s="65">
        <v>1</v>
      </c>
      <c r="J1693" s="71">
        <v>7000000</v>
      </c>
      <c r="K1693" s="70">
        <f t="shared" si="227"/>
        <v>1400000</v>
      </c>
      <c r="L1693" s="72"/>
      <c r="M1693" s="72"/>
      <c r="N1693" s="72"/>
      <c r="O1693" s="199"/>
      <c r="P1693" s="73"/>
      <c r="Q1693" s="65">
        <v>2010</v>
      </c>
      <c r="R1693" s="66">
        <v>10</v>
      </c>
      <c r="S1693" s="75">
        <f t="shared" si="228"/>
        <v>0.1</v>
      </c>
      <c r="T1693" s="76">
        <f t="shared" si="229"/>
        <v>700000</v>
      </c>
      <c r="U1693" s="66">
        <f t="shared" si="224"/>
        <v>8</v>
      </c>
      <c r="V1693" s="66"/>
      <c r="W1693" s="77">
        <f t="shared" si="231"/>
        <v>5600000</v>
      </c>
      <c r="X1693" s="18">
        <f t="shared" si="226"/>
        <v>1400000</v>
      </c>
    </row>
    <row r="1694" spans="1:24" hidden="1" x14ac:dyDescent="0.25">
      <c r="A1694" s="65">
        <f t="shared" si="230"/>
        <v>405</v>
      </c>
      <c r="B1694" s="66"/>
      <c r="C1694" s="67" t="s">
        <v>1854</v>
      </c>
      <c r="D1694" s="195" t="s">
        <v>1859</v>
      </c>
      <c r="E1694" s="68" t="s">
        <v>86</v>
      </c>
      <c r="F1694" s="65">
        <v>1</v>
      </c>
      <c r="G1694" s="88">
        <v>7000000</v>
      </c>
      <c r="H1694" s="70">
        <f t="shared" si="225"/>
        <v>1400000</v>
      </c>
      <c r="I1694" s="65">
        <v>1</v>
      </c>
      <c r="J1694" s="71">
        <v>7000000</v>
      </c>
      <c r="K1694" s="70">
        <f t="shared" si="227"/>
        <v>1400000</v>
      </c>
      <c r="L1694" s="72"/>
      <c r="M1694" s="72"/>
      <c r="N1694" s="72"/>
      <c r="O1694" s="199"/>
      <c r="P1694" s="90"/>
      <c r="Q1694" s="65">
        <v>2010</v>
      </c>
      <c r="R1694" s="66">
        <v>10</v>
      </c>
      <c r="S1694" s="75">
        <f t="shared" si="228"/>
        <v>0.1</v>
      </c>
      <c r="T1694" s="76">
        <f t="shared" si="229"/>
        <v>700000</v>
      </c>
      <c r="U1694" s="66">
        <f t="shared" si="224"/>
        <v>8</v>
      </c>
      <c r="V1694" s="66"/>
      <c r="W1694" s="77">
        <f t="shared" si="231"/>
        <v>5600000</v>
      </c>
      <c r="X1694" s="18">
        <f t="shared" si="226"/>
        <v>1400000</v>
      </c>
    </row>
    <row r="1695" spans="1:24" hidden="1" x14ac:dyDescent="0.25">
      <c r="A1695" s="65">
        <f t="shared" si="230"/>
        <v>406</v>
      </c>
      <c r="B1695" s="66"/>
      <c r="C1695" s="67" t="s">
        <v>1854</v>
      </c>
      <c r="D1695" s="195" t="s">
        <v>1860</v>
      </c>
      <c r="E1695" s="68" t="s">
        <v>86</v>
      </c>
      <c r="F1695" s="65">
        <v>1</v>
      </c>
      <c r="G1695" s="88">
        <v>7000000</v>
      </c>
      <c r="H1695" s="70">
        <f t="shared" si="225"/>
        <v>1400000</v>
      </c>
      <c r="I1695" s="65">
        <v>1</v>
      </c>
      <c r="J1695" s="71">
        <v>7000000</v>
      </c>
      <c r="K1695" s="70">
        <f t="shared" si="227"/>
        <v>1400000</v>
      </c>
      <c r="L1695" s="72"/>
      <c r="M1695" s="72"/>
      <c r="N1695" s="72"/>
      <c r="O1695" s="199"/>
      <c r="P1695" s="90"/>
      <c r="Q1695" s="65">
        <v>2010</v>
      </c>
      <c r="R1695" s="66">
        <v>10</v>
      </c>
      <c r="S1695" s="75">
        <f t="shared" si="228"/>
        <v>0.1</v>
      </c>
      <c r="T1695" s="76">
        <f t="shared" si="229"/>
        <v>700000</v>
      </c>
      <c r="U1695" s="66">
        <f t="shared" si="224"/>
        <v>8</v>
      </c>
      <c r="V1695" s="66"/>
      <c r="W1695" s="77">
        <f t="shared" si="231"/>
        <v>5600000</v>
      </c>
      <c r="X1695" s="18">
        <f t="shared" si="226"/>
        <v>1400000</v>
      </c>
    </row>
    <row r="1696" spans="1:24" hidden="1" x14ac:dyDescent="0.25">
      <c r="A1696" s="65">
        <f t="shared" si="230"/>
        <v>407</v>
      </c>
      <c r="B1696" s="66"/>
      <c r="C1696" s="67" t="s">
        <v>1854</v>
      </c>
      <c r="D1696" s="195" t="s">
        <v>1861</v>
      </c>
      <c r="E1696" s="68" t="s">
        <v>86</v>
      </c>
      <c r="F1696" s="65">
        <v>1</v>
      </c>
      <c r="G1696" s="88">
        <v>7000000</v>
      </c>
      <c r="H1696" s="70">
        <f t="shared" si="225"/>
        <v>1400000</v>
      </c>
      <c r="I1696" s="65">
        <v>1</v>
      </c>
      <c r="J1696" s="71">
        <v>7000000</v>
      </c>
      <c r="K1696" s="70">
        <f t="shared" si="227"/>
        <v>1400000</v>
      </c>
      <c r="L1696" s="72"/>
      <c r="M1696" s="72"/>
      <c r="N1696" s="72"/>
      <c r="O1696" s="199"/>
      <c r="P1696" s="73"/>
      <c r="Q1696" s="65">
        <v>2010</v>
      </c>
      <c r="R1696" s="66">
        <v>10</v>
      </c>
      <c r="S1696" s="75">
        <f t="shared" si="228"/>
        <v>0.1</v>
      </c>
      <c r="T1696" s="76">
        <f t="shared" si="229"/>
        <v>700000</v>
      </c>
      <c r="U1696" s="66">
        <f t="shared" ref="U1696:U1759" si="232">2018-Q1696</f>
        <v>8</v>
      </c>
      <c r="V1696" s="66"/>
      <c r="W1696" s="77">
        <f t="shared" si="231"/>
        <v>5600000</v>
      </c>
      <c r="X1696" s="18">
        <f t="shared" si="226"/>
        <v>1400000</v>
      </c>
    </row>
    <row r="1697" spans="1:24" hidden="1" x14ac:dyDescent="0.25">
      <c r="A1697" s="65">
        <f t="shared" si="230"/>
        <v>408</v>
      </c>
      <c r="B1697" s="66"/>
      <c r="C1697" s="67" t="s">
        <v>1854</v>
      </c>
      <c r="D1697" s="195" t="s">
        <v>1862</v>
      </c>
      <c r="E1697" s="68" t="s">
        <v>86</v>
      </c>
      <c r="F1697" s="65">
        <v>1</v>
      </c>
      <c r="G1697" s="88">
        <v>7000000</v>
      </c>
      <c r="H1697" s="70">
        <f t="shared" si="225"/>
        <v>1400000</v>
      </c>
      <c r="I1697" s="65">
        <v>1</v>
      </c>
      <c r="J1697" s="71">
        <v>7000000</v>
      </c>
      <c r="K1697" s="70">
        <f t="shared" si="227"/>
        <v>1400000</v>
      </c>
      <c r="L1697" s="72"/>
      <c r="M1697" s="72"/>
      <c r="N1697" s="72"/>
      <c r="O1697" s="199"/>
      <c r="P1697" s="73"/>
      <c r="Q1697" s="65">
        <v>2010</v>
      </c>
      <c r="R1697" s="66">
        <v>10</v>
      </c>
      <c r="S1697" s="75">
        <f t="shared" si="228"/>
        <v>0.1</v>
      </c>
      <c r="T1697" s="76">
        <f t="shared" si="229"/>
        <v>700000</v>
      </c>
      <c r="U1697" s="66">
        <f t="shared" si="232"/>
        <v>8</v>
      </c>
      <c r="V1697" s="66"/>
      <c r="W1697" s="77">
        <f t="shared" si="231"/>
        <v>5600000</v>
      </c>
      <c r="X1697" s="18">
        <f t="shared" si="226"/>
        <v>1400000</v>
      </c>
    </row>
    <row r="1698" spans="1:24" hidden="1" x14ac:dyDescent="0.25">
      <c r="A1698" s="65">
        <f t="shared" si="230"/>
        <v>409</v>
      </c>
      <c r="B1698" s="66"/>
      <c r="C1698" s="67" t="s">
        <v>1854</v>
      </c>
      <c r="D1698" s="195" t="s">
        <v>1863</v>
      </c>
      <c r="E1698" s="68" t="s">
        <v>86</v>
      </c>
      <c r="F1698" s="65">
        <v>1</v>
      </c>
      <c r="G1698" s="88">
        <v>7000000</v>
      </c>
      <c r="H1698" s="70">
        <f t="shared" si="225"/>
        <v>1400000</v>
      </c>
      <c r="I1698" s="65">
        <v>1</v>
      </c>
      <c r="J1698" s="71">
        <v>7000000</v>
      </c>
      <c r="K1698" s="70">
        <f t="shared" si="227"/>
        <v>1400000</v>
      </c>
      <c r="L1698" s="72"/>
      <c r="M1698" s="72"/>
      <c r="N1698" s="72"/>
      <c r="O1698" s="199"/>
      <c r="P1698" s="73"/>
      <c r="Q1698" s="65">
        <v>2010</v>
      </c>
      <c r="R1698" s="66">
        <v>10</v>
      </c>
      <c r="S1698" s="75">
        <f t="shared" si="228"/>
        <v>0.1</v>
      </c>
      <c r="T1698" s="76">
        <f t="shared" si="229"/>
        <v>700000</v>
      </c>
      <c r="U1698" s="66">
        <f t="shared" si="232"/>
        <v>8</v>
      </c>
      <c r="V1698" s="66"/>
      <c r="W1698" s="77">
        <f t="shared" si="231"/>
        <v>5600000</v>
      </c>
      <c r="X1698" s="18">
        <f t="shared" si="226"/>
        <v>1400000</v>
      </c>
    </row>
    <row r="1699" spans="1:24" hidden="1" x14ac:dyDescent="0.25">
      <c r="A1699" s="65">
        <f t="shared" si="230"/>
        <v>410</v>
      </c>
      <c r="B1699" s="66"/>
      <c r="C1699" s="67" t="s">
        <v>1854</v>
      </c>
      <c r="D1699" s="195" t="s">
        <v>1864</v>
      </c>
      <c r="E1699" s="68" t="s">
        <v>86</v>
      </c>
      <c r="F1699" s="65">
        <v>1</v>
      </c>
      <c r="G1699" s="88">
        <v>7000000</v>
      </c>
      <c r="H1699" s="70">
        <f t="shared" si="225"/>
        <v>1400000</v>
      </c>
      <c r="I1699" s="65">
        <v>1</v>
      </c>
      <c r="J1699" s="71">
        <v>7000000</v>
      </c>
      <c r="K1699" s="70">
        <f t="shared" si="227"/>
        <v>1400000</v>
      </c>
      <c r="L1699" s="72"/>
      <c r="M1699" s="72"/>
      <c r="N1699" s="72"/>
      <c r="O1699" s="199"/>
      <c r="P1699" s="73"/>
      <c r="Q1699" s="65">
        <v>2010</v>
      </c>
      <c r="R1699" s="66">
        <v>10</v>
      </c>
      <c r="S1699" s="75">
        <f t="shared" si="228"/>
        <v>0.1</v>
      </c>
      <c r="T1699" s="76">
        <f t="shared" si="229"/>
        <v>700000</v>
      </c>
      <c r="U1699" s="66">
        <f t="shared" si="232"/>
        <v>8</v>
      </c>
      <c r="V1699" s="66"/>
      <c r="W1699" s="77">
        <f t="shared" si="231"/>
        <v>5600000</v>
      </c>
      <c r="X1699" s="18">
        <f t="shared" si="226"/>
        <v>1400000</v>
      </c>
    </row>
    <row r="1700" spans="1:24" hidden="1" x14ac:dyDescent="0.25">
      <c r="A1700" s="65">
        <f t="shared" si="230"/>
        <v>411</v>
      </c>
      <c r="B1700" s="66"/>
      <c r="C1700" s="67" t="s">
        <v>1854</v>
      </c>
      <c r="D1700" s="195" t="s">
        <v>1865</v>
      </c>
      <c r="E1700" s="68" t="s">
        <v>86</v>
      </c>
      <c r="F1700" s="65">
        <v>1</v>
      </c>
      <c r="G1700" s="88">
        <v>7000000</v>
      </c>
      <c r="H1700" s="70">
        <f t="shared" si="225"/>
        <v>1400000</v>
      </c>
      <c r="I1700" s="65">
        <v>1</v>
      </c>
      <c r="J1700" s="71">
        <v>7000000</v>
      </c>
      <c r="K1700" s="70">
        <f t="shared" si="227"/>
        <v>1400000</v>
      </c>
      <c r="L1700" s="72"/>
      <c r="M1700" s="72"/>
      <c r="N1700" s="72"/>
      <c r="O1700" s="199"/>
      <c r="P1700" s="73"/>
      <c r="Q1700" s="65">
        <v>2010</v>
      </c>
      <c r="R1700" s="66">
        <v>10</v>
      </c>
      <c r="S1700" s="75">
        <f t="shared" si="228"/>
        <v>0.1</v>
      </c>
      <c r="T1700" s="76">
        <f t="shared" si="229"/>
        <v>700000</v>
      </c>
      <c r="U1700" s="66">
        <f t="shared" si="232"/>
        <v>8</v>
      </c>
      <c r="V1700" s="66"/>
      <c r="W1700" s="77">
        <f t="shared" si="231"/>
        <v>5600000</v>
      </c>
      <c r="X1700" s="18">
        <f t="shared" si="226"/>
        <v>1400000</v>
      </c>
    </row>
    <row r="1701" spans="1:24" hidden="1" x14ac:dyDescent="0.25">
      <c r="A1701" s="65">
        <f t="shared" si="230"/>
        <v>412</v>
      </c>
      <c r="B1701" s="66"/>
      <c r="C1701" s="67" t="s">
        <v>1854</v>
      </c>
      <c r="D1701" s="195" t="s">
        <v>1866</v>
      </c>
      <c r="E1701" s="68" t="s">
        <v>86</v>
      </c>
      <c r="F1701" s="65">
        <v>1</v>
      </c>
      <c r="G1701" s="88">
        <v>7000000</v>
      </c>
      <c r="H1701" s="70">
        <f t="shared" si="225"/>
        <v>1400000</v>
      </c>
      <c r="I1701" s="65">
        <v>1</v>
      </c>
      <c r="J1701" s="71">
        <v>7000000</v>
      </c>
      <c r="K1701" s="70">
        <f t="shared" si="227"/>
        <v>1400000</v>
      </c>
      <c r="L1701" s="72"/>
      <c r="M1701" s="72"/>
      <c r="N1701" s="72"/>
      <c r="O1701" s="199"/>
      <c r="P1701" s="73"/>
      <c r="Q1701" s="65">
        <v>2010</v>
      </c>
      <c r="R1701" s="66">
        <v>10</v>
      </c>
      <c r="S1701" s="75">
        <f t="shared" si="228"/>
        <v>0.1</v>
      </c>
      <c r="T1701" s="76">
        <f t="shared" si="229"/>
        <v>700000</v>
      </c>
      <c r="U1701" s="66">
        <f t="shared" si="232"/>
        <v>8</v>
      </c>
      <c r="V1701" s="66"/>
      <c r="W1701" s="77">
        <f t="shared" si="231"/>
        <v>5600000</v>
      </c>
      <c r="X1701" s="18">
        <f t="shared" si="226"/>
        <v>1400000</v>
      </c>
    </row>
    <row r="1702" spans="1:24" hidden="1" x14ac:dyDescent="0.25">
      <c r="A1702" s="65">
        <f t="shared" si="230"/>
        <v>413</v>
      </c>
      <c r="B1702" s="66"/>
      <c r="C1702" s="67" t="s">
        <v>1854</v>
      </c>
      <c r="D1702" s="195" t="s">
        <v>1867</v>
      </c>
      <c r="E1702" s="68" t="s">
        <v>86</v>
      </c>
      <c r="F1702" s="65">
        <v>1</v>
      </c>
      <c r="G1702" s="88">
        <v>7000000</v>
      </c>
      <c r="H1702" s="70">
        <f t="shared" si="225"/>
        <v>1400000</v>
      </c>
      <c r="I1702" s="65">
        <v>1</v>
      </c>
      <c r="J1702" s="71">
        <v>7000000</v>
      </c>
      <c r="K1702" s="70">
        <f t="shared" si="227"/>
        <v>1400000</v>
      </c>
      <c r="L1702" s="72"/>
      <c r="M1702" s="72"/>
      <c r="N1702" s="72"/>
      <c r="O1702" s="199"/>
      <c r="P1702" s="73"/>
      <c r="Q1702" s="65">
        <v>2010</v>
      </c>
      <c r="R1702" s="66">
        <v>10</v>
      </c>
      <c r="S1702" s="75">
        <f t="shared" si="228"/>
        <v>0.1</v>
      </c>
      <c r="T1702" s="76">
        <f t="shared" si="229"/>
        <v>700000</v>
      </c>
      <c r="U1702" s="66">
        <f t="shared" si="232"/>
        <v>8</v>
      </c>
      <c r="V1702" s="66"/>
      <c r="W1702" s="77">
        <f t="shared" si="231"/>
        <v>5600000</v>
      </c>
      <c r="X1702" s="18">
        <f t="shared" si="226"/>
        <v>1400000</v>
      </c>
    </row>
    <row r="1703" spans="1:24" hidden="1" x14ac:dyDescent="0.25">
      <c r="A1703" s="65">
        <f t="shared" si="230"/>
        <v>414</v>
      </c>
      <c r="B1703" s="66"/>
      <c r="C1703" s="67" t="s">
        <v>1854</v>
      </c>
      <c r="D1703" s="195" t="s">
        <v>1868</v>
      </c>
      <c r="E1703" s="68" t="s">
        <v>86</v>
      </c>
      <c r="F1703" s="65">
        <v>1</v>
      </c>
      <c r="G1703" s="88">
        <v>7000000</v>
      </c>
      <c r="H1703" s="70">
        <f t="shared" si="225"/>
        <v>1400000</v>
      </c>
      <c r="I1703" s="65">
        <v>1</v>
      </c>
      <c r="J1703" s="71">
        <v>7000000</v>
      </c>
      <c r="K1703" s="70">
        <f t="shared" si="227"/>
        <v>1400000</v>
      </c>
      <c r="L1703" s="72"/>
      <c r="M1703" s="72"/>
      <c r="N1703" s="72"/>
      <c r="O1703" s="199"/>
      <c r="P1703" s="73"/>
      <c r="Q1703" s="65">
        <v>2010</v>
      </c>
      <c r="R1703" s="66">
        <v>10</v>
      </c>
      <c r="S1703" s="75">
        <f t="shared" si="228"/>
        <v>0.1</v>
      </c>
      <c r="T1703" s="76">
        <f t="shared" si="229"/>
        <v>700000</v>
      </c>
      <c r="U1703" s="66">
        <f t="shared" si="232"/>
        <v>8</v>
      </c>
      <c r="V1703" s="66"/>
      <c r="W1703" s="77">
        <f t="shared" si="231"/>
        <v>5600000</v>
      </c>
      <c r="X1703" s="18">
        <f t="shared" si="226"/>
        <v>1400000</v>
      </c>
    </row>
    <row r="1704" spans="1:24" hidden="1" x14ac:dyDescent="0.25">
      <c r="A1704" s="65">
        <f t="shared" si="230"/>
        <v>415</v>
      </c>
      <c r="B1704" s="66"/>
      <c r="C1704" s="67" t="s">
        <v>1869</v>
      </c>
      <c r="D1704" s="195" t="s">
        <v>1870</v>
      </c>
      <c r="E1704" s="68" t="s">
        <v>86</v>
      </c>
      <c r="F1704" s="65">
        <v>1</v>
      </c>
      <c r="G1704" s="88">
        <v>7000000</v>
      </c>
      <c r="H1704" s="70">
        <f t="shared" si="225"/>
        <v>1400000</v>
      </c>
      <c r="I1704" s="65">
        <v>1</v>
      </c>
      <c r="J1704" s="71">
        <v>7000000</v>
      </c>
      <c r="K1704" s="70">
        <f t="shared" si="227"/>
        <v>1400000</v>
      </c>
      <c r="L1704" s="72"/>
      <c r="M1704" s="72"/>
      <c r="N1704" s="72"/>
      <c r="O1704" s="199"/>
      <c r="P1704" s="73"/>
      <c r="Q1704" s="65">
        <v>2010</v>
      </c>
      <c r="R1704" s="66">
        <v>10</v>
      </c>
      <c r="S1704" s="75">
        <f t="shared" si="228"/>
        <v>0.1</v>
      </c>
      <c r="T1704" s="76">
        <f t="shared" si="229"/>
        <v>700000</v>
      </c>
      <c r="U1704" s="66">
        <f t="shared" si="232"/>
        <v>8</v>
      </c>
      <c r="V1704" s="66"/>
      <c r="W1704" s="77">
        <f t="shared" si="231"/>
        <v>5600000</v>
      </c>
      <c r="X1704" s="18">
        <f t="shared" si="226"/>
        <v>1400000</v>
      </c>
    </row>
    <row r="1705" spans="1:24" hidden="1" x14ac:dyDescent="0.25">
      <c r="A1705" s="65">
        <f t="shared" si="230"/>
        <v>416</v>
      </c>
      <c r="B1705" s="66"/>
      <c r="C1705" s="67" t="s">
        <v>1869</v>
      </c>
      <c r="D1705" s="195" t="s">
        <v>1871</v>
      </c>
      <c r="E1705" s="68" t="s">
        <v>86</v>
      </c>
      <c r="F1705" s="65">
        <v>1</v>
      </c>
      <c r="G1705" s="88">
        <v>7000000</v>
      </c>
      <c r="H1705" s="70">
        <f t="shared" si="225"/>
        <v>1400000</v>
      </c>
      <c r="I1705" s="65">
        <v>1</v>
      </c>
      <c r="J1705" s="71">
        <v>7000000</v>
      </c>
      <c r="K1705" s="70">
        <f t="shared" si="227"/>
        <v>1400000</v>
      </c>
      <c r="L1705" s="72"/>
      <c r="M1705" s="72"/>
      <c r="N1705" s="72"/>
      <c r="O1705" s="199"/>
      <c r="P1705" s="73"/>
      <c r="Q1705" s="65">
        <v>2010</v>
      </c>
      <c r="R1705" s="66">
        <v>10</v>
      </c>
      <c r="S1705" s="75">
        <f t="shared" si="228"/>
        <v>0.1</v>
      </c>
      <c r="T1705" s="76">
        <f t="shared" si="229"/>
        <v>700000</v>
      </c>
      <c r="U1705" s="66">
        <f t="shared" si="232"/>
        <v>8</v>
      </c>
      <c r="V1705" s="66"/>
      <c r="W1705" s="77">
        <f t="shared" si="231"/>
        <v>5600000</v>
      </c>
      <c r="X1705" s="18">
        <f t="shared" si="226"/>
        <v>1400000</v>
      </c>
    </row>
    <row r="1706" spans="1:24" hidden="1" x14ac:dyDescent="0.25">
      <c r="A1706" s="65">
        <f t="shared" si="230"/>
        <v>417</v>
      </c>
      <c r="B1706" s="66"/>
      <c r="C1706" s="67" t="s">
        <v>1869</v>
      </c>
      <c r="D1706" s="195" t="s">
        <v>1872</v>
      </c>
      <c r="E1706" s="68" t="s">
        <v>86</v>
      </c>
      <c r="F1706" s="65">
        <v>1</v>
      </c>
      <c r="G1706" s="88">
        <v>7000000</v>
      </c>
      <c r="H1706" s="70">
        <f t="shared" si="225"/>
        <v>1400000</v>
      </c>
      <c r="I1706" s="65">
        <v>1</v>
      </c>
      <c r="J1706" s="71">
        <v>7000000</v>
      </c>
      <c r="K1706" s="70">
        <f t="shared" si="227"/>
        <v>1400000</v>
      </c>
      <c r="L1706" s="72"/>
      <c r="M1706" s="72"/>
      <c r="N1706" s="72"/>
      <c r="O1706" s="199"/>
      <c r="P1706" s="73"/>
      <c r="Q1706" s="65">
        <v>2010</v>
      </c>
      <c r="R1706" s="66">
        <v>10</v>
      </c>
      <c r="S1706" s="75">
        <f t="shared" si="228"/>
        <v>0.1</v>
      </c>
      <c r="T1706" s="76">
        <f t="shared" si="229"/>
        <v>700000</v>
      </c>
      <c r="U1706" s="66">
        <f t="shared" si="232"/>
        <v>8</v>
      </c>
      <c r="V1706" s="66"/>
      <c r="W1706" s="77">
        <f t="shared" si="231"/>
        <v>5600000</v>
      </c>
      <c r="X1706" s="18">
        <f t="shared" si="226"/>
        <v>1400000</v>
      </c>
    </row>
    <row r="1707" spans="1:24" hidden="1" x14ac:dyDescent="0.25">
      <c r="A1707" s="65">
        <f t="shared" si="230"/>
        <v>418</v>
      </c>
      <c r="B1707" s="66"/>
      <c r="C1707" s="67" t="s">
        <v>1869</v>
      </c>
      <c r="D1707" s="195" t="s">
        <v>1873</v>
      </c>
      <c r="E1707" s="68" t="s">
        <v>86</v>
      </c>
      <c r="F1707" s="65">
        <v>1</v>
      </c>
      <c r="G1707" s="88">
        <v>7000000</v>
      </c>
      <c r="H1707" s="70">
        <f t="shared" si="225"/>
        <v>1400000</v>
      </c>
      <c r="I1707" s="65">
        <v>1</v>
      </c>
      <c r="J1707" s="71">
        <v>7000000</v>
      </c>
      <c r="K1707" s="70">
        <f t="shared" si="227"/>
        <v>1400000</v>
      </c>
      <c r="L1707" s="72"/>
      <c r="M1707" s="72"/>
      <c r="N1707" s="72"/>
      <c r="O1707" s="199"/>
      <c r="P1707" s="73"/>
      <c r="Q1707" s="65">
        <v>2010</v>
      </c>
      <c r="R1707" s="66">
        <v>10</v>
      </c>
      <c r="S1707" s="75">
        <f t="shared" si="228"/>
        <v>0.1</v>
      </c>
      <c r="T1707" s="76">
        <f t="shared" si="229"/>
        <v>700000</v>
      </c>
      <c r="U1707" s="66">
        <f t="shared" si="232"/>
        <v>8</v>
      </c>
      <c r="V1707" s="66"/>
      <c r="W1707" s="77">
        <f t="shared" si="231"/>
        <v>5600000</v>
      </c>
      <c r="X1707" s="18">
        <f t="shared" si="226"/>
        <v>1400000</v>
      </c>
    </row>
    <row r="1708" spans="1:24" hidden="1" x14ac:dyDescent="0.25">
      <c r="A1708" s="65">
        <f t="shared" si="230"/>
        <v>419</v>
      </c>
      <c r="B1708" s="66"/>
      <c r="C1708" s="67" t="s">
        <v>1869</v>
      </c>
      <c r="D1708" s="195" t="s">
        <v>1874</v>
      </c>
      <c r="E1708" s="68" t="s">
        <v>86</v>
      </c>
      <c r="F1708" s="65">
        <v>1</v>
      </c>
      <c r="G1708" s="88">
        <v>7000000</v>
      </c>
      <c r="H1708" s="70">
        <f t="shared" si="225"/>
        <v>1400000</v>
      </c>
      <c r="I1708" s="65">
        <v>1</v>
      </c>
      <c r="J1708" s="71">
        <v>7000000</v>
      </c>
      <c r="K1708" s="70">
        <f t="shared" si="227"/>
        <v>1400000</v>
      </c>
      <c r="L1708" s="72"/>
      <c r="M1708" s="72"/>
      <c r="N1708" s="72"/>
      <c r="O1708" s="199"/>
      <c r="P1708" s="73"/>
      <c r="Q1708" s="65">
        <v>2010</v>
      </c>
      <c r="R1708" s="66">
        <v>10</v>
      </c>
      <c r="S1708" s="75">
        <f t="shared" si="228"/>
        <v>0.1</v>
      </c>
      <c r="T1708" s="76">
        <f t="shared" si="229"/>
        <v>700000</v>
      </c>
      <c r="U1708" s="66">
        <f t="shared" si="232"/>
        <v>8</v>
      </c>
      <c r="V1708" s="66"/>
      <c r="W1708" s="77">
        <f t="shared" si="231"/>
        <v>5600000</v>
      </c>
      <c r="X1708" s="18">
        <f t="shared" si="226"/>
        <v>1400000</v>
      </c>
    </row>
    <row r="1709" spans="1:24" hidden="1" x14ac:dyDescent="0.25">
      <c r="A1709" s="65">
        <f t="shared" si="230"/>
        <v>420</v>
      </c>
      <c r="B1709" s="66"/>
      <c r="C1709" s="67" t="s">
        <v>1869</v>
      </c>
      <c r="D1709" s="195" t="s">
        <v>1875</v>
      </c>
      <c r="E1709" s="68" t="s">
        <v>86</v>
      </c>
      <c r="F1709" s="65">
        <v>1</v>
      </c>
      <c r="G1709" s="88">
        <v>7000000</v>
      </c>
      <c r="H1709" s="70">
        <f t="shared" si="225"/>
        <v>1400000</v>
      </c>
      <c r="I1709" s="65">
        <v>1</v>
      </c>
      <c r="J1709" s="71">
        <v>7000000</v>
      </c>
      <c r="K1709" s="70">
        <f t="shared" si="227"/>
        <v>1400000</v>
      </c>
      <c r="L1709" s="72"/>
      <c r="M1709" s="72"/>
      <c r="N1709" s="72"/>
      <c r="O1709" s="199"/>
      <c r="P1709" s="73"/>
      <c r="Q1709" s="65">
        <v>2010</v>
      </c>
      <c r="R1709" s="66">
        <v>10</v>
      </c>
      <c r="S1709" s="75">
        <f t="shared" si="228"/>
        <v>0.1</v>
      </c>
      <c r="T1709" s="76">
        <f t="shared" si="229"/>
        <v>700000</v>
      </c>
      <c r="U1709" s="66">
        <f t="shared" si="232"/>
        <v>8</v>
      </c>
      <c r="V1709" s="66"/>
      <c r="W1709" s="77">
        <f t="shared" si="231"/>
        <v>5600000</v>
      </c>
      <c r="X1709" s="18">
        <f t="shared" si="226"/>
        <v>1400000</v>
      </c>
    </row>
    <row r="1710" spans="1:24" hidden="1" x14ac:dyDescent="0.25">
      <c r="A1710" s="65">
        <f t="shared" si="230"/>
        <v>421</v>
      </c>
      <c r="B1710" s="66"/>
      <c r="C1710" s="67" t="s">
        <v>1869</v>
      </c>
      <c r="D1710" s="195" t="s">
        <v>1876</v>
      </c>
      <c r="E1710" s="68" t="s">
        <v>86</v>
      </c>
      <c r="F1710" s="65">
        <v>1</v>
      </c>
      <c r="G1710" s="88">
        <v>7000000</v>
      </c>
      <c r="H1710" s="70">
        <f t="shared" si="225"/>
        <v>1400000</v>
      </c>
      <c r="I1710" s="65">
        <v>1</v>
      </c>
      <c r="J1710" s="71">
        <v>7000000</v>
      </c>
      <c r="K1710" s="70">
        <f t="shared" si="227"/>
        <v>1400000</v>
      </c>
      <c r="L1710" s="72"/>
      <c r="M1710" s="72"/>
      <c r="N1710" s="72"/>
      <c r="O1710" s="199"/>
      <c r="P1710" s="73"/>
      <c r="Q1710" s="65">
        <v>2010</v>
      </c>
      <c r="R1710" s="66">
        <v>10</v>
      </c>
      <c r="S1710" s="75">
        <f t="shared" si="228"/>
        <v>0.1</v>
      </c>
      <c r="T1710" s="76">
        <f t="shared" si="229"/>
        <v>700000</v>
      </c>
      <c r="U1710" s="66">
        <f t="shared" si="232"/>
        <v>8</v>
      </c>
      <c r="V1710" s="66"/>
      <c r="W1710" s="77">
        <f t="shared" si="231"/>
        <v>5600000</v>
      </c>
      <c r="X1710" s="18">
        <f t="shared" si="226"/>
        <v>1400000</v>
      </c>
    </row>
    <row r="1711" spans="1:24" hidden="1" x14ac:dyDescent="0.25">
      <c r="A1711" s="65">
        <f t="shared" si="230"/>
        <v>422</v>
      </c>
      <c r="B1711" s="66"/>
      <c r="C1711" s="67" t="s">
        <v>1869</v>
      </c>
      <c r="D1711" s="195" t="s">
        <v>1877</v>
      </c>
      <c r="E1711" s="68" t="s">
        <v>86</v>
      </c>
      <c r="F1711" s="65">
        <v>1</v>
      </c>
      <c r="G1711" s="88">
        <v>7000000</v>
      </c>
      <c r="H1711" s="70">
        <f t="shared" ref="H1711:H1774" si="233">G1711-W1711</f>
        <v>1400000</v>
      </c>
      <c r="I1711" s="65">
        <v>1</v>
      </c>
      <c r="J1711" s="71">
        <v>7000000</v>
      </c>
      <c r="K1711" s="70">
        <f t="shared" si="227"/>
        <v>1400000</v>
      </c>
      <c r="L1711" s="72"/>
      <c r="M1711" s="72"/>
      <c r="N1711" s="72"/>
      <c r="O1711" s="199"/>
      <c r="P1711" s="73"/>
      <c r="Q1711" s="65">
        <v>2010</v>
      </c>
      <c r="R1711" s="66">
        <v>10</v>
      </c>
      <c r="S1711" s="75">
        <f t="shared" si="228"/>
        <v>0.1</v>
      </c>
      <c r="T1711" s="76">
        <f t="shared" si="229"/>
        <v>700000</v>
      </c>
      <c r="U1711" s="66">
        <f t="shared" si="232"/>
        <v>8</v>
      </c>
      <c r="V1711" s="66"/>
      <c r="W1711" s="77">
        <f t="shared" si="231"/>
        <v>5600000</v>
      </c>
      <c r="X1711" s="18">
        <f t="shared" si="226"/>
        <v>1400000</v>
      </c>
    </row>
    <row r="1712" spans="1:24" hidden="1" x14ac:dyDescent="0.25">
      <c r="A1712" s="65">
        <f t="shared" si="230"/>
        <v>423</v>
      </c>
      <c r="B1712" s="66"/>
      <c r="C1712" s="67" t="s">
        <v>1869</v>
      </c>
      <c r="D1712" s="195" t="s">
        <v>1878</v>
      </c>
      <c r="E1712" s="68" t="s">
        <v>86</v>
      </c>
      <c r="F1712" s="65">
        <v>1</v>
      </c>
      <c r="G1712" s="88">
        <v>7000000</v>
      </c>
      <c r="H1712" s="70">
        <f t="shared" si="233"/>
        <v>1400000</v>
      </c>
      <c r="I1712" s="65">
        <v>1</v>
      </c>
      <c r="J1712" s="71">
        <v>7000000</v>
      </c>
      <c r="K1712" s="70">
        <f t="shared" si="227"/>
        <v>1400000</v>
      </c>
      <c r="L1712" s="72"/>
      <c r="M1712" s="72"/>
      <c r="N1712" s="72"/>
      <c r="O1712" s="199"/>
      <c r="P1712" s="73"/>
      <c r="Q1712" s="65">
        <v>2010</v>
      </c>
      <c r="R1712" s="66">
        <v>10</v>
      </c>
      <c r="S1712" s="75">
        <f t="shared" si="228"/>
        <v>0.1</v>
      </c>
      <c r="T1712" s="76">
        <f t="shared" si="229"/>
        <v>700000</v>
      </c>
      <c r="U1712" s="66">
        <f t="shared" si="232"/>
        <v>8</v>
      </c>
      <c r="V1712" s="66"/>
      <c r="W1712" s="77">
        <f t="shared" si="231"/>
        <v>5600000</v>
      </c>
      <c r="X1712" s="18">
        <f t="shared" si="226"/>
        <v>1400000</v>
      </c>
    </row>
    <row r="1713" spans="1:24" hidden="1" x14ac:dyDescent="0.25">
      <c r="A1713" s="65">
        <f t="shared" si="230"/>
        <v>424</v>
      </c>
      <c r="B1713" s="66"/>
      <c r="C1713" s="67" t="s">
        <v>1869</v>
      </c>
      <c r="D1713" s="195" t="s">
        <v>1879</v>
      </c>
      <c r="E1713" s="68" t="s">
        <v>86</v>
      </c>
      <c r="F1713" s="65">
        <v>1</v>
      </c>
      <c r="G1713" s="88">
        <v>7000000</v>
      </c>
      <c r="H1713" s="70">
        <f t="shared" si="233"/>
        <v>1400000</v>
      </c>
      <c r="I1713" s="65">
        <v>1</v>
      </c>
      <c r="J1713" s="71">
        <v>7000000</v>
      </c>
      <c r="K1713" s="70">
        <f t="shared" si="227"/>
        <v>1400000</v>
      </c>
      <c r="L1713" s="72"/>
      <c r="M1713" s="72"/>
      <c r="N1713" s="72"/>
      <c r="O1713" s="199"/>
      <c r="P1713" s="73"/>
      <c r="Q1713" s="65">
        <v>2010</v>
      </c>
      <c r="R1713" s="66">
        <v>10</v>
      </c>
      <c r="S1713" s="75">
        <f t="shared" si="228"/>
        <v>0.1</v>
      </c>
      <c r="T1713" s="76">
        <f t="shared" si="229"/>
        <v>700000</v>
      </c>
      <c r="U1713" s="66">
        <f t="shared" si="232"/>
        <v>8</v>
      </c>
      <c r="V1713" s="66"/>
      <c r="W1713" s="77">
        <f t="shared" si="231"/>
        <v>5600000</v>
      </c>
      <c r="X1713" s="18">
        <f t="shared" si="226"/>
        <v>1400000</v>
      </c>
    </row>
    <row r="1714" spans="1:24" hidden="1" x14ac:dyDescent="0.25">
      <c r="A1714" s="65">
        <f t="shared" si="230"/>
        <v>425</v>
      </c>
      <c r="B1714" s="66"/>
      <c r="C1714" s="67" t="s">
        <v>1880</v>
      </c>
      <c r="D1714" s="66" t="s">
        <v>1881</v>
      </c>
      <c r="E1714" s="68" t="s">
        <v>86</v>
      </c>
      <c r="F1714" s="65">
        <v>1</v>
      </c>
      <c r="G1714" s="88">
        <v>35000000</v>
      </c>
      <c r="H1714" s="70">
        <f t="shared" si="233"/>
        <v>7000000</v>
      </c>
      <c r="I1714" s="65">
        <v>1</v>
      </c>
      <c r="J1714" s="71">
        <v>35000000</v>
      </c>
      <c r="K1714" s="70">
        <f t="shared" si="227"/>
        <v>7000000</v>
      </c>
      <c r="L1714" s="72"/>
      <c r="M1714" s="72"/>
      <c r="N1714" s="72"/>
      <c r="O1714" s="66"/>
      <c r="P1714" s="90"/>
      <c r="Q1714" s="65">
        <v>2010</v>
      </c>
      <c r="R1714" s="66">
        <v>10</v>
      </c>
      <c r="S1714" s="75">
        <f t="shared" si="228"/>
        <v>0.1</v>
      </c>
      <c r="T1714" s="76">
        <f t="shared" si="229"/>
        <v>3500000</v>
      </c>
      <c r="U1714" s="66">
        <f t="shared" si="232"/>
        <v>8</v>
      </c>
      <c r="V1714" s="66"/>
      <c r="W1714" s="77">
        <f t="shared" si="231"/>
        <v>28000000</v>
      </c>
      <c r="X1714" s="18">
        <f t="shared" si="226"/>
        <v>7000000</v>
      </c>
    </row>
    <row r="1715" spans="1:24" hidden="1" x14ac:dyDescent="0.25">
      <c r="A1715" s="65">
        <f t="shared" si="230"/>
        <v>426</v>
      </c>
      <c r="B1715" s="66"/>
      <c r="C1715" s="67" t="s">
        <v>1880</v>
      </c>
      <c r="D1715" s="66" t="s">
        <v>1881</v>
      </c>
      <c r="E1715" s="68" t="s">
        <v>86</v>
      </c>
      <c r="F1715" s="65">
        <v>1</v>
      </c>
      <c r="G1715" s="88">
        <v>35000000</v>
      </c>
      <c r="H1715" s="70">
        <f t="shared" si="233"/>
        <v>7000000</v>
      </c>
      <c r="I1715" s="65">
        <v>1</v>
      </c>
      <c r="J1715" s="71">
        <v>35000000</v>
      </c>
      <c r="K1715" s="70">
        <f t="shared" si="227"/>
        <v>7000000</v>
      </c>
      <c r="L1715" s="72"/>
      <c r="M1715" s="72"/>
      <c r="N1715" s="72"/>
      <c r="O1715" s="66"/>
      <c r="P1715" s="90"/>
      <c r="Q1715" s="65">
        <v>2010</v>
      </c>
      <c r="R1715" s="66">
        <v>10</v>
      </c>
      <c r="S1715" s="75">
        <f t="shared" si="228"/>
        <v>0.1</v>
      </c>
      <c r="T1715" s="76">
        <f t="shared" si="229"/>
        <v>3500000</v>
      </c>
      <c r="U1715" s="66">
        <f t="shared" si="232"/>
        <v>8</v>
      </c>
      <c r="V1715" s="66"/>
      <c r="W1715" s="77">
        <f t="shared" si="231"/>
        <v>28000000</v>
      </c>
      <c r="X1715" s="18">
        <f t="shared" si="226"/>
        <v>7000000</v>
      </c>
    </row>
    <row r="1716" spans="1:24" hidden="1" x14ac:dyDescent="0.25">
      <c r="A1716" s="65">
        <f t="shared" si="230"/>
        <v>427</v>
      </c>
      <c r="B1716" s="66"/>
      <c r="C1716" s="67" t="s">
        <v>1882</v>
      </c>
      <c r="D1716" s="215" t="s">
        <v>1883</v>
      </c>
      <c r="E1716" s="68" t="s">
        <v>86</v>
      </c>
      <c r="F1716" s="65">
        <v>1</v>
      </c>
      <c r="G1716" s="88">
        <v>7000000</v>
      </c>
      <c r="H1716" s="70">
        <f t="shared" si="233"/>
        <v>1400000</v>
      </c>
      <c r="I1716" s="65">
        <v>1</v>
      </c>
      <c r="J1716" s="71">
        <v>7000000</v>
      </c>
      <c r="K1716" s="70">
        <f t="shared" si="227"/>
        <v>1400000</v>
      </c>
      <c r="L1716" s="72"/>
      <c r="M1716" s="72"/>
      <c r="N1716" s="72"/>
      <c r="O1716" s="199"/>
      <c r="P1716" s="90"/>
      <c r="Q1716" s="65">
        <v>2010</v>
      </c>
      <c r="R1716" s="66">
        <v>10</v>
      </c>
      <c r="S1716" s="75">
        <f t="shared" si="228"/>
        <v>0.1</v>
      </c>
      <c r="T1716" s="76">
        <f t="shared" si="229"/>
        <v>700000</v>
      </c>
      <c r="U1716" s="66">
        <f t="shared" si="232"/>
        <v>8</v>
      </c>
      <c r="V1716" s="66"/>
      <c r="W1716" s="77">
        <f t="shared" si="231"/>
        <v>5600000</v>
      </c>
      <c r="X1716" s="18">
        <f t="shared" si="226"/>
        <v>1400000</v>
      </c>
    </row>
    <row r="1717" spans="1:24" hidden="1" x14ac:dyDescent="0.25">
      <c r="A1717" s="65">
        <f t="shared" si="230"/>
        <v>428</v>
      </c>
      <c r="B1717" s="66"/>
      <c r="C1717" s="67" t="s">
        <v>1882</v>
      </c>
      <c r="D1717" s="215" t="s">
        <v>1884</v>
      </c>
      <c r="E1717" s="68" t="s">
        <v>86</v>
      </c>
      <c r="F1717" s="65">
        <v>1</v>
      </c>
      <c r="G1717" s="88">
        <f>7000000*1</f>
        <v>7000000</v>
      </c>
      <c r="H1717" s="70">
        <f t="shared" si="233"/>
        <v>1400000</v>
      </c>
      <c r="I1717" s="65">
        <v>1</v>
      </c>
      <c r="J1717" s="71">
        <v>7000000</v>
      </c>
      <c r="K1717" s="70">
        <f t="shared" si="227"/>
        <v>1400000</v>
      </c>
      <c r="L1717" s="72"/>
      <c r="M1717" s="72"/>
      <c r="N1717" s="72"/>
      <c r="O1717" s="199"/>
      <c r="P1717" s="90"/>
      <c r="Q1717" s="65">
        <v>2010</v>
      </c>
      <c r="R1717" s="66">
        <v>10</v>
      </c>
      <c r="S1717" s="75">
        <f t="shared" si="228"/>
        <v>0.1</v>
      </c>
      <c r="T1717" s="76">
        <f t="shared" si="229"/>
        <v>700000</v>
      </c>
      <c r="U1717" s="66">
        <f t="shared" si="232"/>
        <v>8</v>
      </c>
      <c r="V1717" s="66"/>
      <c r="W1717" s="77">
        <f t="shared" si="231"/>
        <v>5600000</v>
      </c>
      <c r="X1717" s="18">
        <f t="shared" si="226"/>
        <v>1400000</v>
      </c>
    </row>
    <row r="1718" spans="1:24" hidden="1" x14ac:dyDescent="0.25">
      <c r="A1718" s="65">
        <f t="shared" si="230"/>
        <v>429</v>
      </c>
      <c r="B1718" s="66"/>
      <c r="C1718" s="67" t="s">
        <v>1882</v>
      </c>
      <c r="D1718" s="215" t="s">
        <v>1885</v>
      </c>
      <c r="E1718" s="68" t="s">
        <v>86</v>
      </c>
      <c r="F1718" s="65">
        <v>1</v>
      </c>
      <c r="G1718" s="88">
        <v>7000000</v>
      </c>
      <c r="H1718" s="70">
        <f t="shared" si="233"/>
        <v>1400000</v>
      </c>
      <c r="I1718" s="65">
        <v>1</v>
      </c>
      <c r="J1718" s="71">
        <v>7000000</v>
      </c>
      <c r="K1718" s="70">
        <f t="shared" si="227"/>
        <v>1400000</v>
      </c>
      <c r="L1718" s="72"/>
      <c r="M1718" s="72"/>
      <c r="N1718" s="72"/>
      <c r="O1718" s="199"/>
      <c r="P1718" s="90"/>
      <c r="Q1718" s="65">
        <v>2010</v>
      </c>
      <c r="R1718" s="66">
        <v>10</v>
      </c>
      <c r="S1718" s="75">
        <f t="shared" si="228"/>
        <v>0.1</v>
      </c>
      <c r="T1718" s="76">
        <f t="shared" si="229"/>
        <v>700000</v>
      </c>
      <c r="U1718" s="66">
        <f t="shared" si="232"/>
        <v>8</v>
      </c>
      <c r="V1718" s="66"/>
      <c r="W1718" s="77">
        <f t="shared" si="231"/>
        <v>5600000</v>
      </c>
      <c r="X1718" s="18">
        <f t="shared" si="226"/>
        <v>1400000</v>
      </c>
    </row>
    <row r="1719" spans="1:24" hidden="1" x14ac:dyDescent="0.25">
      <c r="A1719" s="65">
        <f t="shared" si="230"/>
        <v>430</v>
      </c>
      <c r="B1719" s="66"/>
      <c r="C1719" s="67" t="s">
        <v>1882</v>
      </c>
      <c r="D1719" s="215" t="s">
        <v>1886</v>
      </c>
      <c r="E1719" s="68" t="s">
        <v>86</v>
      </c>
      <c r="F1719" s="65">
        <v>1</v>
      </c>
      <c r="G1719" s="88">
        <v>7000000</v>
      </c>
      <c r="H1719" s="70">
        <f t="shared" si="233"/>
        <v>1400000</v>
      </c>
      <c r="I1719" s="65">
        <v>1</v>
      </c>
      <c r="J1719" s="71">
        <v>7000000</v>
      </c>
      <c r="K1719" s="70">
        <f t="shared" si="227"/>
        <v>1400000</v>
      </c>
      <c r="L1719" s="72"/>
      <c r="M1719" s="72"/>
      <c r="N1719" s="72"/>
      <c r="O1719" s="199"/>
      <c r="P1719" s="90"/>
      <c r="Q1719" s="65">
        <v>2010</v>
      </c>
      <c r="R1719" s="66">
        <v>10</v>
      </c>
      <c r="S1719" s="75">
        <f t="shared" si="228"/>
        <v>0.1</v>
      </c>
      <c r="T1719" s="76">
        <f t="shared" si="229"/>
        <v>700000</v>
      </c>
      <c r="U1719" s="66">
        <f t="shared" si="232"/>
        <v>8</v>
      </c>
      <c r="V1719" s="66"/>
      <c r="W1719" s="77">
        <f t="shared" si="231"/>
        <v>5600000</v>
      </c>
      <c r="X1719" s="18">
        <f t="shared" si="226"/>
        <v>1400000</v>
      </c>
    </row>
    <row r="1720" spans="1:24" hidden="1" x14ac:dyDescent="0.25">
      <c r="A1720" s="65">
        <f t="shared" si="230"/>
        <v>431</v>
      </c>
      <c r="B1720" s="66"/>
      <c r="C1720" s="67" t="s">
        <v>1882</v>
      </c>
      <c r="D1720" s="215" t="s">
        <v>1887</v>
      </c>
      <c r="E1720" s="68" t="s">
        <v>86</v>
      </c>
      <c r="F1720" s="65">
        <v>1</v>
      </c>
      <c r="G1720" s="88">
        <v>7000000</v>
      </c>
      <c r="H1720" s="70">
        <f t="shared" si="233"/>
        <v>1400000</v>
      </c>
      <c r="I1720" s="65">
        <v>1</v>
      </c>
      <c r="J1720" s="71">
        <v>7000000</v>
      </c>
      <c r="K1720" s="70">
        <f t="shared" si="227"/>
        <v>1400000</v>
      </c>
      <c r="L1720" s="72"/>
      <c r="M1720" s="72"/>
      <c r="N1720" s="72"/>
      <c r="O1720" s="199"/>
      <c r="P1720" s="90"/>
      <c r="Q1720" s="65">
        <v>2010</v>
      </c>
      <c r="R1720" s="66">
        <v>10</v>
      </c>
      <c r="S1720" s="75">
        <f t="shared" si="228"/>
        <v>0.1</v>
      </c>
      <c r="T1720" s="76">
        <f t="shared" si="229"/>
        <v>700000</v>
      </c>
      <c r="U1720" s="66">
        <f t="shared" si="232"/>
        <v>8</v>
      </c>
      <c r="V1720" s="66"/>
      <c r="W1720" s="77">
        <f t="shared" si="231"/>
        <v>5600000</v>
      </c>
      <c r="X1720" s="18">
        <f t="shared" si="226"/>
        <v>1400000</v>
      </c>
    </row>
    <row r="1721" spans="1:24" hidden="1" x14ac:dyDescent="0.25">
      <c r="A1721" s="65">
        <f t="shared" si="230"/>
        <v>432</v>
      </c>
      <c r="B1721" s="66"/>
      <c r="C1721" s="67" t="s">
        <v>1882</v>
      </c>
      <c r="D1721" s="215" t="s">
        <v>1888</v>
      </c>
      <c r="E1721" s="68" t="s">
        <v>86</v>
      </c>
      <c r="F1721" s="65">
        <v>1</v>
      </c>
      <c r="G1721" s="88">
        <v>7000000</v>
      </c>
      <c r="H1721" s="70">
        <f t="shared" si="233"/>
        <v>1400000</v>
      </c>
      <c r="I1721" s="65">
        <v>1</v>
      </c>
      <c r="J1721" s="71">
        <v>7000000</v>
      </c>
      <c r="K1721" s="70">
        <f t="shared" si="227"/>
        <v>1400000</v>
      </c>
      <c r="L1721" s="72"/>
      <c r="M1721" s="72"/>
      <c r="N1721" s="72"/>
      <c r="O1721" s="199"/>
      <c r="P1721" s="90"/>
      <c r="Q1721" s="65">
        <v>2010</v>
      </c>
      <c r="R1721" s="66">
        <v>10</v>
      </c>
      <c r="S1721" s="75">
        <f t="shared" si="228"/>
        <v>0.1</v>
      </c>
      <c r="T1721" s="76">
        <f t="shared" si="229"/>
        <v>700000</v>
      </c>
      <c r="U1721" s="66">
        <f t="shared" si="232"/>
        <v>8</v>
      </c>
      <c r="V1721" s="66"/>
      <c r="W1721" s="77">
        <f t="shared" si="231"/>
        <v>5600000</v>
      </c>
      <c r="X1721" s="18">
        <f t="shared" si="226"/>
        <v>1400000</v>
      </c>
    </row>
    <row r="1722" spans="1:24" hidden="1" x14ac:dyDescent="0.25">
      <c r="A1722" s="65">
        <f t="shared" si="230"/>
        <v>433</v>
      </c>
      <c r="B1722" s="66"/>
      <c r="C1722" s="67" t="s">
        <v>1882</v>
      </c>
      <c r="D1722" s="215" t="s">
        <v>1889</v>
      </c>
      <c r="E1722" s="68" t="s">
        <v>86</v>
      </c>
      <c r="F1722" s="65">
        <v>1</v>
      </c>
      <c r="G1722" s="88">
        <v>7000000</v>
      </c>
      <c r="H1722" s="70">
        <f t="shared" si="233"/>
        <v>1400000</v>
      </c>
      <c r="I1722" s="65">
        <v>1</v>
      </c>
      <c r="J1722" s="71">
        <v>7000000</v>
      </c>
      <c r="K1722" s="70">
        <f t="shared" si="227"/>
        <v>1400000</v>
      </c>
      <c r="L1722" s="72"/>
      <c r="M1722" s="72"/>
      <c r="N1722" s="72"/>
      <c r="O1722" s="199"/>
      <c r="P1722" s="90"/>
      <c r="Q1722" s="65">
        <v>2010</v>
      </c>
      <c r="R1722" s="66">
        <v>10</v>
      </c>
      <c r="S1722" s="75">
        <f t="shared" si="228"/>
        <v>0.1</v>
      </c>
      <c r="T1722" s="76">
        <f t="shared" si="229"/>
        <v>700000</v>
      </c>
      <c r="U1722" s="66">
        <f t="shared" si="232"/>
        <v>8</v>
      </c>
      <c r="V1722" s="66"/>
      <c r="W1722" s="77">
        <f t="shared" si="231"/>
        <v>5600000</v>
      </c>
      <c r="X1722" s="18">
        <f t="shared" si="226"/>
        <v>1400000</v>
      </c>
    </row>
    <row r="1723" spans="1:24" hidden="1" x14ac:dyDescent="0.25">
      <c r="A1723" s="65">
        <f t="shared" si="230"/>
        <v>434</v>
      </c>
      <c r="B1723" s="66"/>
      <c r="C1723" s="67" t="s">
        <v>1882</v>
      </c>
      <c r="D1723" s="215" t="s">
        <v>1890</v>
      </c>
      <c r="E1723" s="68" t="s">
        <v>86</v>
      </c>
      <c r="F1723" s="65">
        <v>1</v>
      </c>
      <c r="G1723" s="88">
        <v>7000000</v>
      </c>
      <c r="H1723" s="70">
        <f t="shared" si="233"/>
        <v>1400000</v>
      </c>
      <c r="I1723" s="65">
        <v>1</v>
      </c>
      <c r="J1723" s="71">
        <v>7000000</v>
      </c>
      <c r="K1723" s="70">
        <f t="shared" si="227"/>
        <v>1400000</v>
      </c>
      <c r="L1723" s="72"/>
      <c r="M1723" s="72"/>
      <c r="N1723" s="72"/>
      <c r="O1723" s="199"/>
      <c r="P1723" s="90"/>
      <c r="Q1723" s="65">
        <v>2010</v>
      </c>
      <c r="R1723" s="66">
        <v>10</v>
      </c>
      <c r="S1723" s="75">
        <f t="shared" si="228"/>
        <v>0.1</v>
      </c>
      <c r="T1723" s="76">
        <f t="shared" si="229"/>
        <v>700000</v>
      </c>
      <c r="U1723" s="66">
        <f t="shared" si="232"/>
        <v>8</v>
      </c>
      <c r="V1723" s="66"/>
      <c r="W1723" s="77">
        <f t="shared" si="231"/>
        <v>5600000</v>
      </c>
      <c r="X1723" s="18">
        <f t="shared" si="226"/>
        <v>1400000</v>
      </c>
    </row>
    <row r="1724" spans="1:24" hidden="1" x14ac:dyDescent="0.25">
      <c r="A1724" s="65">
        <f t="shared" si="230"/>
        <v>435</v>
      </c>
      <c r="B1724" s="66"/>
      <c r="C1724" s="67" t="s">
        <v>1882</v>
      </c>
      <c r="D1724" s="215" t="s">
        <v>1891</v>
      </c>
      <c r="E1724" s="68" t="s">
        <v>86</v>
      </c>
      <c r="F1724" s="65">
        <v>1</v>
      </c>
      <c r="G1724" s="88">
        <v>7000000</v>
      </c>
      <c r="H1724" s="70">
        <f t="shared" si="233"/>
        <v>1400000</v>
      </c>
      <c r="I1724" s="65">
        <v>1</v>
      </c>
      <c r="J1724" s="71">
        <v>7000000</v>
      </c>
      <c r="K1724" s="70">
        <f t="shared" si="227"/>
        <v>1400000</v>
      </c>
      <c r="L1724" s="72"/>
      <c r="M1724" s="72"/>
      <c r="N1724" s="72"/>
      <c r="O1724" s="199"/>
      <c r="P1724" s="90"/>
      <c r="Q1724" s="65">
        <v>2010</v>
      </c>
      <c r="R1724" s="66">
        <v>10</v>
      </c>
      <c r="S1724" s="75">
        <f t="shared" si="228"/>
        <v>0.1</v>
      </c>
      <c r="T1724" s="76">
        <f t="shared" si="229"/>
        <v>700000</v>
      </c>
      <c r="U1724" s="66">
        <f t="shared" si="232"/>
        <v>8</v>
      </c>
      <c r="V1724" s="66"/>
      <c r="W1724" s="77">
        <f t="shared" si="231"/>
        <v>5600000</v>
      </c>
      <c r="X1724" s="18">
        <f t="shared" si="226"/>
        <v>1400000</v>
      </c>
    </row>
    <row r="1725" spans="1:24" hidden="1" x14ac:dyDescent="0.25">
      <c r="A1725" s="65">
        <f t="shared" si="230"/>
        <v>436</v>
      </c>
      <c r="B1725" s="66"/>
      <c r="C1725" s="67" t="s">
        <v>1882</v>
      </c>
      <c r="D1725" s="215" t="s">
        <v>1892</v>
      </c>
      <c r="E1725" s="68" t="s">
        <v>86</v>
      </c>
      <c r="F1725" s="65">
        <v>1</v>
      </c>
      <c r="G1725" s="88">
        <v>7000000</v>
      </c>
      <c r="H1725" s="70">
        <f t="shared" si="233"/>
        <v>1400000</v>
      </c>
      <c r="I1725" s="65">
        <v>1</v>
      </c>
      <c r="J1725" s="71">
        <v>7000000</v>
      </c>
      <c r="K1725" s="70">
        <f t="shared" si="227"/>
        <v>1400000</v>
      </c>
      <c r="L1725" s="72"/>
      <c r="M1725" s="72"/>
      <c r="N1725" s="72"/>
      <c r="O1725" s="199"/>
      <c r="P1725" s="90"/>
      <c r="Q1725" s="65">
        <v>2010</v>
      </c>
      <c r="R1725" s="66">
        <v>10</v>
      </c>
      <c r="S1725" s="75">
        <f t="shared" si="228"/>
        <v>0.1</v>
      </c>
      <c r="T1725" s="76">
        <f t="shared" si="229"/>
        <v>700000</v>
      </c>
      <c r="U1725" s="66">
        <f t="shared" si="232"/>
        <v>8</v>
      </c>
      <c r="V1725" s="66"/>
      <c r="W1725" s="77">
        <f t="shared" si="231"/>
        <v>5600000</v>
      </c>
      <c r="X1725" s="18">
        <f t="shared" si="226"/>
        <v>1400000</v>
      </c>
    </row>
    <row r="1726" spans="1:24" hidden="1" x14ac:dyDescent="0.25">
      <c r="A1726" s="65">
        <f t="shared" si="230"/>
        <v>437</v>
      </c>
      <c r="B1726" s="66"/>
      <c r="C1726" s="67" t="s">
        <v>1893</v>
      </c>
      <c r="D1726" s="195" t="s">
        <v>1894</v>
      </c>
      <c r="E1726" s="68" t="s">
        <v>86</v>
      </c>
      <c r="F1726" s="65">
        <v>1</v>
      </c>
      <c r="G1726" s="88">
        <v>7000000</v>
      </c>
      <c r="H1726" s="70">
        <f t="shared" si="233"/>
        <v>1400000</v>
      </c>
      <c r="I1726" s="65">
        <v>1</v>
      </c>
      <c r="J1726" s="71">
        <v>7000000</v>
      </c>
      <c r="K1726" s="70">
        <f t="shared" si="227"/>
        <v>1400000</v>
      </c>
      <c r="L1726" s="72"/>
      <c r="M1726" s="72"/>
      <c r="N1726" s="72"/>
      <c r="O1726" s="199"/>
      <c r="P1726" s="90"/>
      <c r="Q1726" s="65">
        <v>2010</v>
      </c>
      <c r="R1726" s="66">
        <v>10</v>
      </c>
      <c r="S1726" s="75">
        <f t="shared" si="228"/>
        <v>0.1</v>
      </c>
      <c r="T1726" s="76">
        <f t="shared" si="229"/>
        <v>700000</v>
      </c>
      <c r="U1726" s="66">
        <f t="shared" si="232"/>
        <v>8</v>
      </c>
      <c r="V1726" s="66"/>
      <c r="W1726" s="77">
        <f t="shared" si="231"/>
        <v>5600000</v>
      </c>
      <c r="X1726" s="18">
        <f t="shared" si="226"/>
        <v>1400000</v>
      </c>
    </row>
    <row r="1727" spans="1:24" hidden="1" x14ac:dyDescent="0.25">
      <c r="A1727" s="65">
        <f t="shared" si="230"/>
        <v>438</v>
      </c>
      <c r="B1727" s="66"/>
      <c r="C1727" s="67" t="s">
        <v>1893</v>
      </c>
      <c r="D1727" s="195" t="s">
        <v>1895</v>
      </c>
      <c r="E1727" s="68" t="s">
        <v>86</v>
      </c>
      <c r="F1727" s="65">
        <v>1</v>
      </c>
      <c r="G1727" s="88">
        <v>7000000</v>
      </c>
      <c r="H1727" s="70">
        <f t="shared" si="233"/>
        <v>1400000</v>
      </c>
      <c r="I1727" s="65">
        <v>1</v>
      </c>
      <c r="J1727" s="71">
        <v>7000000</v>
      </c>
      <c r="K1727" s="70">
        <f t="shared" si="227"/>
        <v>1400000</v>
      </c>
      <c r="L1727" s="72"/>
      <c r="M1727" s="72"/>
      <c r="N1727" s="72"/>
      <c r="O1727" s="199"/>
      <c r="P1727" s="90"/>
      <c r="Q1727" s="65">
        <v>2010</v>
      </c>
      <c r="R1727" s="66">
        <v>10</v>
      </c>
      <c r="S1727" s="75">
        <f t="shared" si="228"/>
        <v>0.1</v>
      </c>
      <c r="T1727" s="76">
        <f t="shared" si="229"/>
        <v>700000</v>
      </c>
      <c r="U1727" s="66">
        <f t="shared" si="232"/>
        <v>8</v>
      </c>
      <c r="V1727" s="66"/>
      <c r="W1727" s="77">
        <f t="shared" si="231"/>
        <v>5600000</v>
      </c>
      <c r="X1727" s="18">
        <f t="shared" si="226"/>
        <v>1400000</v>
      </c>
    </row>
    <row r="1728" spans="1:24" hidden="1" x14ac:dyDescent="0.25">
      <c r="A1728" s="65">
        <f t="shared" si="230"/>
        <v>439</v>
      </c>
      <c r="B1728" s="66"/>
      <c r="C1728" s="67" t="s">
        <v>1893</v>
      </c>
      <c r="D1728" s="195" t="s">
        <v>1896</v>
      </c>
      <c r="E1728" s="68" t="s">
        <v>86</v>
      </c>
      <c r="F1728" s="65">
        <v>1</v>
      </c>
      <c r="G1728" s="88">
        <v>7000000</v>
      </c>
      <c r="H1728" s="70">
        <f t="shared" si="233"/>
        <v>1400000</v>
      </c>
      <c r="I1728" s="65">
        <v>1</v>
      </c>
      <c r="J1728" s="71">
        <v>7000000</v>
      </c>
      <c r="K1728" s="70">
        <f t="shared" si="227"/>
        <v>1400000</v>
      </c>
      <c r="L1728" s="72"/>
      <c r="M1728" s="72"/>
      <c r="N1728" s="72"/>
      <c r="O1728" s="199"/>
      <c r="P1728" s="90"/>
      <c r="Q1728" s="65">
        <v>2010</v>
      </c>
      <c r="R1728" s="66">
        <v>10</v>
      </c>
      <c r="S1728" s="75">
        <f t="shared" si="228"/>
        <v>0.1</v>
      </c>
      <c r="T1728" s="76">
        <f t="shared" si="229"/>
        <v>700000</v>
      </c>
      <c r="U1728" s="66">
        <f t="shared" si="232"/>
        <v>8</v>
      </c>
      <c r="V1728" s="66"/>
      <c r="W1728" s="77">
        <f t="shared" si="231"/>
        <v>5600000</v>
      </c>
      <c r="X1728" s="18">
        <f t="shared" ref="X1728:X1791" si="234">IF(H1728&lt;0,0,H1728)</f>
        <v>1400000</v>
      </c>
    </row>
    <row r="1729" spans="1:24" hidden="1" x14ac:dyDescent="0.25">
      <c r="A1729" s="65">
        <f t="shared" si="230"/>
        <v>440</v>
      </c>
      <c r="B1729" s="66"/>
      <c r="C1729" s="67" t="s">
        <v>1893</v>
      </c>
      <c r="D1729" s="195" t="s">
        <v>1897</v>
      </c>
      <c r="E1729" s="68" t="s">
        <v>86</v>
      </c>
      <c r="F1729" s="65">
        <v>1</v>
      </c>
      <c r="G1729" s="88">
        <v>7000000</v>
      </c>
      <c r="H1729" s="70">
        <f t="shared" si="233"/>
        <v>1400000</v>
      </c>
      <c r="I1729" s="65">
        <v>1</v>
      </c>
      <c r="J1729" s="71">
        <v>7000000</v>
      </c>
      <c r="K1729" s="70">
        <f t="shared" si="227"/>
        <v>1400000</v>
      </c>
      <c r="L1729" s="72"/>
      <c r="M1729" s="72"/>
      <c r="N1729" s="72"/>
      <c r="O1729" s="199"/>
      <c r="P1729" s="90"/>
      <c r="Q1729" s="65">
        <v>2010</v>
      </c>
      <c r="R1729" s="66">
        <v>10</v>
      </c>
      <c r="S1729" s="75">
        <f t="shared" si="228"/>
        <v>0.1</v>
      </c>
      <c r="T1729" s="76">
        <f t="shared" si="229"/>
        <v>700000</v>
      </c>
      <c r="U1729" s="66">
        <f t="shared" si="232"/>
        <v>8</v>
      </c>
      <c r="V1729" s="66"/>
      <c r="W1729" s="77">
        <f t="shared" si="231"/>
        <v>5600000</v>
      </c>
      <c r="X1729" s="18">
        <f t="shared" si="234"/>
        <v>1400000</v>
      </c>
    </row>
    <row r="1730" spans="1:24" hidden="1" x14ac:dyDescent="0.25">
      <c r="A1730" s="65">
        <f t="shared" si="230"/>
        <v>441</v>
      </c>
      <c r="B1730" s="66"/>
      <c r="C1730" s="67" t="s">
        <v>1893</v>
      </c>
      <c r="D1730" s="195" t="s">
        <v>1898</v>
      </c>
      <c r="E1730" s="68" t="s">
        <v>86</v>
      </c>
      <c r="F1730" s="65">
        <v>1</v>
      </c>
      <c r="G1730" s="88">
        <v>7000000</v>
      </c>
      <c r="H1730" s="70">
        <f t="shared" si="233"/>
        <v>1400000</v>
      </c>
      <c r="I1730" s="65">
        <v>1</v>
      </c>
      <c r="J1730" s="71">
        <v>7000000</v>
      </c>
      <c r="K1730" s="70">
        <f t="shared" si="227"/>
        <v>1400000</v>
      </c>
      <c r="L1730" s="72"/>
      <c r="M1730" s="72"/>
      <c r="N1730" s="72"/>
      <c r="O1730" s="199"/>
      <c r="P1730" s="90"/>
      <c r="Q1730" s="65">
        <v>2010</v>
      </c>
      <c r="R1730" s="66">
        <v>10</v>
      </c>
      <c r="S1730" s="75">
        <f t="shared" si="228"/>
        <v>0.1</v>
      </c>
      <c r="T1730" s="76">
        <f t="shared" si="229"/>
        <v>700000</v>
      </c>
      <c r="U1730" s="66">
        <f t="shared" si="232"/>
        <v>8</v>
      </c>
      <c r="V1730" s="66"/>
      <c r="W1730" s="77">
        <f t="shared" si="231"/>
        <v>5600000</v>
      </c>
      <c r="X1730" s="18">
        <f t="shared" si="234"/>
        <v>1400000</v>
      </c>
    </row>
    <row r="1731" spans="1:24" hidden="1" x14ac:dyDescent="0.25">
      <c r="A1731" s="65">
        <f t="shared" si="230"/>
        <v>442</v>
      </c>
      <c r="B1731" s="66"/>
      <c r="C1731" s="67" t="s">
        <v>1893</v>
      </c>
      <c r="D1731" s="195" t="s">
        <v>1899</v>
      </c>
      <c r="E1731" s="68" t="s">
        <v>86</v>
      </c>
      <c r="F1731" s="65">
        <v>1</v>
      </c>
      <c r="G1731" s="88">
        <v>7000000</v>
      </c>
      <c r="H1731" s="70">
        <f t="shared" si="233"/>
        <v>1400000</v>
      </c>
      <c r="I1731" s="65">
        <v>1</v>
      </c>
      <c r="J1731" s="71">
        <v>7000000</v>
      </c>
      <c r="K1731" s="70">
        <f t="shared" si="227"/>
        <v>1400000</v>
      </c>
      <c r="L1731" s="72"/>
      <c r="M1731" s="72"/>
      <c r="N1731" s="72"/>
      <c r="O1731" s="199"/>
      <c r="P1731" s="90"/>
      <c r="Q1731" s="65">
        <v>2010</v>
      </c>
      <c r="R1731" s="66">
        <v>10</v>
      </c>
      <c r="S1731" s="75">
        <f t="shared" si="228"/>
        <v>0.1</v>
      </c>
      <c r="T1731" s="76">
        <f t="shared" si="229"/>
        <v>700000</v>
      </c>
      <c r="U1731" s="66">
        <f t="shared" si="232"/>
        <v>8</v>
      </c>
      <c r="V1731" s="66"/>
      <c r="W1731" s="77">
        <f t="shared" si="231"/>
        <v>5600000</v>
      </c>
      <c r="X1731" s="18">
        <f t="shared" si="234"/>
        <v>1400000</v>
      </c>
    </row>
    <row r="1732" spans="1:24" hidden="1" x14ac:dyDescent="0.25">
      <c r="A1732" s="65">
        <f t="shared" si="230"/>
        <v>443</v>
      </c>
      <c r="B1732" s="66"/>
      <c r="C1732" s="67" t="s">
        <v>1900</v>
      </c>
      <c r="D1732" s="195" t="s">
        <v>1901</v>
      </c>
      <c r="E1732" s="68" t="s">
        <v>86</v>
      </c>
      <c r="F1732" s="65">
        <v>1</v>
      </c>
      <c r="G1732" s="88">
        <v>7000000</v>
      </c>
      <c r="H1732" s="70">
        <f t="shared" si="233"/>
        <v>1400000</v>
      </c>
      <c r="I1732" s="65">
        <v>1</v>
      </c>
      <c r="J1732" s="71">
        <v>7000000</v>
      </c>
      <c r="K1732" s="70">
        <f t="shared" si="227"/>
        <v>1400000</v>
      </c>
      <c r="L1732" s="72"/>
      <c r="M1732" s="72"/>
      <c r="N1732" s="72"/>
      <c r="O1732" s="199"/>
      <c r="P1732" s="90"/>
      <c r="Q1732" s="65">
        <v>2010</v>
      </c>
      <c r="R1732" s="66">
        <v>10</v>
      </c>
      <c r="S1732" s="75">
        <f t="shared" si="228"/>
        <v>0.1</v>
      </c>
      <c r="T1732" s="76">
        <f t="shared" si="229"/>
        <v>700000</v>
      </c>
      <c r="U1732" s="66">
        <f t="shared" si="232"/>
        <v>8</v>
      </c>
      <c r="V1732" s="66"/>
      <c r="W1732" s="77">
        <f t="shared" si="231"/>
        <v>5600000</v>
      </c>
      <c r="X1732" s="18">
        <f t="shared" si="234"/>
        <v>1400000</v>
      </c>
    </row>
    <row r="1733" spans="1:24" hidden="1" x14ac:dyDescent="0.25">
      <c r="A1733" s="65">
        <f t="shared" si="230"/>
        <v>444</v>
      </c>
      <c r="B1733" s="66"/>
      <c r="C1733" s="67" t="s">
        <v>1900</v>
      </c>
      <c r="D1733" s="195" t="s">
        <v>1902</v>
      </c>
      <c r="E1733" s="68" t="s">
        <v>86</v>
      </c>
      <c r="F1733" s="65">
        <v>1</v>
      </c>
      <c r="G1733" s="88">
        <v>7000000</v>
      </c>
      <c r="H1733" s="70">
        <f t="shared" si="233"/>
        <v>1400000</v>
      </c>
      <c r="I1733" s="65">
        <v>1</v>
      </c>
      <c r="J1733" s="71">
        <v>7000000</v>
      </c>
      <c r="K1733" s="70">
        <f t="shared" si="227"/>
        <v>1400000</v>
      </c>
      <c r="L1733" s="72"/>
      <c r="M1733" s="72"/>
      <c r="N1733" s="72"/>
      <c r="O1733" s="199"/>
      <c r="P1733" s="90"/>
      <c r="Q1733" s="65">
        <v>2010</v>
      </c>
      <c r="R1733" s="66">
        <v>10</v>
      </c>
      <c r="S1733" s="75">
        <f t="shared" si="228"/>
        <v>0.1</v>
      </c>
      <c r="T1733" s="76">
        <f t="shared" si="229"/>
        <v>700000</v>
      </c>
      <c r="U1733" s="66">
        <f t="shared" si="232"/>
        <v>8</v>
      </c>
      <c r="V1733" s="66"/>
      <c r="W1733" s="77">
        <f t="shared" si="231"/>
        <v>5600000</v>
      </c>
      <c r="X1733" s="18">
        <f t="shared" si="234"/>
        <v>1400000</v>
      </c>
    </row>
    <row r="1734" spans="1:24" hidden="1" x14ac:dyDescent="0.25">
      <c r="A1734" s="65">
        <f t="shared" si="230"/>
        <v>445</v>
      </c>
      <c r="B1734" s="66"/>
      <c r="C1734" s="67" t="s">
        <v>1900</v>
      </c>
      <c r="D1734" s="195" t="s">
        <v>1903</v>
      </c>
      <c r="E1734" s="68" t="s">
        <v>86</v>
      </c>
      <c r="F1734" s="65">
        <v>1</v>
      </c>
      <c r="G1734" s="88">
        <v>7000000</v>
      </c>
      <c r="H1734" s="70">
        <f t="shared" si="233"/>
        <v>1400000</v>
      </c>
      <c r="I1734" s="65">
        <v>1</v>
      </c>
      <c r="J1734" s="71">
        <v>7000000</v>
      </c>
      <c r="K1734" s="70">
        <f t="shared" si="227"/>
        <v>1400000</v>
      </c>
      <c r="L1734" s="72"/>
      <c r="M1734" s="72"/>
      <c r="N1734" s="72"/>
      <c r="O1734" s="199"/>
      <c r="P1734" s="90"/>
      <c r="Q1734" s="65">
        <v>2010</v>
      </c>
      <c r="R1734" s="66">
        <v>10</v>
      </c>
      <c r="S1734" s="75">
        <f t="shared" si="228"/>
        <v>0.1</v>
      </c>
      <c r="T1734" s="76">
        <f t="shared" si="229"/>
        <v>700000</v>
      </c>
      <c r="U1734" s="66">
        <f t="shared" si="232"/>
        <v>8</v>
      </c>
      <c r="V1734" s="66"/>
      <c r="W1734" s="77">
        <f t="shared" si="231"/>
        <v>5600000</v>
      </c>
      <c r="X1734" s="18">
        <f t="shared" si="234"/>
        <v>1400000</v>
      </c>
    </row>
    <row r="1735" spans="1:24" hidden="1" x14ac:dyDescent="0.25">
      <c r="A1735" s="65">
        <f t="shared" si="230"/>
        <v>446</v>
      </c>
      <c r="B1735" s="66"/>
      <c r="C1735" s="67" t="s">
        <v>1900</v>
      </c>
      <c r="D1735" s="195" t="s">
        <v>1904</v>
      </c>
      <c r="E1735" s="68" t="s">
        <v>86</v>
      </c>
      <c r="F1735" s="65">
        <v>1</v>
      </c>
      <c r="G1735" s="88">
        <v>7000000</v>
      </c>
      <c r="H1735" s="70">
        <f t="shared" si="233"/>
        <v>1400000</v>
      </c>
      <c r="I1735" s="65">
        <v>1</v>
      </c>
      <c r="J1735" s="71">
        <v>7000000</v>
      </c>
      <c r="K1735" s="70">
        <f t="shared" si="227"/>
        <v>1400000</v>
      </c>
      <c r="L1735" s="72"/>
      <c r="M1735" s="72"/>
      <c r="N1735" s="72"/>
      <c r="O1735" s="199"/>
      <c r="P1735" s="90"/>
      <c r="Q1735" s="65">
        <v>2010</v>
      </c>
      <c r="R1735" s="66">
        <v>10</v>
      </c>
      <c r="S1735" s="75">
        <f t="shared" si="228"/>
        <v>0.1</v>
      </c>
      <c r="T1735" s="76">
        <f t="shared" si="229"/>
        <v>700000</v>
      </c>
      <c r="U1735" s="66">
        <f t="shared" si="232"/>
        <v>8</v>
      </c>
      <c r="V1735" s="66"/>
      <c r="W1735" s="77">
        <f t="shared" si="231"/>
        <v>5600000</v>
      </c>
      <c r="X1735" s="18">
        <f t="shared" si="234"/>
        <v>1400000</v>
      </c>
    </row>
    <row r="1736" spans="1:24" hidden="1" x14ac:dyDescent="0.25">
      <c r="A1736" s="65">
        <f t="shared" si="230"/>
        <v>447</v>
      </c>
      <c r="B1736" s="66"/>
      <c r="C1736" s="67" t="s">
        <v>1900</v>
      </c>
      <c r="D1736" s="195" t="s">
        <v>1905</v>
      </c>
      <c r="E1736" s="68" t="s">
        <v>86</v>
      </c>
      <c r="F1736" s="65">
        <v>1</v>
      </c>
      <c r="G1736" s="88">
        <v>7000000</v>
      </c>
      <c r="H1736" s="70">
        <f t="shared" si="233"/>
        <v>1400000</v>
      </c>
      <c r="I1736" s="65">
        <v>1</v>
      </c>
      <c r="J1736" s="71">
        <v>7000000</v>
      </c>
      <c r="K1736" s="70">
        <f t="shared" si="227"/>
        <v>1400000</v>
      </c>
      <c r="L1736" s="72"/>
      <c r="M1736" s="72"/>
      <c r="N1736" s="72"/>
      <c r="O1736" s="199"/>
      <c r="P1736" s="90"/>
      <c r="Q1736" s="65">
        <v>2010</v>
      </c>
      <c r="R1736" s="66">
        <v>10</v>
      </c>
      <c r="S1736" s="75">
        <f t="shared" si="228"/>
        <v>0.1</v>
      </c>
      <c r="T1736" s="76">
        <f t="shared" si="229"/>
        <v>700000</v>
      </c>
      <c r="U1736" s="66">
        <f t="shared" si="232"/>
        <v>8</v>
      </c>
      <c r="V1736" s="66"/>
      <c r="W1736" s="77">
        <f t="shared" si="231"/>
        <v>5600000</v>
      </c>
      <c r="X1736" s="18">
        <f t="shared" si="234"/>
        <v>1400000</v>
      </c>
    </row>
    <row r="1737" spans="1:24" hidden="1" x14ac:dyDescent="0.25">
      <c r="A1737" s="65">
        <f t="shared" si="230"/>
        <v>448</v>
      </c>
      <c r="B1737" s="66"/>
      <c r="C1737" s="67" t="s">
        <v>1900</v>
      </c>
      <c r="D1737" s="195" t="s">
        <v>1906</v>
      </c>
      <c r="E1737" s="68" t="s">
        <v>86</v>
      </c>
      <c r="F1737" s="65">
        <v>1</v>
      </c>
      <c r="G1737" s="88">
        <v>7000000</v>
      </c>
      <c r="H1737" s="70">
        <f t="shared" si="233"/>
        <v>1400000</v>
      </c>
      <c r="I1737" s="65">
        <v>1</v>
      </c>
      <c r="J1737" s="71">
        <v>7000000</v>
      </c>
      <c r="K1737" s="70">
        <f t="shared" si="227"/>
        <v>1400000</v>
      </c>
      <c r="L1737" s="72"/>
      <c r="M1737" s="72"/>
      <c r="N1737" s="72"/>
      <c r="O1737" s="199"/>
      <c r="P1737" s="90"/>
      <c r="Q1737" s="65">
        <v>2010</v>
      </c>
      <c r="R1737" s="66">
        <v>10</v>
      </c>
      <c r="S1737" s="75">
        <f t="shared" si="228"/>
        <v>0.1</v>
      </c>
      <c r="T1737" s="76">
        <f t="shared" si="229"/>
        <v>700000</v>
      </c>
      <c r="U1737" s="66">
        <f t="shared" si="232"/>
        <v>8</v>
      </c>
      <c r="V1737" s="66"/>
      <c r="W1737" s="77">
        <f t="shared" si="231"/>
        <v>5600000</v>
      </c>
      <c r="X1737" s="18">
        <f t="shared" si="234"/>
        <v>1400000</v>
      </c>
    </row>
    <row r="1738" spans="1:24" hidden="1" x14ac:dyDescent="0.25">
      <c r="A1738" s="65">
        <f t="shared" si="230"/>
        <v>449</v>
      </c>
      <c r="B1738" s="66"/>
      <c r="C1738" s="67" t="s">
        <v>1900</v>
      </c>
      <c r="D1738" s="195" t="s">
        <v>1907</v>
      </c>
      <c r="E1738" s="68" t="s">
        <v>86</v>
      </c>
      <c r="F1738" s="65">
        <v>1</v>
      </c>
      <c r="G1738" s="88">
        <v>7000000</v>
      </c>
      <c r="H1738" s="70">
        <f t="shared" si="233"/>
        <v>1400000</v>
      </c>
      <c r="I1738" s="65">
        <v>1</v>
      </c>
      <c r="J1738" s="71">
        <v>7000000</v>
      </c>
      <c r="K1738" s="70">
        <f t="shared" ref="K1738:K1801" si="235">H1738</f>
        <v>1400000</v>
      </c>
      <c r="L1738" s="72"/>
      <c r="M1738" s="72"/>
      <c r="N1738" s="72"/>
      <c r="O1738" s="199"/>
      <c r="P1738" s="90"/>
      <c r="Q1738" s="65">
        <v>2010</v>
      </c>
      <c r="R1738" s="66">
        <v>10</v>
      </c>
      <c r="S1738" s="75">
        <f t="shared" ref="S1738:S1801" si="236">100%/R1738</f>
        <v>0.1</v>
      </c>
      <c r="T1738" s="76">
        <f t="shared" ref="T1738:T1801" si="237">G1738/R1738</f>
        <v>700000</v>
      </c>
      <c r="U1738" s="66">
        <f t="shared" si="232"/>
        <v>8</v>
      </c>
      <c r="V1738" s="66"/>
      <c r="W1738" s="77">
        <f t="shared" si="231"/>
        <v>5600000</v>
      </c>
      <c r="X1738" s="18">
        <f t="shared" si="234"/>
        <v>1400000</v>
      </c>
    </row>
    <row r="1739" spans="1:24" hidden="1" x14ac:dyDescent="0.25">
      <c r="A1739" s="65">
        <f t="shared" si="230"/>
        <v>450</v>
      </c>
      <c r="B1739" s="66"/>
      <c r="C1739" s="67" t="s">
        <v>1900</v>
      </c>
      <c r="D1739" s="195" t="s">
        <v>1908</v>
      </c>
      <c r="E1739" s="68" t="s">
        <v>86</v>
      </c>
      <c r="F1739" s="65">
        <v>1</v>
      </c>
      <c r="G1739" s="88">
        <v>7000000</v>
      </c>
      <c r="H1739" s="70">
        <f t="shared" si="233"/>
        <v>1400000</v>
      </c>
      <c r="I1739" s="65">
        <v>1</v>
      </c>
      <c r="J1739" s="71">
        <v>7000000</v>
      </c>
      <c r="K1739" s="70">
        <f t="shared" si="235"/>
        <v>1400000</v>
      </c>
      <c r="L1739" s="72"/>
      <c r="M1739" s="72"/>
      <c r="N1739" s="72"/>
      <c r="O1739" s="199"/>
      <c r="P1739" s="90"/>
      <c r="Q1739" s="65">
        <v>2010</v>
      </c>
      <c r="R1739" s="66">
        <v>10</v>
      </c>
      <c r="S1739" s="75">
        <f t="shared" si="236"/>
        <v>0.1</v>
      </c>
      <c r="T1739" s="76">
        <f t="shared" si="237"/>
        <v>700000</v>
      </c>
      <c r="U1739" s="66">
        <f t="shared" si="232"/>
        <v>8</v>
      </c>
      <c r="V1739" s="66"/>
      <c r="W1739" s="77">
        <f t="shared" si="231"/>
        <v>5600000</v>
      </c>
      <c r="X1739" s="18">
        <f t="shared" si="234"/>
        <v>1400000</v>
      </c>
    </row>
    <row r="1740" spans="1:24" hidden="1" x14ac:dyDescent="0.25">
      <c r="A1740" s="65">
        <f t="shared" ref="A1740:A1803" si="238">+A1739+1</f>
        <v>451</v>
      </c>
      <c r="B1740" s="66"/>
      <c r="C1740" s="67" t="s">
        <v>1900</v>
      </c>
      <c r="D1740" s="195" t="s">
        <v>1909</v>
      </c>
      <c r="E1740" s="68" t="s">
        <v>86</v>
      </c>
      <c r="F1740" s="65">
        <v>1</v>
      </c>
      <c r="G1740" s="88">
        <v>7000000</v>
      </c>
      <c r="H1740" s="70">
        <f t="shared" si="233"/>
        <v>1400000</v>
      </c>
      <c r="I1740" s="65">
        <v>1</v>
      </c>
      <c r="J1740" s="71">
        <v>7000000</v>
      </c>
      <c r="K1740" s="70">
        <f t="shared" si="235"/>
        <v>1400000</v>
      </c>
      <c r="L1740" s="72"/>
      <c r="M1740" s="72"/>
      <c r="N1740" s="72"/>
      <c r="O1740" s="199"/>
      <c r="P1740" s="90"/>
      <c r="Q1740" s="65">
        <v>2010</v>
      </c>
      <c r="R1740" s="66">
        <v>10</v>
      </c>
      <c r="S1740" s="75">
        <f t="shared" si="236"/>
        <v>0.1</v>
      </c>
      <c r="T1740" s="76">
        <f t="shared" si="237"/>
        <v>700000</v>
      </c>
      <c r="U1740" s="66">
        <f t="shared" si="232"/>
        <v>8</v>
      </c>
      <c r="V1740" s="66"/>
      <c r="W1740" s="77">
        <f t="shared" si="231"/>
        <v>5600000</v>
      </c>
      <c r="X1740" s="18">
        <f t="shared" si="234"/>
        <v>1400000</v>
      </c>
    </row>
    <row r="1741" spans="1:24" hidden="1" x14ac:dyDescent="0.25">
      <c r="A1741" s="65">
        <f t="shared" si="238"/>
        <v>452</v>
      </c>
      <c r="B1741" s="66"/>
      <c r="C1741" s="67" t="s">
        <v>1900</v>
      </c>
      <c r="D1741" s="195" t="s">
        <v>1910</v>
      </c>
      <c r="E1741" s="68" t="s">
        <v>86</v>
      </c>
      <c r="F1741" s="65">
        <v>1</v>
      </c>
      <c r="G1741" s="88">
        <v>7000000</v>
      </c>
      <c r="H1741" s="70">
        <f t="shared" si="233"/>
        <v>1400000</v>
      </c>
      <c r="I1741" s="65">
        <v>1</v>
      </c>
      <c r="J1741" s="71">
        <v>7000000</v>
      </c>
      <c r="K1741" s="70">
        <f t="shared" si="235"/>
        <v>1400000</v>
      </c>
      <c r="L1741" s="72"/>
      <c r="M1741" s="72"/>
      <c r="N1741" s="72"/>
      <c r="O1741" s="199"/>
      <c r="P1741" s="90"/>
      <c r="Q1741" s="65">
        <v>2010</v>
      </c>
      <c r="R1741" s="66">
        <v>10</v>
      </c>
      <c r="S1741" s="75">
        <f t="shared" si="236"/>
        <v>0.1</v>
      </c>
      <c r="T1741" s="76">
        <f t="shared" si="237"/>
        <v>700000</v>
      </c>
      <c r="U1741" s="66">
        <f t="shared" si="232"/>
        <v>8</v>
      </c>
      <c r="V1741" s="66"/>
      <c r="W1741" s="77">
        <f t="shared" si="231"/>
        <v>5600000</v>
      </c>
      <c r="X1741" s="18">
        <f t="shared" si="234"/>
        <v>1400000</v>
      </c>
    </row>
    <row r="1742" spans="1:24" hidden="1" x14ac:dyDescent="0.25">
      <c r="A1742" s="65">
        <f t="shared" si="238"/>
        <v>453</v>
      </c>
      <c r="B1742" s="66"/>
      <c r="C1742" s="105" t="s">
        <v>1911</v>
      </c>
      <c r="D1742" s="66" t="s">
        <v>1912</v>
      </c>
      <c r="E1742" s="68" t="s">
        <v>86</v>
      </c>
      <c r="F1742" s="65">
        <v>1</v>
      </c>
      <c r="G1742" s="88">
        <v>6500000</v>
      </c>
      <c r="H1742" s="70">
        <f t="shared" si="233"/>
        <v>1950000</v>
      </c>
      <c r="I1742" s="65">
        <v>1</v>
      </c>
      <c r="J1742" s="71">
        <v>6500000</v>
      </c>
      <c r="K1742" s="70">
        <f t="shared" si="235"/>
        <v>1950000</v>
      </c>
      <c r="L1742" s="72"/>
      <c r="M1742" s="72"/>
      <c r="N1742" s="72"/>
      <c r="O1742" s="199"/>
      <c r="P1742" s="90"/>
      <c r="Q1742" s="65">
        <v>2011</v>
      </c>
      <c r="R1742" s="66">
        <v>10</v>
      </c>
      <c r="S1742" s="75">
        <f t="shared" si="236"/>
        <v>0.1</v>
      </c>
      <c r="T1742" s="76">
        <f t="shared" si="237"/>
        <v>650000</v>
      </c>
      <c r="U1742" s="66">
        <f t="shared" si="232"/>
        <v>7</v>
      </c>
      <c r="V1742" s="66"/>
      <c r="W1742" s="77">
        <f t="shared" si="231"/>
        <v>4550000</v>
      </c>
      <c r="X1742" s="18">
        <f t="shared" si="234"/>
        <v>1950000</v>
      </c>
    </row>
    <row r="1743" spans="1:24" hidden="1" x14ac:dyDescent="0.25">
      <c r="A1743" s="65">
        <f t="shared" si="238"/>
        <v>454</v>
      </c>
      <c r="B1743" s="66"/>
      <c r="C1743" s="105" t="s">
        <v>1911</v>
      </c>
      <c r="D1743" s="66" t="s">
        <v>1913</v>
      </c>
      <c r="E1743" s="68" t="s">
        <v>86</v>
      </c>
      <c r="F1743" s="65">
        <v>1</v>
      </c>
      <c r="G1743" s="88">
        <v>6500000</v>
      </c>
      <c r="H1743" s="70">
        <f t="shared" si="233"/>
        <v>1950000</v>
      </c>
      <c r="I1743" s="65">
        <v>1</v>
      </c>
      <c r="J1743" s="71">
        <v>6500000</v>
      </c>
      <c r="K1743" s="70">
        <f t="shared" si="235"/>
        <v>1950000</v>
      </c>
      <c r="L1743" s="72"/>
      <c r="M1743" s="72"/>
      <c r="N1743" s="72"/>
      <c r="O1743" s="199"/>
      <c r="P1743" s="90"/>
      <c r="Q1743" s="65">
        <v>2011</v>
      </c>
      <c r="R1743" s="66">
        <v>10</v>
      </c>
      <c r="S1743" s="75">
        <f t="shared" si="236"/>
        <v>0.1</v>
      </c>
      <c r="T1743" s="76">
        <f t="shared" si="237"/>
        <v>650000</v>
      </c>
      <c r="U1743" s="66">
        <f t="shared" si="232"/>
        <v>7</v>
      </c>
      <c r="V1743" s="66"/>
      <c r="W1743" s="77">
        <f t="shared" si="231"/>
        <v>4550000</v>
      </c>
      <c r="X1743" s="18">
        <f t="shared" si="234"/>
        <v>1950000</v>
      </c>
    </row>
    <row r="1744" spans="1:24" hidden="1" x14ac:dyDescent="0.25">
      <c r="A1744" s="65">
        <f t="shared" si="238"/>
        <v>455</v>
      </c>
      <c r="B1744" s="66"/>
      <c r="C1744" s="105" t="s">
        <v>1911</v>
      </c>
      <c r="D1744" s="66" t="s">
        <v>1914</v>
      </c>
      <c r="E1744" s="68" t="s">
        <v>86</v>
      </c>
      <c r="F1744" s="65">
        <v>1</v>
      </c>
      <c r="G1744" s="88">
        <v>6500000</v>
      </c>
      <c r="H1744" s="70">
        <f t="shared" si="233"/>
        <v>1950000</v>
      </c>
      <c r="I1744" s="65">
        <v>1</v>
      </c>
      <c r="J1744" s="71">
        <v>6500000</v>
      </c>
      <c r="K1744" s="70">
        <f t="shared" si="235"/>
        <v>1950000</v>
      </c>
      <c r="L1744" s="72"/>
      <c r="M1744" s="72"/>
      <c r="N1744" s="72"/>
      <c r="O1744" s="199"/>
      <c r="P1744" s="90"/>
      <c r="Q1744" s="65">
        <v>2011</v>
      </c>
      <c r="R1744" s="66">
        <v>10</v>
      </c>
      <c r="S1744" s="75">
        <f t="shared" si="236"/>
        <v>0.1</v>
      </c>
      <c r="T1744" s="76">
        <f t="shared" si="237"/>
        <v>650000</v>
      </c>
      <c r="U1744" s="66">
        <f t="shared" si="232"/>
        <v>7</v>
      </c>
      <c r="V1744" s="66"/>
      <c r="W1744" s="77">
        <f t="shared" si="231"/>
        <v>4550000</v>
      </c>
      <c r="X1744" s="18">
        <f t="shared" si="234"/>
        <v>1950000</v>
      </c>
    </row>
    <row r="1745" spans="1:24" hidden="1" x14ac:dyDescent="0.25">
      <c r="A1745" s="65">
        <f t="shared" si="238"/>
        <v>456</v>
      </c>
      <c r="B1745" s="66"/>
      <c r="C1745" s="105" t="s">
        <v>1911</v>
      </c>
      <c r="D1745" s="66" t="s">
        <v>1915</v>
      </c>
      <c r="E1745" s="68" t="s">
        <v>86</v>
      </c>
      <c r="F1745" s="65">
        <v>1</v>
      </c>
      <c r="G1745" s="88">
        <v>6500000</v>
      </c>
      <c r="H1745" s="70">
        <f t="shared" si="233"/>
        <v>1950000</v>
      </c>
      <c r="I1745" s="65">
        <v>1</v>
      </c>
      <c r="J1745" s="71">
        <v>6500000</v>
      </c>
      <c r="K1745" s="70">
        <f t="shared" si="235"/>
        <v>1950000</v>
      </c>
      <c r="L1745" s="72"/>
      <c r="M1745" s="72"/>
      <c r="N1745" s="72"/>
      <c r="O1745" s="199"/>
      <c r="P1745" s="90"/>
      <c r="Q1745" s="65">
        <v>2011</v>
      </c>
      <c r="R1745" s="66">
        <v>10</v>
      </c>
      <c r="S1745" s="75">
        <f t="shared" si="236"/>
        <v>0.1</v>
      </c>
      <c r="T1745" s="76">
        <f t="shared" si="237"/>
        <v>650000</v>
      </c>
      <c r="U1745" s="66">
        <f t="shared" si="232"/>
        <v>7</v>
      </c>
      <c r="V1745" s="66"/>
      <c r="W1745" s="77">
        <f t="shared" si="231"/>
        <v>4550000</v>
      </c>
      <c r="X1745" s="18">
        <f t="shared" si="234"/>
        <v>1950000</v>
      </c>
    </row>
    <row r="1746" spans="1:24" hidden="1" x14ac:dyDescent="0.25">
      <c r="A1746" s="65">
        <f t="shared" si="238"/>
        <v>457</v>
      </c>
      <c r="B1746" s="66"/>
      <c r="C1746" s="105" t="s">
        <v>1911</v>
      </c>
      <c r="D1746" s="66" t="s">
        <v>1916</v>
      </c>
      <c r="E1746" s="68" t="s">
        <v>86</v>
      </c>
      <c r="F1746" s="65">
        <v>1</v>
      </c>
      <c r="G1746" s="88">
        <v>6500000</v>
      </c>
      <c r="H1746" s="70">
        <f t="shared" si="233"/>
        <v>1950000</v>
      </c>
      <c r="I1746" s="65">
        <v>1</v>
      </c>
      <c r="J1746" s="71">
        <v>6500000</v>
      </c>
      <c r="K1746" s="70">
        <f t="shared" si="235"/>
        <v>1950000</v>
      </c>
      <c r="L1746" s="72"/>
      <c r="M1746" s="72"/>
      <c r="N1746" s="72"/>
      <c r="O1746" s="199"/>
      <c r="P1746" s="90"/>
      <c r="Q1746" s="65">
        <v>2011</v>
      </c>
      <c r="R1746" s="66">
        <v>10</v>
      </c>
      <c r="S1746" s="75">
        <f t="shared" si="236"/>
        <v>0.1</v>
      </c>
      <c r="T1746" s="76">
        <f t="shared" si="237"/>
        <v>650000</v>
      </c>
      <c r="U1746" s="66">
        <f t="shared" si="232"/>
        <v>7</v>
      </c>
      <c r="V1746" s="66"/>
      <c r="W1746" s="77">
        <f t="shared" si="231"/>
        <v>4550000</v>
      </c>
      <c r="X1746" s="18">
        <f t="shared" si="234"/>
        <v>1950000</v>
      </c>
    </row>
    <row r="1747" spans="1:24" hidden="1" x14ac:dyDescent="0.25">
      <c r="A1747" s="65">
        <f t="shared" si="238"/>
        <v>458</v>
      </c>
      <c r="B1747" s="66"/>
      <c r="C1747" s="105" t="s">
        <v>1911</v>
      </c>
      <c r="D1747" s="66" t="s">
        <v>1917</v>
      </c>
      <c r="E1747" s="68" t="s">
        <v>86</v>
      </c>
      <c r="F1747" s="65">
        <v>1</v>
      </c>
      <c r="G1747" s="88">
        <v>6500000</v>
      </c>
      <c r="H1747" s="70">
        <f t="shared" si="233"/>
        <v>1950000</v>
      </c>
      <c r="I1747" s="65">
        <v>1</v>
      </c>
      <c r="J1747" s="71">
        <v>6500000</v>
      </c>
      <c r="K1747" s="70">
        <f t="shared" si="235"/>
        <v>1950000</v>
      </c>
      <c r="L1747" s="72"/>
      <c r="M1747" s="72"/>
      <c r="N1747" s="72"/>
      <c r="O1747" s="199"/>
      <c r="P1747" s="90"/>
      <c r="Q1747" s="65">
        <v>2011</v>
      </c>
      <c r="R1747" s="66">
        <v>10</v>
      </c>
      <c r="S1747" s="75">
        <f t="shared" si="236"/>
        <v>0.1</v>
      </c>
      <c r="T1747" s="76">
        <f t="shared" si="237"/>
        <v>650000</v>
      </c>
      <c r="U1747" s="66">
        <f t="shared" si="232"/>
        <v>7</v>
      </c>
      <c r="V1747" s="66"/>
      <c r="W1747" s="77">
        <f t="shared" si="231"/>
        <v>4550000</v>
      </c>
      <c r="X1747" s="18">
        <f t="shared" si="234"/>
        <v>1950000</v>
      </c>
    </row>
    <row r="1748" spans="1:24" hidden="1" x14ac:dyDescent="0.25">
      <c r="A1748" s="65">
        <f t="shared" si="238"/>
        <v>459</v>
      </c>
      <c r="B1748" s="66"/>
      <c r="C1748" s="105" t="s">
        <v>1911</v>
      </c>
      <c r="D1748" s="66" t="s">
        <v>1918</v>
      </c>
      <c r="E1748" s="68" t="s">
        <v>86</v>
      </c>
      <c r="F1748" s="65">
        <v>1</v>
      </c>
      <c r="G1748" s="88">
        <v>6500000</v>
      </c>
      <c r="H1748" s="70">
        <f t="shared" si="233"/>
        <v>1950000</v>
      </c>
      <c r="I1748" s="65">
        <v>1</v>
      </c>
      <c r="J1748" s="71">
        <v>6500000</v>
      </c>
      <c r="K1748" s="70">
        <f t="shared" si="235"/>
        <v>1950000</v>
      </c>
      <c r="L1748" s="72"/>
      <c r="M1748" s="72"/>
      <c r="N1748" s="72"/>
      <c r="O1748" s="199"/>
      <c r="P1748" s="90"/>
      <c r="Q1748" s="65">
        <v>2011</v>
      </c>
      <c r="R1748" s="66">
        <v>10</v>
      </c>
      <c r="S1748" s="75">
        <f t="shared" si="236"/>
        <v>0.1</v>
      </c>
      <c r="T1748" s="76">
        <f t="shared" si="237"/>
        <v>650000</v>
      </c>
      <c r="U1748" s="66">
        <f t="shared" si="232"/>
        <v>7</v>
      </c>
      <c r="V1748" s="66"/>
      <c r="W1748" s="77">
        <f t="shared" ref="W1748:W1811" si="239">T1748*U1748</f>
        <v>4550000</v>
      </c>
      <c r="X1748" s="18">
        <f t="shared" si="234"/>
        <v>1950000</v>
      </c>
    </row>
    <row r="1749" spans="1:24" hidden="1" x14ac:dyDescent="0.25">
      <c r="A1749" s="65">
        <f t="shared" si="238"/>
        <v>460</v>
      </c>
      <c r="B1749" s="66"/>
      <c r="C1749" s="105" t="s">
        <v>1911</v>
      </c>
      <c r="D1749" s="66" t="s">
        <v>1919</v>
      </c>
      <c r="E1749" s="68" t="s">
        <v>86</v>
      </c>
      <c r="F1749" s="65">
        <v>1</v>
      </c>
      <c r="G1749" s="88">
        <v>6500000</v>
      </c>
      <c r="H1749" s="70">
        <f t="shared" si="233"/>
        <v>1950000</v>
      </c>
      <c r="I1749" s="65">
        <v>1</v>
      </c>
      <c r="J1749" s="71">
        <v>6500000</v>
      </c>
      <c r="K1749" s="70">
        <f t="shared" si="235"/>
        <v>1950000</v>
      </c>
      <c r="L1749" s="72"/>
      <c r="M1749" s="72"/>
      <c r="N1749" s="72"/>
      <c r="O1749" s="199"/>
      <c r="P1749" s="90"/>
      <c r="Q1749" s="65">
        <v>2011</v>
      </c>
      <c r="R1749" s="66">
        <v>10</v>
      </c>
      <c r="S1749" s="75">
        <f t="shared" si="236"/>
        <v>0.1</v>
      </c>
      <c r="T1749" s="76">
        <f t="shared" si="237"/>
        <v>650000</v>
      </c>
      <c r="U1749" s="66">
        <f t="shared" si="232"/>
        <v>7</v>
      </c>
      <c r="V1749" s="66"/>
      <c r="W1749" s="77">
        <f t="shared" si="239"/>
        <v>4550000</v>
      </c>
      <c r="X1749" s="18">
        <f t="shared" si="234"/>
        <v>1950000</v>
      </c>
    </row>
    <row r="1750" spans="1:24" hidden="1" x14ac:dyDescent="0.25">
      <c r="A1750" s="65">
        <f t="shared" si="238"/>
        <v>461</v>
      </c>
      <c r="B1750" s="66"/>
      <c r="C1750" s="105" t="s">
        <v>1911</v>
      </c>
      <c r="D1750" s="66" t="s">
        <v>1920</v>
      </c>
      <c r="E1750" s="68" t="s">
        <v>86</v>
      </c>
      <c r="F1750" s="65">
        <v>1</v>
      </c>
      <c r="G1750" s="88">
        <v>6500000</v>
      </c>
      <c r="H1750" s="70">
        <f t="shared" si="233"/>
        <v>1950000</v>
      </c>
      <c r="I1750" s="65">
        <v>1</v>
      </c>
      <c r="J1750" s="71">
        <v>6500000</v>
      </c>
      <c r="K1750" s="70">
        <f t="shared" si="235"/>
        <v>1950000</v>
      </c>
      <c r="L1750" s="72"/>
      <c r="M1750" s="72"/>
      <c r="N1750" s="72"/>
      <c r="O1750" s="199"/>
      <c r="P1750" s="90"/>
      <c r="Q1750" s="65">
        <v>2011</v>
      </c>
      <c r="R1750" s="66">
        <v>10</v>
      </c>
      <c r="S1750" s="75">
        <f t="shared" si="236"/>
        <v>0.1</v>
      </c>
      <c r="T1750" s="76">
        <f t="shared" si="237"/>
        <v>650000</v>
      </c>
      <c r="U1750" s="66">
        <f t="shared" si="232"/>
        <v>7</v>
      </c>
      <c r="V1750" s="66"/>
      <c r="W1750" s="77">
        <f t="shared" si="239"/>
        <v>4550000</v>
      </c>
      <c r="X1750" s="18">
        <f t="shared" si="234"/>
        <v>1950000</v>
      </c>
    </row>
    <row r="1751" spans="1:24" hidden="1" x14ac:dyDescent="0.25">
      <c r="A1751" s="65">
        <f t="shared" si="238"/>
        <v>462</v>
      </c>
      <c r="B1751" s="66"/>
      <c r="C1751" s="105" t="s">
        <v>1911</v>
      </c>
      <c r="D1751" s="66" t="s">
        <v>1921</v>
      </c>
      <c r="E1751" s="68" t="s">
        <v>86</v>
      </c>
      <c r="F1751" s="65">
        <v>1</v>
      </c>
      <c r="G1751" s="88">
        <v>6500000</v>
      </c>
      <c r="H1751" s="70">
        <f t="shared" si="233"/>
        <v>1950000</v>
      </c>
      <c r="I1751" s="65">
        <v>1</v>
      </c>
      <c r="J1751" s="71">
        <v>6500000</v>
      </c>
      <c r="K1751" s="70">
        <f t="shared" si="235"/>
        <v>1950000</v>
      </c>
      <c r="L1751" s="72"/>
      <c r="M1751" s="72"/>
      <c r="N1751" s="72"/>
      <c r="O1751" s="199"/>
      <c r="P1751" s="90"/>
      <c r="Q1751" s="65">
        <v>2011</v>
      </c>
      <c r="R1751" s="66">
        <v>10</v>
      </c>
      <c r="S1751" s="75">
        <f t="shared" si="236"/>
        <v>0.1</v>
      </c>
      <c r="T1751" s="76">
        <f t="shared" si="237"/>
        <v>650000</v>
      </c>
      <c r="U1751" s="66">
        <f t="shared" si="232"/>
        <v>7</v>
      </c>
      <c r="V1751" s="66"/>
      <c r="W1751" s="77">
        <f t="shared" si="239"/>
        <v>4550000</v>
      </c>
      <c r="X1751" s="18">
        <f t="shared" si="234"/>
        <v>1950000</v>
      </c>
    </row>
    <row r="1752" spans="1:24" hidden="1" x14ac:dyDescent="0.25">
      <c r="A1752" s="65">
        <f t="shared" si="238"/>
        <v>463</v>
      </c>
      <c r="B1752" s="66"/>
      <c r="C1752" s="105" t="s">
        <v>1922</v>
      </c>
      <c r="D1752" s="66" t="s">
        <v>1923</v>
      </c>
      <c r="E1752" s="68" t="s">
        <v>86</v>
      </c>
      <c r="F1752" s="65">
        <v>1</v>
      </c>
      <c r="G1752" s="88">
        <v>6500000</v>
      </c>
      <c r="H1752" s="70">
        <f t="shared" si="233"/>
        <v>1950000</v>
      </c>
      <c r="I1752" s="65">
        <v>1</v>
      </c>
      <c r="J1752" s="71">
        <v>6500000</v>
      </c>
      <c r="K1752" s="70">
        <f t="shared" si="235"/>
        <v>1950000</v>
      </c>
      <c r="L1752" s="72"/>
      <c r="M1752" s="72"/>
      <c r="N1752" s="72"/>
      <c r="O1752" s="66"/>
      <c r="P1752" s="90"/>
      <c r="Q1752" s="65">
        <v>2011</v>
      </c>
      <c r="R1752" s="66">
        <v>10</v>
      </c>
      <c r="S1752" s="75">
        <f t="shared" si="236"/>
        <v>0.1</v>
      </c>
      <c r="T1752" s="76">
        <f t="shared" si="237"/>
        <v>650000</v>
      </c>
      <c r="U1752" s="66">
        <f t="shared" si="232"/>
        <v>7</v>
      </c>
      <c r="V1752" s="66"/>
      <c r="W1752" s="77">
        <f t="shared" si="239"/>
        <v>4550000</v>
      </c>
      <c r="X1752" s="18">
        <f t="shared" si="234"/>
        <v>1950000</v>
      </c>
    </row>
    <row r="1753" spans="1:24" hidden="1" x14ac:dyDescent="0.25">
      <c r="A1753" s="65">
        <f t="shared" si="238"/>
        <v>464</v>
      </c>
      <c r="B1753" s="66"/>
      <c r="C1753" s="105" t="s">
        <v>1922</v>
      </c>
      <c r="D1753" s="66" t="s">
        <v>1924</v>
      </c>
      <c r="E1753" s="68" t="s">
        <v>86</v>
      </c>
      <c r="F1753" s="65">
        <v>1</v>
      </c>
      <c r="G1753" s="88">
        <v>6500000</v>
      </c>
      <c r="H1753" s="70">
        <f t="shared" si="233"/>
        <v>1950000</v>
      </c>
      <c r="I1753" s="65">
        <v>1</v>
      </c>
      <c r="J1753" s="71">
        <v>6500000</v>
      </c>
      <c r="K1753" s="70">
        <f t="shared" si="235"/>
        <v>1950000</v>
      </c>
      <c r="L1753" s="72"/>
      <c r="M1753" s="72"/>
      <c r="N1753" s="72"/>
      <c r="O1753" s="66"/>
      <c r="P1753" s="90"/>
      <c r="Q1753" s="65">
        <v>2011</v>
      </c>
      <c r="R1753" s="66">
        <v>10</v>
      </c>
      <c r="S1753" s="75">
        <f t="shared" si="236"/>
        <v>0.1</v>
      </c>
      <c r="T1753" s="76">
        <f t="shared" si="237"/>
        <v>650000</v>
      </c>
      <c r="U1753" s="66">
        <f t="shared" si="232"/>
        <v>7</v>
      </c>
      <c r="V1753" s="66"/>
      <c r="W1753" s="77">
        <f t="shared" si="239"/>
        <v>4550000</v>
      </c>
      <c r="X1753" s="18">
        <f t="shared" si="234"/>
        <v>1950000</v>
      </c>
    </row>
    <row r="1754" spans="1:24" hidden="1" x14ac:dyDescent="0.25">
      <c r="A1754" s="65">
        <f t="shared" si="238"/>
        <v>465</v>
      </c>
      <c r="B1754" s="66"/>
      <c r="C1754" s="105" t="s">
        <v>1922</v>
      </c>
      <c r="D1754" s="66" t="s">
        <v>1925</v>
      </c>
      <c r="E1754" s="68" t="s">
        <v>86</v>
      </c>
      <c r="F1754" s="65">
        <v>1</v>
      </c>
      <c r="G1754" s="88">
        <v>6500000</v>
      </c>
      <c r="H1754" s="70">
        <f t="shared" si="233"/>
        <v>1950000</v>
      </c>
      <c r="I1754" s="65">
        <v>1</v>
      </c>
      <c r="J1754" s="71">
        <v>6500000</v>
      </c>
      <c r="K1754" s="70">
        <f t="shared" si="235"/>
        <v>1950000</v>
      </c>
      <c r="L1754" s="72"/>
      <c r="M1754" s="72"/>
      <c r="N1754" s="72"/>
      <c r="O1754" s="66"/>
      <c r="P1754" s="90"/>
      <c r="Q1754" s="65">
        <v>2011</v>
      </c>
      <c r="R1754" s="66">
        <v>10</v>
      </c>
      <c r="S1754" s="75">
        <f t="shared" si="236"/>
        <v>0.1</v>
      </c>
      <c r="T1754" s="76">
        <f t="shared" si="237"/>
        <v>650000</v>
      </c>
      <c r="U1754" s="66">
        <f t="shared" si="232"/>
        <v>7</v>
      </c>
      <c r="V1754" s="66"/>
      <c r="W1754" s="77">
        <f t="shared" si="239"/>
        <v>4550000</v>
      </c>
      <c r="X1754" s="18">
        <f t="shared" si="234"/>
        <v>1950000</v>
      </c>
    </row>
    <row r="1755" spans="1:24" hidden="1" x14ac:dyDescent="0.25">
      <c r="A1755" s="65">
        <f t="shared" si="238"/>
        <v>466</v>
      </c>
      <c r="B1755" s="66"/>
      <c r="C1755" s="105" t="s">
        <v>1922</v>
      </c>
      <c r="D1755" s="66" t="s">
        <v>1926</v>
      </c>
      <c r="E1755" s="68" t="s">
        <v>86</v>
      </c>
      <c r="F1755" s="65">
        <v>1</v>
      </c>
      <c r="G1755" s="88">
        <v>6500000</v>
      </c>
      <c r="H1755" s="70">
        <f t="shared" si="233"/>
        <v>1950000</v>
      </c>
      <c r="I1755" s="65">
        <v>1</v>
      </c>
      <c r="J1755" s="71">
        <v>6500000</v>
      </c>
      <c r="K1755" s="70">
        <f t="shared" si="235"/>
        <v>1950000</v>
      </c>
      <c r="L1755" s="72"/>
      <c r="M1755" s="72"/>
      <c r="N1755" s="72"/>
      <c r="O1755" s="66"/>
      <c r="P1755" s="90"/>
      <c r="Q1755" s="65">
        <v>2011</v>
      </c>
      <c r="R1755" s="66">
        <v>10</v>
      </c>
      <c r="S1755" s="75">
        <f t="shared" si="236"/>
        <v>0.1</v>
      </c>
      <c r="T1755" s="76">
        <f t="shared" si="237"/>
        <v>650000</v>
      </c>
      <c r="U1755" s="66">
        <f t="shared" si="232"/>
        <v>7</v>
      </c>
      <c r="V1755" s="66"/>
      <c r="W1755" s="77">
        <f t="shared" si="239"/>
        <v>4550000</v>
      </c>
      <c r="X1755" s="18">
        <f t="shared" si="234"/>
        <v>1950000</v>
      </c>
    </row>
    <row r="1756" spans="1:24" hidden="1" x14ac:dyDescent="0.25">
      <c r="A1756" s="65">
        <f t="shared" si="238"/>
        <v>467</v>
      </c>
      <c r="B1756" s="66"/>
      <c r="C1756" s="105" t="s">
        <v>1922</v>
      </c>
      <c r="D1756" s="66" t="s">
        <v>1927</v>
      </c>
      <c r="E1756" s="68" t="s">
        <v>86</v>
      </c>
      <c r="F1756" s="65">
        <v>1</v>
      </c>
      <c r="G1756" s="88">
        <v>6500000</v>
      </c>
      <c r="H1756" s="70">
        <f t="shared" si="233"/>
        <v>1950000</v>
      </c>
      <c r="I1756" s="65">
        <v>1</v>
      </c>
      <c r="J1756" s="71">
        <v>6500000</v>
      </c>
      <c r="K1756" s="70">
        <f t="shared" si="235"/>
        <v>1950000</v>
      </c>
      <c r="L1756" s="72"/>
      <c r="M1756" s="72"/>
      <c r="N1756" s="72"/>
      <c r="O1756" s="66"/>
      <c r="P1756" s="90"/>
      <c r="Q1756" s="65">
        <v>2011</v>
      </c>
      <c r="R1756" s="66">
        <v>10</v>
      </c>
      <c r="S1756" s="75">
        <f t="shared" si="236"/>
        <v>0.1</v>
      </c>
      <c r="T1756" s="76">
        <f t="shared" si="237"/>
        <v>650000</v>
      </c>
      <c r="U1756" s="66">
        <f t="shared" si="232"/>
        <v>7</v>
      </c>
      <c r="V1756" s="66"/>
      <c r="W1756" s="77">
        <f t="shared" si="239"/>
        <v>4550000</v>
      </c>
      <c r="X1756" s="18">
        <f t="shared" si="234"/>
        <v>1950000</v>
      </c>
    </row>
    <row r="1757" spans="1:24" hidden="1" x14ac:dyDescent="0.25">
      <c r="A1757" s="65">
        <f t="shared" si="238"/>
        <v>468</v>
      </c>
      <c r="B1757" s="66"/>
      <c r="C1757" s="105" t="s">
        <v>1922</v>
      </c>
      <c r="D1757" s="66" t="s">
        <v>1928</v>
      </c>
      <c r="E1757" s="68" t="s">
        <v>86</v>
      </c>
      <c r="F1757" s="65">
        <v>1</v>
      </c>
      <c r="G1757" s="88">
        <v>6500000</v>
      </c>
      <c r="H1757" s="70">
        <f t="shared" si="233"/>
        <v>1950000</v>
      </c>
      <c r="I1757" s="65">
        <v>1</v>
      </c>
      <c r="J1757" s="71">
        <v>6500000</v>
      </c>
      <c r="K1757" s="70">
        <f t="shared" si="235"/>
        <v>1950000</v>
      </c>
      <c r="L1757" s="72"/>
      <c r="M1757" s="72"/>
      <c r="N1757" s="72"/>
      <c r="O1757" s="66"/>
      <c r="P1757" s="90"/>
      <c r="Q1757" s="65">
        <v>2011</v>
      </c>
      <c r="R1757" s="66">
        <v>10</v>
      </c>
      <c r="S1757" s="75">
        <f t="shared" si="236"/>
        <v>0.1</v>
      </c>
      <c r="T1757" s="76">
        <f t="shared" si="237"/>
        <v>650000</v>
      </c>
      <c r="U1757" s="66">
        <f t="shared" si="232"/>
        <v>7</v>
      </c>
      <c r="V1757" s="66"/>
      <c r="W1757" s="77">
        <f t="shared" si="239"/>
        <v>4550000</v>
      </c>
      <c r="X1757" s="18">
        <f t="shared" si="234"/>
        <v>1950000</v>
      </c>
    </row>
    <row r="1758" spans="1:24" hidden="1" x14ac:dyDescent="0.25">
      <c r="A1758" s="65">
        <f t="shared" si="238"/>
        <v>469</v>
      </c>
      <c r="B1758" s="66"/>
      <c r="C1758" s="105" t="s">
        <v>1922</v>
      </c>
      <c r="D1758" s="66" t="s">
        <v>1929</v>
      </c>
      <c r="E1758" s="68" t="s">
        <v>86</v>
      </c>
      <c r="F1758" s="65">
        <v>1</v>
      </c>
      <c r="G1758" s="88">
        <v>6500000</v>
      </c>
      <c r="H1758" s="70">
        <f t="shared" si="233"/>
        <v>1950000</v>
      </c>
      <c r="I1758" s="65">
        <v>1</v>
      </c>
      <c r="J1758" s="71">
        <v>6500000</v>
      </c>
      <c r="K1758" s="70">
        <f t="shared" si="235"/>
        <v>1950000</v>
      </c>
      <c r="L1758" s="72"/>
      <c r="M1758" s="72"/>
      <c r="N1758" s="72"/>
      <c r="O1758" s="66"/>
      <c r="P1758" s="90"/>
      <c r="Q1758" s="65">
        <v>2011</v>
      </c>
      <c r="R1758" s="66">
        <v>10</v>
      </c>
      <c r="S1758" s="75">
        <f t="shared" si="236"/>
        <v>0.1</v>
      </c>
      <c r="T1758" s="76">
        <f t="shared" si="237"/>
        <v>650000</v>
      </c>
      <c r="U1758" s="66">
        <f t="shared" si="232"/>
        <v>7</v>
      </c>
      <c r="V1758" s="66"/>
      <c r="W1758" s="77">
        <f t="shared" si="239"/>
        <v>4550000</v>
      </c>
      <c r="X1758" s="18">
        <f t="shared" si="234"/>
        <v>1950000</v>
      </c>
    </row>
    <row r="1759" spans="1:24" hidden="1" x14ac:dyDescent="0.25">
      <c r="A1759" s="65">
        <f t="shared" si="238"/>
        <v>470</v>
      </c>
      <c r="B1759" s="66"/>
      <c r="C1759" s="105" t="s">
        <v>1922</v>
      </c>
      <c r="D1759" s="66" t="s">
        <v>1930</v>
      </c>
      <c r="E1759" s="68" t="s">
        <v>86</v>
      </c>
      <c r="F1759" s="65">
        <v>1</v>
      </c>
      <c r="G1759" s="88">
        <v>6500000</v>
      </c>
      <c r="H1759" s="70">
        <f t="shared" si="233"/>
        <v>1950000</v>
      </c>
      <c r="I1759" s="65">
        <v>1</v>
      </c>
      <c r="J1759" s="71">
        <v>6500000</v>
      </c>
      <c r="K1759" s="70">
        <f t="shared" si="235"/>
        <v>1950000</v>
      </c>
      <c r="L1759" s="72"/>
      <c r="M1759" s="72"/>
      <c r="N1759" s="72"/>
      <c r="O1759" s="66"/>
      <c r="P1759" s="90"/>
      <c r="Q1759" s="65">
        <v>2011</v>
      </c>
      <c r="R1759" s="66">
        <v>10</v>
      </c>
      <c r="S1759" s="75">
        <f t="shared" si="236"/>
        <v>0.1</v>
      </c>
      <c r="T1759" s="76">
        <f t="shared" si="237"/>
        <v>650000</v>
      </c>
      <c r="U1759" s="66">
        <f t="shared" si="232"/>
        <v>7</v>
      </c>
      <c r="V1759" s="66"/>
      <c r="W1759" s="77">
        <f t="shared" si="239"/>
        <v>4550000</v>
      </c>
      <c r="X1759" s="18">
        <f t="shared" si="234"/>
        <v>1950000</v>
      </c>
    </row>
    <row r="1760" spans="1:24" hidden="1" x14ac:dyDescent="0.25">
      <c r="A1760" s="65">
        <f t="shared" si="238"/>
        <v>471</v>
      </c>
      <c r="B1760" s="66"/>
      <c r="C1760" s="105" t="s">
        <v>1922</v>
      </c>
      <c r="D1760" s="66" t="s">
        <v>1931</v>
      </c>
      <c r="E1760" s="68" t="s">
        <v>86</v>
      </c>
      <c r="F1760" s="65">
        <v>1</v>
      </c>
      <c r="G1760" s="88">
        <v>6500000</v>
      </c>
      <c r="H1760" s="70">
        <f t="shared" si="233"/>
        <v>1950000</v>
      </c>
      <c r="I1760" s="65">
        <v>1</v>
      </c>
      <c r="J1760" s="71">
        <v>6500000</v>
      </c>
      <c r="K1760" s="70">
        <f t="shared" si="235"/>
        <v>1950000</v>
      </c>
      <c r="L1760" s="72"/>
      <c r="M1760" s="72"/>
      <c r="N1760" s="72"/>
      <c r="O1760" s="66"/>
      <c r="P1760" s="90"/>
      <c r="Q1760" s="65">
        <v>2011</v>
      </c>
      <c r="R1760" s="66">
        <v>10</v>
      </c>
      <c r="S1760" s="75">
        <f t="shared" si="236"/>
        <v>0.1</v>
      </c>
      <c r="T1760" s="76">
        <f t="shared" si="237"/>
        <v>650000</v>
      </c>
      <c r="U1760" s="66">
        <f t="shared" ref="U1760:U1823" si="240">2018-Q1760</f>
        <v>7</v>
      </c>
      <c r="V1760" s="66"/>
      <c r="W1760" s="77">
        <f t="shared" si="239"/>
        <v>4550000</v>
      </c>
      <c r="X1760" s="18">
        <f t="shared" si="234"/>
        <v>1950000</v>
      </c>
    </row>
    <row r="1761" spans="1:24" hidden="1" x14ac:dyDescent="0.25">
      <c r="A1761" s="65">
        <f t="shared" si="238"/>
        <v>472</v>
      </c>
      <c r="B1761" s="66"/>
      <c r="C1761" s="105" t="s">
        <v>1922</v>
      </c>
      <c r="D1761" s="66" t="s">
        <v>1932</v>
      </c>
      <c r="E1761" s="68" t="s">
        <v>86</v>
      </c>
      <c r="F1761" s="65">
        <v>1</v>
      </c>
      <c r="G1761" s="88">
        <v>6500000</v>
      </c>
      <c r="H1761" s="70">
        <f t="shared" si="233"/>
        <v>1950000</v>
      </c>
      <c r="I1761" s="65">
        <v>1</v>
      </c>
      <c r="J1761" s="71">
        <v>6500000</v>
      </c>
      <c r="K1761" s="70">
        <f t="shared" si="235"/>
        <v>1950000</v>
      </c>
      <c r="L1761" s="72"/>
      <c r="M1761" s="72"/>
      <c r="N1761" s="72"/>
      <c r="O1761" s="66"/>
      <c r="P1761" s="90"/>
      <c r="Q1761" s="65">
        <v>2011</v>
      </c>
      <c r="R1761" s="66">
        <v>10</v>
      </c>
      <c r="S1761" s="75">
        <f t="shared" si="236"/>
        <v>0.1</v>
      </c>
      <c r="T1761" s="76">
        <f t="shared" si="237"/>
        <v>650000</v>
      </c>
      <c r="U1761" s="66">
        <f t="shared" si="240"/>
        <v>7</v>
      </c>
      <c r="V1761" s="66"/>
      <c r="W1761" s="77">
        <f t="shared" si="239"/>
        <v>4550000</v>
      </c>
      <c r="X1761" s="18">
        <f t="shared" si="234"/>
        <v>1950000</v>
      </c>
    </row>
    <row r="1762" spans="1:24" ht="30" hidden="1" x14ac:dyDescent="0.25">
      <c r="A1762" s="65">
        <f t="shared" si="238"/>
        <v>473</v>
      </c>
      <c r="B1762" s="66"/>
      <c r="C1762" s="105" t="s">
        <v>1933</v>
      </c>
      <c r="D1762" s="66" t="s">
        <v>1934</v>
      </c>
      <c r="E1762" s="68" t="s">
        <v>86</v>
      </c>
      <c r="F1762" s="65">
        <v>1</v>
      </c>
      <c r="G1762" s="88">
        <v>6500000</v>
      </c>
      <c r="H1762" s="70">
        <f t="shared" si="233"/>
        <v>1950000</v>
      </c>
      <c r="I1762" s="65">
        <v>1</v>
      </c>
      <c r="J1762" s="71">
        <v>6500000</v>
      </c>
      <c r="K1762" s="70">
        <f t="shared" si="235"/>
        <v>1950000</v>
      </c>
      <c r="L1762" s="72"/>
      <c r="M1762" s="72"/>
      <c r="N1762" s="72"/>
      <c r="O1762" s="66"/>
      <c r="P1762" s="90"/>
      <c r="Q1762" s="65">
        <v>2011</v>
      </c>
      <c r="R1762" s="66">
        <v>10</v>
      </c>
      <c r="S1762" s="75">
        <f t="shared" si="236"/>
        <v>0.1</v>
      </c>
      <c r="T1762" s="76">
        <f t="shared" si="237"/>
        <v>650000</v>
      </c>
      <c r="U1762" s="66">
        <f t="shared" si="240"/>
        <v>7</v>
      </c>
      <c r="V1762" s="66"/>
      <c r="W1762" s="77">
        <f t="shared" si="239"/>
        <v>4550000</v>
      </c>
      <c r="X1762" s="18">
        <f t="shared" si="234"/>
        <v>1950000</v>
      </c>
    </row>
    <row r="1763" spans="1:24" ht="30" hidden="1" x14ac:dyDescent="0.25">
      <c r="A1763" s="65">
        <f t="shared" si="238"/>
        <v>474</v>
      </c>
      <c r="B1763" s="66"/>
      <c r="C1763" s="105" t="s">
        <v>1933</v>
      </c>
      <c r="D1763" s="66" t="s">
        <v>1935</v>
      </c>
      <c r="E1763" s="68" t="s">
        <v>86</v>
      </c>
      <c r="F1763" s="65">
        <v>1</v>
      </c>
      <c r="G1763" s="88">
        <v>6500000</v>
      </c>
      <c r="H1763" s="70">
        <f t="shared" si="233"/>
        <v>1950000</v>
      </c>
      <c r="I1763" s="65">
        <v>1</v>
      </c>
      <c r="J1763" s="71">
        <v>6500000</v>
      </c>
      <c r="K1763" s="70">
        <f t="shared" si="235"/>
        <v>1950000</v>
      </c>
      <c r="L1763" s="72"/>
      <c r="M1763" s="72"/>
      <c r="N1763" s="72"/>
      <c r="O1763" s="66"/>
      <c r="P1763" s="90"/>
      <c r="Q1763" s="65">
        <v>2011</v>
      </c>
      <c r="R1763" s="66">
        <v>10</v>
      </c>
      <c r="S1763" s="75">
        <f t="shared" si="236"/>
        <v>0.1</v>
      </c>
      <c r="T1763" s="76">
        <f t="shared" si="237"/>
        <v>650000</v>
      </c>
      <c r="U1763" s="66">
        <f t="shared" si="240"/>
        <v>7</v>
      </c>
      <c r="V1763" s="66"/>
      <c r="W1763" s="77">
        <f t="shared" si="239"/>
        <v>4550000</v>
      </c>
      <c r="X1763" s="18">
        <f t="shared" si="234"/>
        <v>1950000</v>
      </c>
    </row>
    <row r="1764" spans="1:24" ht="30" hidden="1" x14ac:dyDescent="0.25">
      <c r="A1764" s="65">
        <f t="shared" si="238"/>
        <v>475</v>
      </c>
      <c r="B1764" s="66"/>
      <c r="C1764" s="105" t="s">
        <v>1933</v>
      </c>
      <c r="D1764" s="66" t="s">
        <v>1936</v>
      </c>
      <c r="E1764" s="68" t="s">
        <v>86</v>
      </c>
      <c r="F1764" s="65">
        <v>1</v>
      </c>
      <c r="G1764" s="88">
        <v>6500000</v>
      </c>
      <c r="H1764" s="70">
        <f t="shared" si="233"/>
        <v>1950000</v>
      </c>
      <c r="I1764" s="65">
        <v>1</v>
      </c>
      <c r="J1764" s="71">
        <v>6500000</v>
      </c>
      <c r="K1764" s="70">
        <f t="shared" si="235"/>
        <v>1950000</v>
      </c>
      <c r="L1764" s="72"/>
      <c r="M1764" s="72"/>
      <c r="N1764" s="72"/>
      <c r="O1764" s="66"/>
      <c r="P1764" s="90"/>
      <c r="Q1764" s="65">
        <v>2011</v>
      </c>
      <c r="R1764" s="66">
        <v>10</v>
      </c>
      <c r="S1764" s="75">
        <f t="shared" si="236"/>
        <v>0.1</v>
      </c>
      <c r="T1764" s="76">
        <f t="shared" si="237"/>
        <v>650000</v>
      </c>
      <c r="U1764" s="66">
        <f t="shared" si="240"/>
        <v>7</v>
      </c>
      <c r="V1764" s="66"/>
      <c r="W1764" s="77">
        <f t="shared" si="239"/>
        <v>4550000</v>
      </c>
      <c r="X1764" s="18">
        <f t="shared" si="234"/>
        <v>1950000</v>
      </c>
    </row>
    <row r="1765" spans="1:24" ht="30" hidden="1" x14ac:dyDescent="0.25">
      <c r="A1765" s="65">
        <f t="shared" si="238"/>
        <v>476</v>
      </c>
      <c r="B1765" s="66"/>
      <c r="C1765" s="105" t="s">
        <v>1933</v>
      </c>
      <c r="D1765" s="66" t="s">
        <v>1937</v>
      </c>
      <c r="E1765" s="68" t="s">
        <v>86</v>
      </c>
      <c r="F1765" s="65">
        <v>1</v>
      </c>
      <c r="G1765" s="88">
        <v>6500000</v>
      </c>
      <c r="H1765" s="70">
        <f t="shared" si="233"/>
        <v>1950000</v>
      </c>
      <c r="I1765" s="65">
        <v>1</v>
      </c>
      <c r="J1765" s="71">
        <v>6500000</v>
      </c>
      <c r="K1765" s="70">
        <f t="shared" si="235"/>
        <v>1950000</v>
      </c>
      <c r="L1765" s="72"/>
      <c r="M1765" s="72"/>
      <c r="N1765" s="72"/>
      <c r="O1765" s="66"/>
      <c r="P1765" s="90"/>
      <c r="Q1765" s="65">
        <v>2011</v>
      </c>
      <c r="R1765" s="66">
        <v>10</v>
      </c>
      <c r="S1765" s="75">
        <f t="shared" si="236"/>
        <v>0.1</v>
      </c>
      <c r="T1765" s="76">
        <f t="shared" si="237"/>
        <v>650000</v>
      </c>
      <c r="U1765" s="66">
        <f t="shared" si="240"/>
        <v>7</v>
      </c>
      <c r="V1765" s="66"/>
      <c r="W1765" s="77">
        <f t="shared" si="239"/>
        <v>4550000</v>
      </c>
      <c r="X1765" s="18">
        <f t="shared" si="234"/>
        <v>1950000</v>
      </c>
    </row>
    <row r="1766" spans="1:24" ht="30" hidden="1" x14ac:dyDescent="0.25">
      <c r="A1766" s="65">
        <f t="shared" si="238"/>
        <v>477</v>
      </c>
      <c r="B1766" s="66"/>
      <c r="C1766" s="105" t="s">
        <v>1933</v>
      </c>
      <c r="D1766" s="66" t="s">
        <v>1938</v>
      </c>
      <c r="E1766" s="68" t="s">
        <v>86</v>
      </c>
      <c r="F1766" s="65">
        <v>1</v>
      </c>
      <c r="G1766" s="88">
        <v>6500000</v>
      </c>
      <c r="H1766" s="70">
        <f t="shared" si="233"/>
        <v>1950000</v>
      </c>
      <c r="I1766" s="65">
        <v>1</v>
      </c>
      <c r="J1766" s="71">
        <v>6500000</v>
      </c>
      <c r="K1766" s="70">
        <f t="shared" si="235"/>
        <v>1950000</v>
      </c>
      <c r="L1766" s="72"/>
      <c r="M1766" s="72"/>
      <c r="N1766" s="72"/>
      <c r="O1766" s="66"/>
      <c r="P1766" s="90"/>
      <c r="Q1766" s="65">
        <v>2011</v>
      </c>
      <c r="R1766" s="66">
        <v>10</v>
      </c>
      <c r="S1766" s="75">
        <f t="shared" si="236"/>
        <v>0.1</v>
      </c>
      <c r="T1766" s="76">
        <f t="shared" si="237"/>
        <v>650000</v>
      </c>
      <c r="U1766" s="66">
        <f t="shared" si="240"/>
        <v>7</v>
      </c>
      <c r="V1766" s="66"/>
      <c r="W1766" s="77">
        <f t="shared" si="239"/>
        <v>4550000</v>
      </c>
      <c r="X1766" s="18">
        <f t="shared" si="234"/>
        <v>1950000</v>
      </c>
    </row>
    <row r="1767" spans="1:24" hidden="1" x14ac:dyDescent="0.25">
      <c r="A1767" s="65">
        <f t="shared" si="238"/>
        <v>478</v>
      </c>
      <c r="B1767" s="66"/>
      <c r="C1767" s="105" t="s">
        <v>1939</v>
      </c>
      <c r="D1767" s="66" t="s">
        <v>1940</v>
      </c>
      <c r="E1767" s="68" t="s">
        <v>86</v>
      </c>
      <c r="F1767" s="65">
        <v>1</v>
      </c>
      <c r="G1767" s="88">
        <v>6500000</v>
      </c>
      <c r="H1767" s="70">
        <f t="shared" si="233"/>
        <v>1950000</v>
      </c>
      <c r="I1767" s="65">
        <v>1</v>
      </c>
      <c r="J1767" s="71">
        <v>6500000</v>
      </c>
      <c r="K1767" s="70">
        <f t="shared" si="235"/>
        <v>1950000</v>
      </c>
      <c r="L1767" s="72"/>
      <c r="M1767" s="72"/>
      <c r="N1767" s="72"/>
      <c r="O1767" s="66"/>
      <c r="P1767" s="90"/>
      <c r="Q1767" s="65">
        <v>2011</v>
      </c>
      <c r="R1767" s="66">
        <v>10</v>
      </c>
      <c r="S1767" s="75">
        <f t="shared" si="236"/>
        <v>0.1</v>
      </c>
      <c r="T1767" s="76">
        <f t="shared" si="237"/>
        <v>650000</v>
      </c>
      <c r="U1767" s="66">
        <f t="shared" si="240"/>
        <v>7</v>
      </c>
      <c r="V1767" s="66"/>
      <c r="W1767" s="77">
        <f t="shared" si="239"/>
        <v>4550000</v>
      </c>
      <c r="X1767" s="18">
        <f t="shared" si="234"/>
        <v>1950000</v>
      </c>
    </row>
    <row r="1768" spans="1:24" hidden="1" x14ac:dyDescent="0.25">
      <c r="A1768" s="65">
        <f t="shared" si="238"/>
        <v>479</v>
      </c>
      <c r="B1768" s="66"/>
      <c r="C1768" s="105" t="s">
        <v>1939</v>
      </c>
      <c r="D1768" s="66" t="s">
        <v>1941</v>
      </c>
      <c r="E1768" s="68" t="s">
        <v>86</v>
      </c>
      <c r="F1768" s="65">
        <v>1</v>
      </c>
      <c r="G1768" s="86">
        <v>6500000</v>
      </c>
      <c r="H1768" s="70">
        <f t="shared" si="233"/>
        <v>1950000</v>
      </c>
      <c r="I1768" s="65">
        <v>1</v>
      </c>
      <c r="J1768" s="71">
        <v>6500000</v>
      </c>
      <c r="K1768" s="70">
        <f t="shared" si="235"/>
        <v>1950000</v>
      </c>
      <c r="L1768" s="72"/>
      <c r="M1768" s="72"/>
      <c r="N1768" s="72"/>
      <c r="O1768" s="66"/>
      <c r="P1768" s="90"/>
      <c r="Q1768" s="65">
        <v>2011</v>
      </c>
      <c r="R1768" s="66">
        <v>10</v>
      </c>
      <c r="S1768" s="75">
        <f t="shared" si="236"/>
        <v>0.1</v>
      </c>
      <c r="T1768" s="76">
        <f t="shared" si="237"/>
        <v>650000</v>
      </c>
      <c r="U1768" s="66">
        <f t="shared" si="240"/>
        <v>7</v>
      </c>
      <c r="V1768" s="66"/>
      <c r="W1768" s="77">
        <f t="shared" si="239"/>
        <v>4550000</v>
      </c>
      <c r="X1768" s="18">
        <f t="shared" si="234"/>
        <v>1950000</v>
      </c>
    </row>
    <row r="1769" spans="1:24" hidden="1" x14ac:dyDescent="0.25">
      <c r="A1769" s="65">
        <f t="shared" si="238"/>
        <v>480</v>
      </c>
      <c r="B1769" s="66"/>
      <c r="C1769" s="105" t="s">
        <v>1939</v>
      </c>
      <c r="D1769" s="66" t="s">
        <v>1942</v>
      </c>
      <c r="E1769" s="68" t="s">
        <v>86</v>
      </c>
      <c r="F1769" s="65">
        <v>1</v>
      </c>
      <c r="G1769" s="88">
        <v>6500000</v>
      </c>
      <c r="H1769" s="70">
        <f t="shared" si="233"/>
        <v>1950000</v>
      </c>
      <c r="I1769" s="65">
        <v>1</v>
      </c>
      <c r="J1769" s="71">
        <v>6500000</v>
      </c>
      <c r="K1769" s="70">
        <f t="shared" si="235"/>
        <v>1950000</v>
      </c>
      <c r="L1769" s="72"/>
      <c r="M1769" s="72"/>
      <c r="N1769" s="72"/>
      <c r="O1769" s="66"/>
      <c r="P1769" s="90"/>
      <c r="Q1769" s="65">
        <v>2011</v>
      </c>
      <c r="R1769" s="66">
        <v>10</v>
      </c>
      <c r="S1769" s="75">
        <f t="shared" si="236"/>
        <v>0.1</v>
      </c>
      <c r="T1769" s="76">
        <f t="shared" si="237"/>
        <v>650000</v>
      </c>
      <c r="U1769" s="66">
        <f t="shared" si="240"/>
        <v>7</v>
      </c>
      <c r="V1769" s="66"/>
      <c r="W1769" s="77">
        <f t="shared" si="239"/>
        <v>4550000</v>
      </c>
      <c r="X1769" s="18">
        <f t="shared" si="234"/>
        <v>1950000</v>
      </c>
    </row>
    <row r="1770" spans="1:24" hidden="1" x14ac:dyDescent="0.25">
      <c r="A1770" s="65">
        <f t="shared" si="238"/>
        <v>481</v>
      </c>
      <c r="B1770" s="66"/>
      <c r="C1770" s="105" t="s">
        <v>1939</v>
      </c>
      <c r="D1770" s="66" t="s">
        <v>1943</v>
      </c>
      <c r="E1770" s="68" t="s">
        <v>86</v>
      </c>
      <c r="F1770" s="65">
        <v>1</v>
      </c>
      <c r="G1770" s="88">
        <v>6500000</v>
      </c>
      <c r="H1770" s="70">
        <f t="shared" si="233"/>
        <v>1950000</v>
      </c>
      <c r="I1770" s="65">
        <v>1</v>
      </c>
      <c r="J1770" s="71">
        <v>6500000</v>
      </c>
      <c r="K1770" s="70">
        <f t="shared" si="235"/>
        <v>1950000</v>
      </c>
      <c r="L1770" s="72"/>
      <c r="M1770" s="72"/>
      <c r="N1770" s="72"/>
      <c r="O1770" s="66"/>
      <c r="P1770" s="90"/>
      <c r="Q1770" s="65">
        <v>2011</v>
      </c>
      <c r="R1770" s="66">
        <v>10</v>
      </c>
      <c r="S1770" s="75">
        <f t="shared" si="236"/>
        <v>0.1</v>
      </c>
      <c r="T1770" s="76">
        <f t="shared" si="237"/>
        <v>650000</v>
      </c>
      <c r="U1770" s="66">
        <f t="shared" si="240"/>
        <v>7</v>
      </c>
      <c r="V1770" s="66"/>
      <c r="W1770" s="77">
        <f t="shared" si="239"/>
        <v>4550000</v>
      </c>
      <c r="X1770" s="18">
        <f t="shared" si="234"/>
        <v>1950000</v>
      </c>
    </row>
    <row r="1771" spans="1:24" hidden="1" x14ac:dyDescent="0.25">
      <c r="A1771" s="65">
        <f t="shared" si="238"/>
        <v>482</v>
      </c>
      <c r="B1771" s="66"/>
      <c r="C1771" s="105" t="s">
        <v>1939</v>
      </c>
      <c r="D1771" s="66" t="s">
        <v>1944</v>
      </c>
      <c r="E1771" s="68" t="s">
        <v>86</v>
      </c>
      <c r="F1771" s="65">
        <v>1</v>
      </c>
      <c r="G1771" s="88">
        <v>6500000</v>
      </c>
      <c r="H1771" s="70">
        <f t="shared" si="233"/>
        <v>1950000</v>
      </c>
      <c r="I1771" s="65">
        <v>1</v>
      </c>
      <c r="J1771" s="71">
        <v>6500000</v>
      </c>
      <c r="K1771" s="70">
        <f t="shared" si="235"/>
        <v>1950000</v>
      </c>
      <c r="L1771" s="72"/>
      <c r="M1771" s="72"/>
      <c r="N1771" s="72"/>
      <c r="O1771" s="66"/>
      <c r="P1771" s="90"/>
      <c r="Q1771" s="65">
        <v>2011</v>
      </c>
      <c r="R1771" s="66">
        <v>10</v>
      </c>
      <c r="S1771" s="75">
        <f t="shared" si="236"/>
        <v>0.1</v>
      </c>
      <c r="T1771" s="76">
        <f t="shared" si="237"/>
        <v>650000</v>
      </c>
      <c r="U1771" s="66">
        <f t="shared" si="240"/>
        <v>7</v>
      </c>
      <c r="V1771" s="66"/>
      <c r="W1771" s="77">
        <f t="shared" si="239"/>
        <v>4550000</v>
      </c>
      <c r="X1771" s="18">
        <f t="shared" si="234"/>
        <v>1950000</v>
      </c>
    </row>
    <row r="1772" spans="1:24" hidden="1" x14ac:dyDescent="0.25">
      <c r="A1772" s="65">
        <f t="shared" si="238"/>
        <v>483</v>
      </c>
      <c r="B1772" s="66"/>
      <c r="C1772" s="105" t="s">
        <v>1939</v>
      </c>
      <c r="D1772" s="66" t="s">
        <v>1945</v>
      </c>
      <c r="E1772" s="68" t="s">
        <v>86</v>
      </c>
      <c r="F1772" s="65">
        <v>1</v>
      </c>
      <c r="G1772" s="88">
        <v>6500000</v>
      </c>
      <c r="H1772" s="70">
        <f t="shared" si="233"/>
        <v>1950000</v>
      </c>
      <c r="I1772" s="65">
        <v>1</v>
      </c>
      <c r="J1772" s="71">
        <v>6500000</v>
      </c>
      <c r="K1772" s="70">
        <f t="shared" si="235"/>
        <v>1950000</v>
      </c>
      <c r="L1772" s="72"/>
      <c r="M1772" s="72"/>
      <c r="N1772" s="72"/>
      <c r="O1772" s="66"/>
      <c r="P1772" s="90"/>
      <c r="Q1772" s="65">
        <v>2011</v>
      </c>
      <c r="R1772" s="66">
        <v>10</v>
      </c>
      <c r="S1772" s="75">
        <f t="shared" si="236"/>
        <v>0.1</v>
      </c>
      <c r="T1772" s="76">
        <f t="shared" si="237"/>
        <v>650000</v>
      </c>
      <c r="U1772" s="66">
        <f t="shared" si="240"/>
        <v>7</v>
      </c>
      <c r="V1772" s="66"/>
      <c r="W1772" s="77">
        <f t="shared" si="239"/>
        <v>4550000</v>
      </c>
      <c r="X1772" s="18">
        <f t="shared" si="234"/>
        <v>1950000</v>
      </c>
    </row>
    <row r="1773" spans="1:24" hidden="1" x14ac:dyDescent="0.25">
      <c r="A1773" s="65">
        <f t="shared" si="238"/>
        <v>484</v>
      </c>
      <c r="B1773" s="66"/>
      <c r="C1773" s="105" t="s">
        <v>1939</v>
      </c>
      <c r="D1773" s="66" t="s">
        <v>1946</v>
      </c>
      <c r="E1773" s="68" t="s">
        <v>86</v>
      </c>
      <c r="F1773" s="65">
        <v>1</v>
      </c>
      <c r="G1773" s="86">
        <v>6500000</v>
      </c>
      <c r="H1773" s="70">
        <f t="shared" si="233"/>
        <v>1950000</v>
      </c>
      <c r="I1773" s="65">
        <v>1</v>
      </c>
      <c r="J1773" s="71">
        <v>6500000</v>
      </c>
      <c r="K1773" s="70">
        <f t="shared" si="235"/>
        <v>1950000</v>
      </c>
      <c r="L1773" s="72"/>
      <c r="M1773" s="72"/>
      <c r="N1773" s="72"/>
      <c r="O1773" s="66"/>
      <c r="P1773" s="90"/>
      <c r="Q1773" s="65">
        <v>2011</v>
      </c>
      <c r="R1773" s="66">
        <v>10</v>
      </c>
      <c r="S1773" s="75">
        <f t="shared" si="236"/>
        <v>0.1</v>
      </c>
      <c r="T1773" s="76">
        <f t="shared" si="237"/>
        <v>650000</v>
      </c>
      <c r="U1773" s="66">
        <f t="shared" si="240"/>
        <v>7</v>
      </c>
      <c r="V1773" s="66"/>
      <c r="W1773" s="77">
        <f t="shared" si="239"/>
        <v>4550000</v>
      </c>
      <c r="X1773" s="18">
        <f t="shared" si="234"/>
        <v>1950000</v>
      </c>
    </row>
    <row r="1774" spans="1:24" hidden="1" x14ac:dyDescent="0.25">
      <c r="A1774" s="65">
        <f t="shared" si="238"/>
        <v>485</v>
      </c>
      <c r="B1774" s="66"/>
      <c r="C1774" s="105" t="s">
        <v>1939</v>
      </c>
      <c r="D1774" s="66" t="s">
        <v>1947</v>
      </c>
      <c r="E1774" s="68" t="s">
        <v>86</v>
      </c>
      <c r="F1774" s="65">
        <v>1</v>
      </c>
      <c r="G1774" s="86">
        <v>6500000</v>
      </c>
      <c r="H1774" s="70">
        <f t="shared" si="233"/>
        <v>1950000</v>
      </c>
      <c r="I1774" s="65">
        <v>1</v>
      </c>
      <c r="J1774" s="71">
        <v>6500000</v>
      </c>
      <c r="K1774" s="70">
        <f t="shared" si="235"/>
        <v>1950000</v>
      </c>
      <c r="L1774" s="72"/>
      <c r="M1774" s="72"/>
      <c r="N1774" s="72"/>
      <c r="O1774" s="66"/>
      <c r="P1774" s="90"/>
      <c r="Q1774" s="65">
        <v>2011</v>
      </c>
      <c r="R1774" s="66">
        <v>10</v>
      </c>
      <c r="S1774" s="75">
        <f t="shared" si="236"/>
        <v>0.1</v>
      </c>
      <c r="T1774" s="76">
        <f t="shared" si="237"/>
        <v>650000</v>
      </c>
      <c r="U1774" s="66">
        <f t="shared" si="240"/>
        <v>7</v>
      </c>
      <c r="V1774" s="66"/>
      <c r="W1774" s="77">
        <f t="shared" si="239"/>
        <v>4550000</v>
      </c>
      <c r="X1774" s="18">
        <f t="shared" si="234"/>
        <v>1950000</v>
      </c>
    </row>
    <row r="1775" spans="1:24" hidden="1" x14ac:dyDescent="0.25">
      <c r="A1775" s="65">
        <f t="shared" si="238"/>
        <v>486</v>
      </c>
      <c r="B1775" s="66"/>
      <c r="C1775" s="105" t="s">
        <v>1939</v>
      </c>
      <c r="D1775" s="66" t="s">
        <v>1948</v>
      </c>
      <c r="E1775" s="68" t="s">
        <v>86</v>
      </c>
      <c r="F1775" s="65">
        <v>1</v>
      </c>
      <c r="G1775" s="86">
        <v>6500000</v>
      </c>
      <c r="H1775" s="70">
        <f t="shared" ref="H1775:H1838" si="241">G1775-W1775</f>
        <v>1950000</v>
      </c>
      <c r="I1775" s="65">
        <v>1</v>
      </c>
      <c r="J1775" s="71">
        <v>6500000</v>
      </c>
      <c r="K1775" s="70">
        <f t="shared" si="235"/>
        <v>1950000</v>
      </c>
      <c r="L1775" s="72"/>
      <c r="M1775" s="72"/>
      <c r="N1775" s="72"/>
      <c r="O1775" s="66"/>
      <c r="P1775" s="90"/>
      <c r="Q1775" s="65">
        <v>2011</v>
      </c>
      <c r="R1775" s="66">
        <v>10</v>
      </c>
      <c r="S1775" s="75">
        <f t="shared" si="236"/>
        <v>0.1</v>
      </c>
      <c r="T1775" s="76">
        <f t="shared" si="237"/>
        <v>650000</v>
      </c>
      <c r="U1775" s="66">
        <f t="shared" si="240"/>
        <v>7</v>
      </c>
      <c r="V1775" s="66"/>
      <c r="W1775" s="77">
        <f t="shared" si="239"/>
        <v>4550000</v>
      </c>
      <c r="X1775" s="18">
        <f t="shared" si="234"/>
        <v>1950000</v>
      </c>
    </row>
    <row r="1776" spans="1:24" hidden="1" x14ac:dyDescent="0.25">
      <c r="A1776" s="65">
        <f t="shared" si="238"/>
        <v>487</v>
      </c>
      <c r="B1776" s="66"/>
      <c r="C1776" s="105" t="s">
        <v>1939</v>
      </c>
      <c r="D1776" s="66" t="s">
        <v>1949</v>
      </c>
      <c r="E1776" s="68" t="s">
        <v>86</v>
      </c>
      <c r="F1776" s="65">
        <v>1</v>
      </c>
      <c r="G1776" s="86">
        <v>6500000</v>
      </c>
      <c r="H1776" s="70">
        <f t="shared" si="241"/>
        <v>1950000</v>
      </c>
      <c r="I1776" s="65">
        <v>1</v>
      </c>
      <c r="J1776" s="71">
        <v>6500000</v>
      </c>
      <c r="K1776" s="70">
        <f t="shared" si="235"/>
        <v>1950000</v>
      </c>
      <c r="L1776" s="72"/>
      <c r="M1776" s="72"/>
      <c r="N1776" s="72"/>
      <c r="O1776" s="66"/>
      <c r="P1776" s="90"/>
      <c r="Q1776" s="65">
        <v>2011</v>
      </c>
      <c r="R1776" s="66">
        <v>10</v>
      </c>
      <c r="S1776" s="75">
        <f t="shared" si="236"/>
        <v>0.1</v>
      </c>
      <c r="T1776" s="76">
        <f t="shared" si="237"/>
        <v>650000</v>
      </c>
      <c r="U1776" s="66">
        <f t="shared" si="240"/>
        <v>7</v>
      </c>
      <c r="V1776" s="66"/>
      <c r="W1776" s="77">
        <f t="shared" si="239"/>
        <v>4550000</v>
      </c>
      <c r="X1776" s="18">
        <f t="shared" si="234"/>
        <v>1950000</v>
      </c>
    </row>
    <row r="1777" spans="1:24" hidden="1" x14ac:dyDescent="0.25">
      <c r="A1777" s="65">
        <f t="shared" si="238"/>
        <v>488</v>
      </c>
      <c r="B1777" s="66"/>
      <c r="C1777" s="105" t="s">
        <v>1950</v>
      </c>
      <c r="D1777" s="195" t="s">
        <v>1951</v>
      </c>
      <c r="E1777" s="68" t="s">
        <v>86</v>
      </c>
      <c r="F1777" s="65">
        <v>1</v>
      </c>
      <c r="G1777" s="88">
        <v>7000000</v>
      </c>
      <c r="H1777" s="70">
        <f t="shared" si="241"/>
        <v>2100000</v>
      </c>
      <c r="I1777" s="65">
        <v>1</v>
      </c>
      <c r="J1777" s="71">
        <v>7000000</v>
      </c>
      <c r="K1777" s="70">
        <f t="shared" si="235"/>
        <v>2100000</v>
      </c>
      <c r="L1777" s="72"/>
      <c r="M1777" s="72"/>
      <c r="N1777" s="72"/>
      <c r="O1777" s="66"/>
      <c r="P1777" s="90"/>
      <c r="Q1777" s="65">
        <v>2011</v>
      </c>
      <c r="R1777" s="66">
        <v>10</v>
      </c>
      <c r="S1777" s="75">
        <f t="shared" si="236"/>
        <v>0.1</v>
      </c>
      <c r="T1777" s="76">
        <f t="shared" si="237"/>
        <v>700000</v>
      </c>
      <c r="U1777" s="66">
        <f t="shared" si="240"/>
        <v>7</v>
      </c>
      <c r="V1777" s="66"/>
      <c r="W1777" s="77">
        <f t="shared" si="239"/>
        <v>4900000</v>
      </c>
      <c r="X1777" s="18">
        <f t="shared" si="234"/>
        <v>2100000</v>
      </c>
    </row>
    <row r="1778" spans="1:24" hidden="1" x14ac:dyDescent="0.25">
      <c r="A1778" s="65">
        <f t="shared" si="238"/>
        <v>489</v>
      </c>
      <c r="B1778" s="66"/>
      <c r="C1778" s="105" t="s">
        <v>1950</v>
      </c>
      <c r="D1778" s="195" t="s">
        <v>1952</v>
      </c>
      <c r="E1778" s="68" t="s">
        <v>86</v>
      </c>
      <c r="F1778" s="65">
        <v>1</v>
      </c>
      <c r="G1778" s="88">
        <v>7000000</v>
      </c>
      <c r="H1778" s="70">
        <f t="shared" si="241"/>
        <v>2100000</v>
      </c>
      <c r="I1778" s="65">
        <v>1</v>
      </c>
      <c r="J1778" s="71">
        <v>7000000</v>
      </c>
      <c r="K1778" s="70">
        <f t="shared" si="235"/>
        <v>2100000</v>
      </c>
      <c r="L1778" s="72"/>
      <c r="M1778" s="72"/>
      <c r="N1778" s="72"/>
      <c r="O1778" s="66"/>
      <c r="P1778" s="90"/>
      <c r="Q1778" s="65">
        <v>2011</v>
      </c>
      <c r="R1778" s="66">
        <v>10</v>
      </c>
      <c r="S1778" s="75">
        <f t="shared" si="236"/>
        <v>0.1</v>
      </c>
      <c r="T1778" s="76">
        <f t="shared" si="237"/>
        <v>700000</v>
      </c>
      <c r="U1778" s="66">
        <f t="shared" si="240"/>
        <v>7</v>
      </c>
      <c r="V1778" s="66"/>
      <c r="W1778" s="77">
        <f t="shared" si="239"/>
        <v>4900000</v>
      </c>
      <c r="X1778" s="18">
        <f t="shared" si="234"/>
        <v>2100000</v>
      </c>
    </row>
    <row r="1779" spans="1:24" hidden="1" x14ac:dyDescent="0.25">
      <c r="A1779" s="65">
        <f t="shared" si="238"/>
        <v>490</v>
      </c>
      <c r="B1779" s="66"/>
      <c r="C1779" s="105" t="s">
        <v>1950</v>
      </c>
      <c r="D1779" s="195" t="s">
        <v>1953</v>
      </c>
      <c r="E1779" s="68" t="s">
        <v>86</v>
      </c>
      <c r="F1779" s="65">
        <v>1</v>
      </c>
      <c r="G1779" s="88">
        <v>7000000</v>
      </c>
      <c r="H1779" s="70">
        <f t="shared" si="241"/>
        <v>2100000</v>
      </c>
      <c r="I1779" s="65">
        <v>1</v>
      </c>
      <c r="J1779" s="71">
        <v>7000000</v>
      </c>
      <c r="K1779" s="70">
        <f t="shared" si="235"/>
        <v>2100000</v>
      </c>
      <c r="L1779" s="72"/>
      <c r="M1779" s="72"/>
      <c r="N1779" s="72"/>
      <c r="O1779" s="66"/>
      <c r="P1779" s="90"/>
      <c r="Q1779" s="65">
        <v>2011</v>
      </c>
      <c r="R1779" s="66">
        <v>10</v>
      </c>
      <c r="S1779" s="75">
        <f t="shared" si="236"/>
        <v>0.1</v>
      </c>
      <c r="T1779" s="76">
        <f t="shared" si="237"/>
        <v>700000</v>
      </c>
      <c r="U1779" s="66">
        <f t="shared" si="240"/>
        <v>7</v>
      </c>
      <c r="V1779" s="66"/>
      <c r="W1779" s="77">
        <f t="shared" si="239"/>
        <v>4900000</v>
      </c>
      <c r="X1779" s="18">
        <f t="shared" si="234"/>
        <v>2100000</v>
      </c>
    </row>
    <row r="1780" spans="1:24" hidden="1" x14ac:dyDescent="0.25">
      <c r="A1780" s="65">
        <f t="shared" si="238"/>
        <v>491</v>
      </c>
      <c r="B1780" s="66"/>
      <c r="C1780" s="105" t="s">
        <v>1950</v>
      </c>
      <c r="D1780" s="195" t="s">
        <v>1954</v>
      </c>
      <c r="E1780" s="68" t="s">
        <v>86</v>
      </c>
      <c r="F1780" s="65">
        <v>1</v>
      </c>
      <c r="G1780" s="88">
        <v>7000000</v>
      </c>
      <c r="H1780" s="70">
        <f t="shared" si="241"/>
        <v>2100000</v>
      </c>
      <c r="I1780" s="65">
        <v>1</v>
      </c>
      <c r="J1780" s="71">
        <v>7000000</v>
      </c>
      <c r="K1780" s="70">
        <f t="shared" si="235"/>
        <v>2100000</v>
      </c>
      <c r="L1780" s="72"/>
      <c r="M1780" s="72"/>
      <c r="N1780" s="72"/>
      <c r="O1780" s="66"/>
      <c r="P1780" s="90"/>
      <c r="Q1780" s="65">
        <v>2011</v>
      </c>
      <c r="R1780" s="66">
        <v>10</v>
      </c>
      <c r="S1780" s="75">
        <f t="shared" si="236"/>
        <v>0.1</v>
      </c>
      <c r="T1780" s="76">
        <f t="shared" si="237"/>
        <v>700000</v>
      </c>
      <c r="U1780" s="66">
        <f t="shared" si="240"/>
        <v>7</v>
      </c>
      <c r="V1780" s="66"/>
      <c r="W1780" s="77">
        <f t="shared" si="239"/>
        <v>4900000</v>
      </c>
      <c r="X1780" s="18">
        <f t="shared" si="234"/>
        <v>2100000</v>
      </c>
    </row>
    <row r="1781" spans="1:24" hidden="1" x14ac:dyDescent="0.25">
      <c r="A1781" s="65">
        <f t="shared" si="238"/>
        <v>492</v>
      </c>
      <c r="B1781" s="66"/>
      <c r="C1781" s="105" t="s">
        <v>1950</v>
      </c>
      <c r="D1781" s="195" t="s">
        <v>1955</v>
      </c>
      <c r="E1781" s="68" t="s">
        <v>86</v>
      </c>
      <c r="F1781" s="65">
        <v>1</v>
      </c>
      <c r="G1781" s="88">
        <v>7000000</v>
      </c>
      <c r="H1781" s="70">
        <f t="shared" si="241"/>
        <v>2100000</v>
      </c>
      <c r="I1781" s="65">
        <v>1</v>
      </c>
      <c r="J1781" s="71">
        <v>7000000</v>
      </c>
      <c r="K1781" s="70">
        <f t="shared" si="235"/>
        <v>2100000</v>
      </c>
      <c r="L1781" s="72"/>
      <c r="M1781" s="72"/>
      <c r="N1781" s="72"/>
      <c r="O1781" s="66"/>
      <c r="P1781" s="90"/>
      <c r="Q1781" s="65">
        <v>2011</v>
      </c>
      <c r="R1781" s="66">
        <v>10</v>
      </c>
      <c r="S1781" s="75">
        <f t="shared" si="236"/>
        <v>0.1</v>
      </c>
      <c r="T1781" s="76">
        <f t="shared" si="237"/>
        <v>700000</v>
      </c>
      <c r="U1781" s="66">
        <f t="shared" si="240"/>
        <v>7</v>
      </c>
      <c r="V1781" s="66"/>
      <c r="W1781" s="77">
        <f t="shared" si="239"/>
        <v>4900000</v>
      </c>
      <c r="X1781" s="18">
        <f t="shared" si="234"/>
        <v>2100000</v>
      </c>
    </row>
    <row r="1782" spans="1:24" hidden="1" x14ac:dyDescent="0.25">
      <c r="A1782" s="65">
        <f t="shared" si="238"/>
        <v>493</v>
      </c>
      <c r="B1782" s="66"/>
      <c r="C1782" s="105" t="s">
        <v>1956</v>
      </c>
      <c r="D1782" s="66" t="s">
        <v>1957</v>
      </c>
      <c r="E1782" s="68" t="s">
        <v>86</v>
      </c>
      <c r="F1782" s="65">
        <v>1</v>
      </c>
      <c r="G1782" s="88">
        <v>7000000</v>
      </c>
      <c r="H1782" s="70">
        <f t="shared" si="241"/>
        <v>2100000</v>
      </c>
      <c r="I1782" s="65">
        <v>1</v>
      </c>
      <c r="J1782" s="71">
        <v>7000000</v>
      </c>
      <c r="K1782" s="70">
        <f t="shared" si="235"/>
        <v>2100000</v>
      </c>
      <c r="L1782" s="72"/>
      <c r="M1782" s="72"/>
      <c r="N1782" s="72"/>
      <c r="O1782" s="66"/>
      <c r="P1782" s="90"/>
      <c r="Q1782" s="65">
        <v>2011</v>
      </c>
      <c r="R1782" s="66">
        <v>10</v>
      </c>
      <c r="S1782" s="75">
        <f t="shared" si="236"/>
        <v>0.1</v>
      </c>
      <c r="T1782" s="76">
        <f t="shared" si="237"/>
        <v>700000</v>
      </c>
      <c r="U1782" s="66">
        <f t="shared" si="240"/>
        <v>7</v>
      </c>
      <c r="V1782" s="66"/>
      <c r="W1782" s="77">
        <f t="shared" si="239"/>
        <v>4900000</v>
      </c>
      <c r="X1782" s="18">
        <f t="shared" si="234"/>
        <v>2100000</v>
      </c>
    </row>
    <row r="1783" spans="1:24" hidden="1" x14ac:dyDescent="0.25">
      <c r="A1783" s="65">
        <f t="shared" si="238"/>
        <v>494</v>
      </c>
      <c r="B1783" s="66"/>
      <c r="C1783" s="105" t="s">
        <v>1956</v>
      </c>
      <c r="D1783" s="66" t="s">
        <v>1958</v>
      </c>
      <c r="E1783" s="68" t="s">
        <v>86</v>
      </c>
      <c r="F1783" s="65">
        <v>1</v>
      </c>
      <c r="G1783" s="88">
        <v>7000000</v>
      </c>
      <c r="H1783" s="70">
        <f t="shared" si="241"/>
        <v>2100000</v>
      </c>
      <c r="I1783" s="65">
        <v>1</v>
      </c>
      <c r="J1783" s="71">
        <v>7000000</v>
      </c>
      <c r="K1783" s="70">
        <f t="shared" si="235"/>
        <v>2100000</v>
      </c>
      <c r="L1783" s="72"/>
      <c r="M1783" s="72"/>
      <c r="N1783" s="72"/>
      <c r="O1783" s="66"/>
      <c r="P1783" s="90"/>
      <c r="Q1783" s="65">
        <v>2011</v>
      </c>
      <c r="R1783" s="66">
        <v>10</v>
      </c>
      <c r="S1783" s="75">
        <f t="shared" si="236"/>
        <v>0.1</v>
      </c>
      <c r="T1783" s="76">
        <f t="shared" si="237"/>
        <v>700000</v>
      </c>
      <c r="U1783" s="66">
        <f t="shared" si="240"/>
        <v>7</v>
      </c>
      <c r="V1783" s="66"/>
      <c r="W1783" s="77">
        <f t="shared" si="239"/>
        <v>4900000</v>
      </c>
      <c r="X1783" s="18">
        <f t="shared" si="234"/>
        <v>2100000</v>
      </c>
    </row>
    <row r="1784" spans="1:24" hidden="1" x14ac:dyDescent="0.25">
      <c r="A1784" s="65">
        <f t="shared" si="238"/>
        <v>495</v>
      </c>
      <c r="B1784" s="66"/>
      <c r="C1784" s="105" t="s">
        <v>1956</v>
      </c>
      <c r="D1784" s="66" t="s">
        <v>1959</v>
      </c>
      <c r="E1784" s="68" t="s">
        <v>86</v>
      </c>
      <c r="F1784" s="65">
        <v>1</v>
      </c>
      <c r="G1784" s="88">
        <v>7000000</v>
      </c>
      <c r="H1784" s="70">
        <f t="shared" si="241"/>
        <v>2100000</v>
      </c>
      <c r="I1784" s="65">
        <v>1</v>
      </c>
      <c r="J1784" s="71">
        <v>7000000</v>
      </c>
      <c r="K1784" s="70">
        <f t="shared" si="235"/>
        <v>2100000</v>
      </c>
      <c r="L1784" s="72"/>
      <c r="M1784" s="72"/>
      <c r="N1784" s="72"/>
      <c r="O1784" s="66"/>
      <c r="P1784" s="90"/>
      <c r="Q1784" s="65">
        <v>2011</v>
      </c>
      <c r="R1784" s="66">
        <v>10</v>
      </c>
      <c r="S1784" s="75">
        <f t="shared" si="236"/>
        <v>0.1</v>
      </c>
      <c r="T1784" s="76">
        <f t="shared" si="237"/>
        <v>700000</v>
      </c>
      <c r="U1784" s="66">
        <f t="shared" si="240"/>
        <v>7</v>
      </c>
      <c r="V1784" s="66"/>
      <c r="W1784" s="77">
        <f t="shared" si="239"/>
        <v>4900000</v>
      </c>
      <c r="X1784" s="18">
        <f t="shared" si="234"/>
        <v>2100000</v>
      </c>
    </row>
    <row r="1785" spans="1:24" hidden="1" x14ac:dyDescent="0.25">
      <c r="A1785" s="65">
        <f t="shared" si="238"/>
        <v>496</v>
      </c>
      <c r="B1785" s="66"/>
      <c r="C1785" s="105" t="s">
        <v>1956</v>
      </c>
      <c r="D1785" s="66" t="s">
        <v>1960</v>
      </c>
      <c r="E1785" s="68" t="s">
        <v>86</v>
      </c>
      <c r="F1785" s="65">
        <v>1</v>
      </c>
      <c r="G1785" s="88">
        <v>7000000</v>
      </c>
      <c r="H1785" s="70">
        <f t="shared" si="241"/>
        <v>2100000</v>
      </c>
      <c r="I1785" s="65">
        <v>1</v>
      </c>
      <c r="J1785" s="71">
        <v>7000000</v>
      </c>
      <c r="K1785" s="70">
        <f t="shared" si="235"/>
        <v>2100000</v>
      </c>
      <c r="L1785" s="72"/>
      <c r="M1785" s="72"/>
      <c r="N1785" s="72"/>
      <c r="O1785" s="66"/>
      <c r="P1785" s="90"/>
      <c r="Q1785" s="65">
        <v>2011</v>
      </c>
      <c r="R1785" s="66">
        <v>10</v>
      </c>
      <c r="S1785" s="75">
        <f t="shared" si="236"/>
        <v>0.1</v>
      </c>
      <c r="T1785" s="76">
        <f t="shared" si="237"/>
        <v>700000</v>
      </c>
      <c r="U1785" s="66">
        <f t="shared" si="240"/>
        <v>7</v>
      </c>
      <c r="V1785" s="66"/>
      <c r="W1785" s="77">
        <f t="shared" si="239"/>
        <v>4900000</v>
      </c>
      <c r="X1785" s="18">
        <f t="shared" si="234"/>
        <v>2100000</v>
      </c>
    </row>
    <row r="1786" spans="1:24" hidden="1" x14ac:dyDescent="0.25">
      <c r="A1786" s="65">
        <f t="shared" si="238"/>
        <v>497</v>
      </c>
      <c r="B1786" s="66"/>
      <c r="C1786" s="105" t="s">
        <v>1956</v>
      </c>
      <c r="D1786" s="66" t="s">
        <v>1961</v>
      </c>
      <c r="E1786" s="68" t="s">
        <v>86</v>
      </c>
      <c r="F1786" s="65">
        <v>1</v>
      </c>
      <c r="G1786" s="88">
        <v>7000000</v>
      </c>
      <c r="H1786" s="70">
        <f t="shared" si="241"/>
        <v>2100000</v>
      </c>
      <c r="I1786" s="65">
        <v>1</v>
      </c>
      <c r="J1786" s="71">
        <v>7000000</v>
      </c>
      <c r="K1786" s="70">
        <f t="shared" si="235"/>
        <v>2100000</v>
      </c>
      <c r="L1786" s="72"/>
      <c r="M1786" s="72"/>
      <c r="N1786" s="72"/>
      <c r="O1786" s="66"/>
      <c r="P1786" s="90"/>
      <c r="Q1786" s="65">
        <v>2011</v>
      </c>
      <c r="R1786" s="66">
        <v>10</v>
      </c>
      <c r="S1786" s="75">
        <f t="shared" si="236"/>
        <v>0.1</v>
      </c>
      <c r="T1786" s="76">
        <f t="shared" si="237"/>
        <v>700000</v>
      </c>
      <c r="U1786" s="66">
        <f t="shared" si="240"/>
        <v>7</v>
      </c>
      <c r="V1786" s="66"/>
      <c r="W1786" s="77">
        <f t="shared" si="239"/>
        <v>4900000</v>
      </c>
      <c r="X1786" s="18">
        <f t="shared" si="234"/>
        <v>2100000</v>
      </c>
    </row>
    <row r="1787" spans="1:24" hidden="1" x14ac:dyDescent="0.25">
      <c r="A1787" s="65">
        <f t="shared" si="238"/>
        <v>498</v>
      </c>
      <c r="B1787" s="66"/>
      <c r="C1787" s="105" t="s">
        <v>1956</v>
      </c>
      <c r="D1787" s="66" t="s">
        <v>1962</v>
      </c>
      <c r="E1787" s="68" t="s">
        <v>86</v>
      </c>
      <c r="F1787" s="65">
        <v>1</v>
      </c>
      <c r="G1787" s="88">
        <v>7000000</v>
      </c>
      <c r="H1787" s="70">
        <f t="shared" si="241"/>
        <v>2100000</v>
      </c>
      <c r="I1787" s="65">
        <v>1</v>
      </c>
      <c r="J1787" s="71">
        <v>7000000</v>
      </c>
      <c r="K1787" s="70">
        <f t="shared" si="235"/>
        <v>2100000</v>
      </c>
      <c r="L1787" s="72"/>
      <c r="M1787" s="72"/>
      <c r="N1787" s="72"/>
      <c r="O1787" s="66"/>
      <c r="P1787" s="90"/>
      <c r="Q1787" s="65">
        <v>2011</v>
      </c>
      <c r="R1787" s="66">
        <v>10</v>
      </c>
      <c r="S1787" s="75">
        <f t="shared" si="236"/>
        <v>0.1</v>
      </c>
      <c r="T1787" s="76">
        <f t="shared" si="237"/>
        <v>700000</v>
      </c>
      <c r="U1787" s="66">
        <f t="shared" si="240"/>
        <v>7</v>
      </c>
      <c r="V1787" s="66"/>
      <c r="W1787" s="77">
        <f t="shared" si="239"/>
        <v>4900000</v>
      </c>
      <c r="X1787" s="18">
        <f t="shared" si="234"/>
        <v>2100000</v>
      </c>
    </row>
    <row r="1788" spans="1:24" hidden="1" x14ac:dyDescent="0.25">
      <c r="A1788" s="65">
        <f t="shared" si="238"/>
        <v>499</v>
      </c>
      <c r="B1788" s="66"/>
      <c r="C1788" s="105" t="s">
        <v>1956</v>
      </c>
      <c r="D1788" s="66" t="s">
        <v>1963</v>
      </c>
      <c r="E1788" s="68" t="s">
        <v>86</v>
      </c>
      <c r="F1788" s="65">
        <v>1</v>
      </c>
      <c r="G1788" s="88">
        <v>7000000</v>
      </c>
      <c r="H1788" s="70">
        <f t="shared" si="241"/>
        <v>2100000</v>
      </c>
      <c r="I1788" s="65">
        <v>1</v>
      </c>
      <c r="J1788" s="71">
        <v>7000000</v>
      </c>
      <c r="K1788" s="70">
        <f t="shared" si="235"/>
        <v>2100000</v>
      </c>
      <c r="L1788" s="72"/>
      <c r="M1788" s="72"/>
      <c r="N1788" s="72"/>
      <c r="O1788" s="66"/>
      <c r="P1788" s="90"/>
      <c r="Q1788" s="65">
        <v>2011</v>
      </c>
      <c r="R1788" s="66">
        <v>10</v>
      </c>
      <c r="S1788" s="75">
        <f t="shared" si="236"/>
        <v>0.1</v>
      </c>
      <c r="T1788" s="76">
        <f t="shared" si="237"/>
        <v>700000</v>
      </c>
      <c r="U1788" s="66">
        <f t="shared" si="240"/>
        <v>7</v>
      </c>
      <c r="V1788" s="66"/>
      <c r="W1788" s="77">
        <f t="shared" si="239"/>
        <v>4900000</v>
      </c>
      <c r="X1788" s="18">
        <f t="shared" si="234"/>
        <v>2100000</v>
      </c>
    </row>
    <row r="1789" spans="1:24" hidden="1" x14ac:dyDescent="0.25">
      <c r="A1789" s="65">
        <f t="shared" si="238"/>
        <v>500</v>
      </c>
      <c r="B1789" s="66"/>
      <c r="C1789" s="105" t="s">
        <v>1956</v>
      </c>
      <c r="D1789" s="66" t="s">
        <v>1964</v>
      </c>
      <c r="E1789" s="68" t="s">
        <v>86</v>
      </c>
      <c r="F1789" s="65">
        <v>1</v>
      </c>
      <c r="G1789" s="88">
        <v>7000000</v>
      </c>
      <c r="H1789" s="70">
        <f t="shared" si="241"/>
        <v>2100000</v>
      </c>
      <c r="I1789" s="65">
        <v>1</v>
      </c>
      <c r="J1789" s="71">
        <v>7000000</v>
      </c>
      <c r="K1789" s="70">
        <f t="shared" si="235"/>
        <v>2100000</v>
      </c>
      <c r="L1789" s="72"/>
      <c r="M1789" s="72"/>
      <c r="N1789" s="72"/>
      <c r="O1789" s="66"/>
      <c r="P1789" s="90"/>
      <c r="Q1789" s="65">
        <v>2011</v>
      </c>
      <c r="R1789" s="66">
        <v>10</v>
      </c>
      <c r="S1789" s="75">
        <f t="shared" si="236"/>
        <v>0.1</v>
      </c>
      <c r="T1789" s="76">
        <f t="shared" si="237"/>
        <v>700000</v>
      </c>
      <c r="U1789" s="66">
        <f t="shared" si="240"/>
        <v>7</v>
      </c>
      <c r="V1789" s="66"/>
      <c r="W1789" s="77">
        <f t="shared" si="239"/>
        <v>4900000</v>
      </c>
      <c r="X1789" s="18">
        <f t="shared" si="234"/>
        <v>2100000</v>
      </c>
    </row>
    <row r="1790" spans="1:24" hidden="1" x14ac:dyDescent="0.25">
      <c r="A1790" s="65">
        <f t="shared" si="238"/>
        <v>501</v>
      </c>
      <c r="B1790" s="66"/>
      <c r="C1790" s="105" t="s">
        <v>1956</v>
      </c>
      <c r="D1790" s="66" t="s">
        <v>1965</v>
      </c>
      <c r="E1790" s="68" t="s">
        <v>86</v>
      </c>
      <c r="F1790" s="65">
        <v>1</v>
      </c>
      <c r="G1790" s="88">
        <v>7000000</v>
      </c>
      <c r="H1790" s="70">
        <f t="shared" si="241"/>
        <v>2100000</v>
      </c>
      <c r="I1790" s="65">
        <v>1</v>
      </c>
      <c r="J1790" s="71">
        <v>7000000</v>
      </c>
      <c r="K1790" s="70">
        <f t="shared" si="235"/>
        <v>2100000</v>
      </c>
      <c r="L1790" s="72"/>
      <c r="M1790" s="72"/>
      <c r="N1790" s="72"/>
      <c r="O1790" s="66"/>
      <c r="P1790" s="90"/>
      <c r="Q1790" s="65">
        <v>2011</v>
      </c>
      <c r="R1790" s="66">
        <v>10</v>
      </c>
      <c r="S1790" s="75">
        <f t="shared" si="236"/>
        <v>0.1</v>
      </c>
      <c r="T1790" s="76">
        <f t="shared" si="237"/>
        <v>700000</v>
      </c>
      <c r="U1790" s="66">
        <f t="shared" si="240"/>
        <v>7</v>
      </c>
      <c r="V1790" s="66"/>
      <c r="W1790" s="77">
        <f t="shared" si="239"/>
        <v>4900000</v>
      </c>
      <c r="X1790" s="18">
        <f t="shared" si="234"/>
        <v>2100000</v>
      </c>
    </row>
    <row r="1791" spans="1:24" hidden="1" x14ac:dyDescent="0.25">
      <c r="A1791" s="65">
        <f t="shared" si="238"/>
        <v>502</v>
      </c>
      <c r="B1791" s="66"/>
      <c r="C1791" s="105" t="s">
        <v>1956</v>
      </c>
      <c r="D1791" s="66" t="s">
        <v>1966</v>
      </c>
      <c r="E1791" s="68" t="s">
        <v>86</v>
      </c>
      <c r="F1791" s="65">
        <v>1</v>
      </c>
      <c r="G1791" s="88">
        <v>7000000</v>
      </c>
      <c r="H1791" s="70">
        <f t="shared" si="241"/>
        <v>2100000</v>
      </c>
      <c r="I1791" s="65">
        <v>1</v>
      </c>
      <c r="J1791" s="71">
        <v>7000000</v>
      </c>
      <c r="K1791" s="70">
        <f t="shared" si="235"/>
        <v>2100000</v>
      </c>
      <c r="L1791" s="72"/>
      <c r="M1791" s="72"/>
      <c r="N1791" s="72"/>
      <c r="O1791" s="66"/>
      <c r="P1791" s="90"/>
      <c r="Q1791" s="65">
        <v>2011</v>
      </c>
      <c r="R1791" s="66">
        <v>10</v>
      </c>
      <c r="S1791" s="75">
        <f t="shared" si="236"/>
        <v>0.1</v>
      </c>
      <c r="T1791" s="76">
        <f t="shared" si="237"/>
        <v>700000</v>
      </c>
      <c r="U1791" s="66">
        <f t="shared" si="240"/>
        <v>7</v>
      </c>
      <c r="V1791" s="66"/>
      <c r="W1791" s="77">
        <f t="shared" si="239"/>
        <v>4900000</v>
      </c>
      <c r="X1791" s="18">
        <f t="shared" si="234"/>
        <v>2100000</v>
      </c>
    </row>
    <row r="1792" spans="1:24" hidden="1" x14ac:dyDescent="0.25">
      <c r="A1792" s="65">
        <f t="shared" si="238"/>
        <v>503</v>
      </c>
      <c r="B1792" s="66"/>
      <c r="C1792" s="105" t="s">
        <v>1967</v>
      </c>
      <c r="D1792" s="195" t="s">
        <v>1968</v>
      </c>
      <c r="E1792" s="68" t="s">
        <v>86</v>
      </c>
      <c r="F1792" s="65">
        <v>1</v>
      </c>
      <c r="G1792" s="88">
        <v>7000000</v>
      </c>
      <c r="H1792" s="70">
        <f t="shared" si="241"/>
        <v>2100000</v>
      </c>
      <c r="I1792" s="65">
        <v>1</v>
      </c>
      <c r="J1792" s="71">
        <v>7000000</v>
      </c>
      <c r="K1792" s="70">
        <f t="shared" si="235"/>
        <v>2100000</v>
      </c>
      <c r="L1792" s="72"/>
      <c r="M1792" s="72"/>
      <c r="N1792" s="72"/>
      <c r="O1792" s="199"/>
      <c r="P1792" s="90"/>
      <c r="Q1792" s="65">
        <v>2011</v>
      </c>
      <c r="R1792" s="66">
        <v>10</v>
      </c>
      <c r="S1792" s="75">
        <f t="shared" si="236"/>
        <v>0.1</v>
      </c>
      <c r="T1792" s="76">
        <f t="shared" si="237"/>
        <v>700000</v>
      </c>
      <c r="U1792" s="66">
        <f t="shared" si="240"/>
        <v>7</v>
      </c>
      <c r="V1792" s="66"/>
      <c r="W1792" s="77">
        <f t="shared" si="239"/>
        <v>4900000</v>
      </c>
      <c r="X1792" s="18">
        <f t="shared" ref="X1792:X1855" si="242">IF(H1792&lt;0,0,H1792)</f>
        <v>2100000</v>
      </c>
    </row>
    <row r="1793" spans="1:24" hidden="1" x14ac:dyDescent="0.25">
      <c r="A1793" s="65">
        <f t="shared" si="238"/>
        <v>504</v>
      </c>
      <c r="B1793" s="66"/>
      <c r="C1793" s="105" t="s">
        <v>1967</v>
      </c>
      <c r="D1793" s="195" t="s">
        <v>1969</v>
      </c>
      <c r="E1793" s="68" t="s">
        <v>86</v>
      </c>
      <c r="F1793" s="65">
        <v>1</v>
      </c>
      <c r="G1793" s="88">
        <v>7000000</v>
      </c>
      <c r="H1793" s="70">
        <f t="shared" si="241"/>
        <v>2100000</v>
      </c>
      <c r="I1793" s="65">
        <v>1</v>
      </c>
      <c r="J1793" s="71">
        <v>7000000</v>
      </c>
      <c r="K1793" s="70">
        <f t="shared" si="235"/>
        <v>2100000</v>
      </c>
      <c r="L1793" s="72"/>
      <c r="M1793" s="72"/>
      <c r="N1793" s="72"/>
      <c r="O1793" s="199"/>
      <c r="P1793" s="90"/>
      <c r="Q1793" s="65">
        <v>2011</v>
      </c>
      <c r="R1793" s="66">
        <v>10</v>
      </c>
      <c r="S1793" s="75">
        <f t="shared" si="236"/>
        <v>0.1</v>
      </c>
      <c r="T1793" s="76">
        <f t="shared" si="237"/>
        <v>700000</v>
      </c>
      <c r="U1793" s="66">
        <f t="shared" si="240"/>
        <v>7</v>
      </c>
      <c r="V1793" s="66"/>
      <c r="W1793" s="77">
        <f t="shared" si="239"/>
        <v>4900000</v>
      </c>
      <c r="X1793" s="18">
        <f t="shared" si="242"/>
        <v>2100000</v>
      </c>
    </row>
    <row r="1794" spans="1:24" hidden="1" x14ac:dyDescent="0.25">
      <c r="A1794" s="65">
        <f t="shared" si="238"/>
        <v>505</v>
      </c>
      <c r="B1794" s="66"/>
      <c r="C1794" s="105" t="s">
        <v>1967</v>
      </c>
      <c r="D1794" s="195" t="s">
        <v>1970</v>
      </c>
      <c r="E1794" s="68" t="s">
        <v>86</v>
      </c>
      <c r="F1794" s="65">
        <v>1</v>
      </c>
      <c r="G1794" s="88">
        <v>7000000</v>
      </c>
      <c r="H1794" s="70">
        <f t="shared" si="241"/>
        <v>2100000</v>
      </c>
      <c r="I1794" s="65">
        <v>1</v>
      </c>
      <c r="J1794" s="71">
        <v>7000000</v>
      </c>
      <c r="K1794" s="70">
        <f t="shared" si="235"/>
        <v>2100000</v>
      </c>
      <c r="L1794" s="72"/>
      <c r="M1794" s="72"/>
      <c r="N1794" s="72"/>
      <c r="O1794" s="199"/>
      <c r="P1794" s="90"/>
      <c r="Q1794" s="65">
        <v>2011</v>
      </c>
      <c r="R1794" s="66">
        <v>10</v>
      </c>
      <c r="S1794" s="75">
        <f t="shared" si="236"/>
        <v>0.1</v>
      </c>
      <c r="T1794" s="76">
        <f t="shared" si="237"/>
        <v>700000</v>
      </c>
      <c r="U1794" s="66">
        <f t="shared" si="240"/>
        <v>7</v>
      </c>
      <c r="V1794" s="66"/>
      <c r="W1794" s="77">
        <f t="shared" si="239"/>
        <v>4900000</v>
      </c>
      <c r="X1794" s="18">
        <f t="shared" si="242"/>
        <v>2100000</v>
      </c>
    </row>
    <row r="1795" spans="1:24" hidden="1" x14ac:dyDescent="0.25">
      <c r="A1795" s="65">
        <f t="shared" si="238"/>
        <v>506</v>
      </c>
      <c r="B1795" s="66"/>
      <c r="C1795" s="105" t="s">
        <v>1967</v>
      </c>
      <c r="D1795" s="195" t="s">
        <v>1971</v>
      </c>
      <c r="E1795" s="68" t="s">
        <v>86</v>
      </c>
      <c r="F1795" s="65">
        <v>1</v>
      </c>
      <c r="G1795" s="88">
        <v>7000000</v>
      </c>
      <c r="H1795" s="70">
        <f t="shared" si="241"/>
        <v>2100000</v>
      </c>
      <c r="I1795" s="65">
        <v>1</v>
      </c>
      <c r="J1795" s="71">
        <v>7000000</v>
      </c>
      <c r="K1795" s="70">
        <f t="shared" si="235"/>
        <v>2100000</v>
      </c>
      <c r="L1795" s="72"/>
      <c r="M1795" s="72"/>
      <c r="N1795" s="72"/>
      <c r="O1795" s="199"/>
      <c r="P1795" s="90"/>
      <c r="Q1795" s="65">
        <v>2011</v>
      </c>
      <c r="R1795" s="66">
        <v>10</v>
      </c>
      <c r="S1795" s="75">
        <f t="shared" si="236"/>
        <v>0.1</v>
      </c>
      <c r="T1795" s="76">
        <f t="shared" si="237"/>
        <v>700000</v>
      </c>
      <c r="U1795" s="66">
        <f t="shared" si="240"/>
        <v>7</v>
      </c>
      <c r="V1795" s="66"/>
      <c r="W1795" s="77">
        <f t="shared" si="239"/>
        <v>4900000</v>
      </c>
      <c r="X1795" s="18">
        <f t="shared" si="242"/>
        <v>2100000</v>
      </c>
    </row>
    <row r="1796" spans="1:24" hidden="1" x14ac:dyDescent="0.25">
      <c r="A1796" s="65">
        <f t="shared" si="238"/>
        <v>507</v>
      </c>
      <c r="B1796" s="66"/>
      <c r="C1796" s="105" t="s">
        <v>1967</v>
      </c>
      <c r="D1796" s="195" t="s">
        <v>1972</v>
      </c>
      <c r="E1796" s="68" t="s">
        <v>86</v>
      </c>
      <c r="F1796" s="65">
        <v>1</v>
      </c>
      <c r="G1796" s="88">
        <v>7000000</v>
      </c>
      <c r="H1796" s="70">
        <f t="shared" si="241"/>
        <v>2100000</v>
      </c>
      <c r="I1796" s="65">
        <v>1</v>
      </c>
      <c r="J1796" s="71">
        <v>7000000</v>
      </c>
      <c r="K1796" s="70">
        <f t="shared" si="235"/>
        <v>2100000</v>
      </c>
      <c r="L1796" s="72"/>
      <c r="M1796" s="72"/>
      <c r="N1796" s="72"/>
      <c r="O1796" s="199"/>
      <c r="P1796" s="90"/>
      <c r="Q1796" s="65">
        <v>2011</v>
      </c>
      <c r="R1796" s="66">
        <v>10</v>
      </c>
      <c r="S1796" s="75">
        <f t="shared" si="236"/>
        <v>0.1</v>
      </c>
      <c r="T1796" s="76">
        <f t="shared" si="237"/>
        <v>700000</v>
      </c>
      <c r="U1796" s="66">
        <f t="shared" si="240"/>
        <v>7</v>
      </c>
      <c r="V1796" s="66"/>
      <c r="W1796" s="77">
        <f t="shared" si="239"/>
        <v>4900000</v>
      </c>
      <c r="X1796" s="18">
        <f t="shared" si="242"/>
        <v>2100000</v>
      </c>
    </row>
    <row r="1797" spans="1:24" hidden="1" x14ac:dyDescent="0.25">
      <c r="A1797" s="65">
        <f t="shared" si="238"/>
        <v>508</v>
      </c>
      <c r="B1797" s="66"/>
      <c r="C1797" s="105" t="s">
        <v>1973</v>
      </c>
      <c r="D1797" s="66" t="s">
        <v>1974</v>
      </c>
      <c r="E1797" s="68" t="s">
        <v>86</v>
      </c>
      <c r="F1797" s="65">
        <v>1</v>
      </c>
      <c r="G1797" s="88">
        <v>7000000</v>
      </c>
      <c r="H1797" s="70">
        <f t="shared" si="241"/>
        <v>2100000</v>
      </c>
      <c r="I1797" s="65">
        <v>1</v>
      </c>
      <c r="J1797" s="71">
        <v>7000000</v>
      </c>
      <c r="K1797" s="70">
        <f t="shared" si="235"/>
        <v>2100000</v>
      </c>
      <c r="L1797" s="72"/>
      <c r="M1797" s="72"/>
      <c r="N1797" s="72"/>
      <c r="O1797" s="66"/>
      <c r="P1797" s="90"/>
      <c r="Q1797" s="65">
        <v>2011</v>
      </c>
      <c r="R1797" s="66">
        <v>10</v>
      </c>
      <c r="S1797" s="75">
        <f t="shared" si="236"/>
        <v>0.1</v>
      </c>
      <c r="T1797" s="76">
        <f t="shared" si="237"/>
        <v>700000</v>
      </c>
      <c r="U1797" s="66">
        <f t="shared" si="240"/>
        <v>7</v>
      </c>
      <c r="V1797" s="66"/>
      <c r="W1797" s="77">
        <f t="shared" si="239"/>
        <v>4900000</v>
      </c>
      <c r="X1797" s="18">
        <f t="shared" si="242"/>
        <v>2100000</v>
      </c>
    </row>
    <row r="1798" spans="1:24" hidden="1" x14ac:dyDescent="0.25">
      <c r="A1798" s="65">
        <f t="shared" si="238"/>
        <v>509</v>
      </c>
      <c r="B1798" s="66"/>
      <c r="C1798" s="105" t="s">
        <v>1973</v>
      </c>
      <c r="D1798" s="66" t="s">
        <v>1975</v>
      </c>
      <c r="E1798" s="68" t="s">
        <v>86</v>
      </c>
      <c r="F1798" s="65">
        <v>1</v>
      </c>
      <c r="G1798" s="88">
        <v>7000000</v>
      </c>
      <c r="H1798" s="70">
        <f t="shared" si="241"/>
        <v>2100000</v>
      </c>
      <c r="I1798" s="65">
        <v>1</v>
      </c>
      <c r="J1798" s="71">
        <v>7000000</v>
      </c>
      <c r="K1798" s="70">
        <f t="shared" si="235"/>
        <v>2100000</v>
      </c>
      <c r="L1798" s="72"/>
      <c r="M1798" s="72"/>
      <c r="N1798" s="72"/>
      <c r="O1798" s="66"/>
      <c r="P1798" s="90"/>
      <c r="Q1798" s="65">
        <v>2011</v>
      </c>
      <c r="R1798" s="66">
        <v>10</v>
      </c>
      <c r="S1798" s="75">
        <f t="shared" si="236"/>
        <v>0.1</v>
      </c>
      <c r="T1798" s="76">
        <f t="shared" si="237"/>
        <v>700000</v>
      </c>
      <c r="U1798" s="66">
        <f t="shared" si="240"/>
        <v>7</v>
      </c>
      <c r="V1798" s="66"/>
      <c r="W1798" s="77">
        <f t="shared" si="239"/>
        <v>4900000</v>
      </c>
      <c r="X1798" s="18">
        <f t="shared" si="242"/>
        <v>2100000</v>
      </c>
    </row>
    <row r="1799" spans="1:24" hidden="1" x14ac:dyDescent="0.25">
      <c r="A1799" s="65">
        <f t="shared" si="238"/>
        <v>510</v>
      </c>
      <c r="B1799" s="66"/>
      <c r="C1799" s="105" t="s">
        <v>1973</v>
      </c>
      <c r="D1799" s="66" t="s">
        <v>1976</v>
      </c>
      <c r="E1799" s="68" t="s">
        <v>86</v>
      </c>
      <c r="F1799" s="65">
        <v>1</v>
      </c>
      <c r="G1799" s="88">
        <v>7000000</v>
      </c>
      <c r="H1799" s="70">
        <f t="shared" si="241"/>
        <v>2100000</v>
      </c>
      <c r="I1799" s="65">
        <v>1</v>
      </c>
      <c r="J1799" s="71">
        <v>7000000</v>
      </c>
      <c r="K1799" s="70">
        <f t="shared" si="235"/>
        <v>2100000</v>
      </c>
      <c r="L1799" s="72"/>
      <c r="M1799" s="72"/>
      <c r="N1799" s="72"/>
      <c r="O1799" s="66"/>
      <c r="P1799" s="90"/>
      <c r="Q1799" s="65">
        <v>2011</v>
      </c>
      <c r="R1799" s="66">
        <v>10</v>
      </c>
      <c r="S1799" s="75">
        <f t="shared" si="236"/>
        <v>0.1</v>
      </c>
      <c r="T1799" s="76">
        <f t="shared" si="237"/>
        <v>700000</v>
      </c>
      <c r="U1799" s="66">
        <f t="shared" si="240"/>
        <v>7</v>
      </c>
      <c r="V1799" s="66"/>
      <c r="W1799" s="77">
        <f t="shared" si="239"/>
        <v>4900000</v>
      </c>
      <c r="X1799" s="18">
        <f t="shared" si="242"/>
        <v>2100000</v>
      </c>
    </row>
    <row r="1800" spans="1:24" hidden="1" x14ac:dyDescent="0.25">
      <c r="A1800" s="65">
        <f t="shared" si="238"/>
        <v>511</v>
      </c>
      <c r="B1800" s="66"/>
      <c r="C1800" s="105" t="s">
        <v>1973</v>
      </c>
      <c r="D1800" s="66" t="s">
        <v>1977</v>
      </c>
      <c r="E1800" s="68" t="s">
        <v>86</v>
      </c>
      <c r="F1800" s="65">
        <v>1</v>
      </c>
      <c r="G1800" s="88">
        <v>7000000</v>
      </c>
      <c r="H1800" s="70">
        <f t="shared" si="241"/>
        <v>2100000</v>
      </c>
      <c r="I1800" s="65">
        <v>1</v>
      </c>
      <c r="J1800" s="71">
        <v>7000000</v>
      </c>
      <c r="K1800" s="70">
        <f t="shared" si="235"/>
        <v>2100000</v>
      </c>
      <c r="L1800" s="72"/>
      <c r="M1800" s="72"/>
      <c r="N1800" s="72"/>
      <c r="O1800" s="66"/>
      <c r="P1800" s="90"/>
      <c r="Q1800" s="65">
        <v>2011</v>
      </c>
      <c r="R1800" s="66">
        <v>10</v>
      </c>
      <c r="S1800" s="75">
        <f t="shared" si="236"/>
        <v>0.1</v>
      </c>
      <c r="T1800" s="76">
        <f t="shared" si="237"/>
        <v>700000</v>
      </c>
      <c r="U1800" s="66">
        <f t="shared" si="240"/>
        <v>7</v>
      </c>
      <c r="V1800" s="66"/>
      <c r="W1800" s="77">
        <f t="shared" si="239"/>
        <v>4900000</v>
      </c>
      <c r="X1800" s="18">
        <f t="shared" si="242"/>
        <v>2100000</v>
      </c>
    </row>
    <row r="1801" spans="1:24" hidden="1" x14ac:dyDescent="0.25">
      <c r="A1801" s="65">
        <f t="shared" si="238"/>
        <v>512</v>
      </c>
      <c r="B1801" s="66"/>
      <c r="C1801" s="105" t="s">
        <v>1973</v>
      </c>
      <c r="D1801" s="66" t="s">
        <v>1978</v>
      </c>
      <c r="E1801" s="68" t="s">
        <v>86</v>
      </c>
      <c r="F1801" s="65">
        <v>1</v>
      </c>
      <c r="G1801" s="88">
        <v>7000000</v>
      </c>
      <c r="H1801" s="70">
        <f t="shared" si="241"/>
        <v>2100000</v>
      </c>
      <c r="I1801" s="65">
        <v>1</v>
      </c>
      <c r="J1801" s="71">
        <v>7000000</v>
      </c>
      <c r="K1801" s="70">
        <f t="shared" si="235"/>
        <v>2100000</v>
      </c>
      <c r="L1801" s="72"/>
      <c r="M1801" s="72"/>
      <c r="N1801" s="72"/>
      <c r="O1801" s="66"/>
      <c r="P1801" s="90"/>
      <c r="Q1801" s="65">
        <v>2011</v>
      </c>
      <c r="R1801" s="66">
        <v>10</v>
      </c>
      <c r="S1801" s="75">
        <f t="shared" si="236"/>
        <v>0.1</v>
      </c>
      <c r="T1801" s="76">
        <f t="shared" si="237"/>
        <v>700000</v>
      </c>
      <c r="U1801" s="66">
        <f t="shared" si="240"/>
        <v>7</v>
      </c>
      <c r="V1801" s="66"/>
      <c r="W1801" s="77">
        <f t="shared" si="239"/>
        <v>4900000</v>
      </c>
      <c r="X1801" s="18">
        <f t="shared" si="242"/>
        <v>2100000</v>
      </c>
    </row>
    <row r="1802" spans="1:24" ht="30" hidden="1" x14ac:dyDescent="0.25">
      <c r="A1802" s="65">
        <f t="shared" si="238"/>
        <v>513</v>
      </c>
      <c r="B1802" s="66"/>
      <c r="C1802" s="67" t="s">
        <v>1979</v>
      </c>
      <c r="D1802" s="66" t="s">
        <v>1980</v>
      </c>
      <c r="E1802" s="68" t="s">
        <v>86</v>
      </c>
      <c r="F1802" s="65">
        <v>1</v>
      </c>
      <c r="G1802" s="88">
        <v>7500000</v>
      </c>
      <c r="H1802" s="70">
        <f t="shared" si="241"/>
        <v>2250000</v>
      </c>
      <c r="I1802" s="65">
        <v>1</v>
      </c>
      <c r="J1802" s="71">
        <v>7500000</v>
      </c>
      <c r="K1802" s="70">
        <f t="shared" ref="K1802:K1865" si="243">H1802</f>
        <v>2250000</v>
      </c>
      <c r="L1802" s="72"/>
      <c r="M1802" s="72"/>
      <c r="N1802" s="72"/>
      <c r="O1802" s="66"/>
      <c r="P1802" s="90"/>
      <c r="Q1802" s="65">
        <v>2011</v>
      </c>
      <c r="R1802" s="66">
        <v>10</v>
      </c>
      <c r="S1802" s="75">
        <f t="shared" ref="S1802:S1865" si="244">100%/R1802</f>
        <v>0.1</v>
      </c>
      <c r="T1802" s="76">
        <f t="shared" ref="T1802:T1865" si="245">G1802/R1802</f>
        <v>750000</v>
      </c>
      <c r="U1802" s="66">
        <f t="shared" si="240"/>
        <v>7</v>
      </c>
      <c r="V1802" s="66"/>
      <c r="W1802" s="77">
        <f t="shared" si="239"/>
        <v>5250000</v>
      </c>
      <c r="X1802" s="18">
        <f t="shared" si="242"/>
        <v>2250000</v>
      </c>
    </row>
    <row r="1803" spans="1:24" ht="30" hidden="1" x14ac:dyDescent="0.25">
      <c r="A1803" s="65">
        <f t="shared" si="238"/>
        <v>514</v>
      </c>
      <c r="B1803" s="66"/>
      <c r="C1803" s="67" t="s">
        <v>1979</v>
      </c>
      <c r="D1803" s="66" t="s">
        <v>1981</v>
      </c>
      <c r="E1803" s="68" t="s">
        <v>86</v>
      </c>
      <c r="F1803" s="65">
        <v>1</v>
      </c>
      <c r="G1803" s="88">
        <v>7500000</v>
      </c>
      <c r="H1803" s="70">
        <f t="shared" si="241"/>
        <v>2250000</v>
      </c>
      <c r="I1803" s="65">
        <v>1</v>
      </c>
      <c r="J1803" s="71">
        <v>7500000</v>
      </c>
      <c r="K1803" s="70">
        <f t="shared" si="243"/>
        <v>2250000</v>
      </c>
      <c r="L1803" s="72"/>
      <c r="M1803" s="72"/>
      <c r="N1803" s="72"/>
      <c r="O1803" s="66"/>
      <c r="P1803" s="90"/>
      <c r="Q1803" s="65">
        <v>2011</v>
      </c>
      <c r="R1803" s="66">
        <v>10</v>
      </c>
      <c r="S1803" s="75">
        <f t="shared" si="244"/>
        <v>0.1</v>
      </c>
      <c r="T1803" s="76">
        <f t="shared" si="245"/>
        <v>750000</v>
      </c>
      <c r="U1803" s="66">
        <f t="shared" si="240"/>
        <v>7</v>
      </c>
      <c r="V1803" s="66"/>
      <c r="W1803" s="77">
        <f t="shared" si="239"/>
        <v>5250000</v>
      </c>
      <c r="X1803" s="18">
        <f t="shared" si="242"/>
        <v>2250000</v>
      </c>
    </row>
    <row r="1804" spans="1:24" ht="30" hidden="1" x14ac:dyDescent="0.25">
      <c r="A1804" s="65">
        <f t="shared" ref="A1804:A1867" si="246">+A1803+1</f>
        <v>515</v>
      </c>
      <c r="B1804" s="66"/>
      <c r="C1804" s="105" t="s">
        <v>1982</v>
      </c>
      <c r="D1804" s="66" t="s">
        <v>1983</v>
      </c>
      <c r="E1804" s="68" t="s">
        <v>86</v>
      </c>
      <c r="F1804" s="65">
        <v>1</v>
      </c>
      <c r="G1804" s="86">
        <v>7500000</v>
      </c>
      <c r="H1804" s="70">
        <f t="shared" si="241"/>
        <v>2250000</v>
      </c>
      <c r="I1804" s="65">
        <v>1</v>
      </c>
      <c r="J1804" s="71">
        <v>7500000</v>
      </c>
      <c r="K1804" s="70">
        <f t="shared" si="243"/>
        <v>2250000</v>
      </c>
      <c r="L1804" s="72"/>
      <c r="M1804" s="72"/>
      <c r="N1804" s="72"/>
      <c r="O1804" s="66"/>
      <c r="P1804" s="90"/>
      <c r="Q1804" s="65">
        <v>2011</v>
      </c>
      <c r="R1804" s="66">
        <v>10</v>
      </c>
      <c r="S1804" s="75">
        <f t="shared" si="244"/>
        <v>0.1</v>
      </c>
      <c r="T1804" s="76">
        <f t="shared" si="245"/>
        <v>750000</v>
      </c>
      <c r="U1804" s="66">
        <f t="shared" si="240"/>
        <v>7</v>
      </c>
      <c r="V1804" s="66"/>
      <c r="W1804" s="77">
        <f t="shared" si="239"/>
        <v>5250000</v>
      </c>
      <c r="X1804" s="18">
        <f t="shared" si="242"/>
        <v>2250000</v>
      </c>
    </row>
    <row r="1805" spans="1:24" ht="30" hidden="1" x14ac:dyDescent="0.25">
      <c r="A1805" s="65">
        <f t="shared" si="246"/>
        <v>516</v>
      </c>
      <c r="B1805" s="66"/>
      <c r="C1805" s="105" t="s">
        <v>1982</v>
      </c>
      <c r="D1805" s="66" t="s">
        <v>1984</v>
      </c>
      <c r="E1805" s="68" t="s">
        <v>86</v>
      </c>
      <c r="F1805" s="65">
        <v>1</v>
      </c>
      <c r="G1805" s="86">
        <v>7500000</v>
      </c>
      <c r="H1805" s="70">
        <f t="shared" si="241"/>
        <v>2250000</v>
      </c>
      <c r="I1805" s="65">
        <v>1</v>
      </c>
      <c r="J1805" s="71">
        <v>7500000</v>
      </c>
      <c r="K1805" s="70">
        <f t="shared" si="243"/>
        <v>2250000</v>
      </c>
      <c r="L1805" s="72"/>
      <c r="M1805" s="72"/>
      <c r="N1805" s="72"/>
      <c r="O1805" s="66"/>
      <c r="P1805" s="90"/>
      <c r="Q1805" s="65">
        <v>2011</v>
      </c>
      <c r="R1805" s="66">
        <v>10</v>
      </c>
      <c r="S1805" s="75">
        <f t="shared" si="244"/>
        <v>0.1</v>
      </c>
      <c r="T1805" s="76">
        <f t="shared" si="245"/>
        <v>750000</v>
      </c>
      <c r="U1805" s="66">
        <f t="shared" si="240"/>
        <v>7</v>
      </c>
      <c r="V1805" s="66"/>
      <c r="W1805" s="77">
        <f t="shared" si="239"/>
        <v>5250000</v>
      </c>
      <c r="X1805" s="18">
        <f t="shared" si="242"/>
        <v>2250000</v>
      </c>
    </row>
    <row r="1806" spans="1:24" ht="30" hidden="1" x14ac:dyDescent="0.25">
      <c r="A1806" s="65">
        <f t="shared" si="246"/>
        <v>517</v>
      </c>
      <c r="B1806" s="66"/>
      <c r="C1806" s="105" t="s">
        <v>1982</v>
      </c>
      <c r="D1806" s="66" t="s">
        <v>1985</v>
      </c>
      <c r="E1806" s="68" t="s">
        <v>86</v>
      </c>
      <c r="F1806" s="65">
        <v>1</v>
      </c>
      <c r="G1806" s="86">
        <v>7500000</v>
      </c>
      <c r="H1806" s="70">
        <f t="shared" si="241"/>
        <v>2250000</v>
      </c>
      <c r="I1806" s="65">
        <v>1</v>
      </c>
      <c r="J1806" s="71">
        <v>7500000</v>
      </c>
      <c r="K1806" s="70">
        <f t="shared" si="243"/>
        <v>2250000</v>
      </c>
      <c r="L1806" s="72"/>
      <c r="M1806" s="72"/>
      <c r="N1806" s="72"/>
      <c r="O1806" s="66"/>
      <c r="P1806" s="90"/>
      <c r="Q1806" s="65">
        <v>2011</v>
      </c>
      <c r="R1806" s="66">
        <v>10</v>
      </c>
      <c r="S1806" s="75">
        <f t="shared" si="244"/>
        <v>0.1</v>
      </c>
      <c r="T1806" s="76">
        <f t="shared" si="245"/>
        <v>750000</v>
      </c>
      <c r="U1806" s="66">
        <f t="shared" si="240"/>
        <v>7</v>
      </c>
      <c r="V1806" s="66"/>
      <c r="W1806" s="77">
        <f t="shared" si="239"/>
        <v>5250000</v>
      </c>
      <c r="X1806" s="18">
        <f t="shared" si="242"/>
        <v>2250000</v>
      </c>
    </row>
    <row r="1807" spans="1:24" ht="30" hidden="1" x14ac:dyDescent="0.25">
      <c r="A1807" s="65">
        <f t="shared" si="246"/>
        <v>518</v>
      </c>
      <c r="B1807" s="66"/>
      <c r="C1807" s="105" t="s">
        <v>1982</v>
      </c>
      <c r="D1807" s="66" t="s">
        <v>1986</v>
      </c>
      <c r="E1807" s="68" t="s">
        <v>86</v>
      </c>
      <c r="F1807" s="65">
        <v>1</v>
      </c>
      <c r="G1807" s="86">
        <v>7500000</v>
      </c>
      <c r="H1807" s="70">
        <f t="shared" si="241"/>
        <v>2250000</v>
      </c>
      <c r="I1807" s="65">
        <v>1</v>
      </c>
      <c r="J1807" s="71">
        <v>7500000</v>
      </c>
      <c r="K1807" s="70">
        <f t="shared" si="243"/>
        <v>2250000</v>
      </c>
      <c r="L1807" s="72"/>
      <c r="M1807" s="72"/>
      <c r="N1807" s="72"/>
      <c r="O1807" s="66"/>
      <c r="P1807" s="90"/>
      <c r="Q1807" s="65">
        <v>2011</v>
      </c>
      <c r="R1807" s="66">
        <v>10</v>
      </c>
      <c r="S1807" s="75">
        <f t="shared" si="244"/>
        <v>0.1</v>
      </c>
      <c r="T1807" s="76">
        <f t="shared" si="245"/>
        <v>750000</v>
      </c>
      <c r="U1807" s="66">
        <f t="shared" si="240"/>
        <v>7</v>
      </c>
      <c r="V1807" s="66"/>
      <c r="W1807" s="77">
        <f t="shared" si="239"/>
        <v>5250000</v>
      </c>
      <c r="X1807" s="18">
        <f t="shared" si="242"/>
        <v>2250000</v>
      </c>
    </row>
    <row r="1808" spans="1:24" ht="30" hidden="1" x14ac:dyDescent="0.25">
      <c r="A1808" s="65">
        <f t="shared" si="246"/>
        <v>519</v>
      </c>
      <c r="B1808" s="66"/>
      <c r="C1808" s="105" t="s">
        <v>1982</v>
      </c>
      <c r="D1808" s="66" t="s">
        <v>1987</v>
      </c>
      <c r="E1808" s="68" t="s">
        <v>86</v>
      </c>
      <c r="F1808" s="65">
        <v>1</v>
      </c>
      <c r="G1808" s="86">
        <v>7500000</v>
      </c>
      <c r="H1808" s="70">
        <f t="shared" si="241"/>
        <v>2250000</v>
      </c>
      <c r="I1808" s="65">
        <v>1</v>
      </c>
      <c r="J1808" s="71">
        <v>7500000</v>
      </c>
      <c r="K1808" s="70">
        <f t="shared" si="243"/>
        <v>2250000</v>
      </c>
      <c r="L1808" s="72"/>
      <c r="M1808" s="72"/>
      <c r="N1808" s="72"/>
      <c r="O1808" s="66"/>
      <c r="P1808" s="90"/>
      <c r="Q1808" s="65">
        <v>2011</v>
      </c>
      <c r="R1808" s="66">
        <v>10</v>
      </c>
      <c r="S1808" s="75">
        <f t="shared" si="244"/>
        <v>0.1</v>
      </c>
      <c r="T1808" s="76">
        <f t="shared" si="245"/>
        <v>750000</v>
      </c>
      <c r="U1808" s="66">
        <f t="shared" si="240"/>
        <v>7</v>
      </c>
      <c r="V1808" s="66"/>
      <c r="W1808" s="77">
        <f t="shared" si="239"/>
        <v>5250000</v>
      </c>
      <c r="X1808" s="18">
        <f t="shared" si="242"/>
        <v>2250000</v>
      </c>
    </row>
    <row r="1809" spans="1:24" hidden="1" x14ac:dyDescent="0.25">
      <c r="A1809" s="65">
        <f t="shared" si="246"/>
        <v>520</v>
      </c>
      <c r="B1809" s="66"/>
      <c r="C1809" s="105" t="s">
        <v>1988</v>
      </c>
      <c r="D1809" s="66" t="s">
        <v>1989</v>
      </c>
      <c r="E1809" s="68" t="s">
        <v>86</v>
      </c>
      <c r="F1809" s="65">
        <v>1</v>
      </c>
      <c r="G1809" s="86">
        <v>7500000</v>
      </c>
      <c r="H1809" s="70">
        <f t="shared" si="241"/>
        <v>2250000</v>
      </c>
      <c r="I1809" s="65">
        <v>1</v>
      </c>
      <c r="J1809" s="71">
        <v>7500000</v>
      </c>
      <c r="K1809" s="70">
        <f t="shared" si="243"/>
        <v>2250000</v>
      </c>
      <c r="L1809" s="72"/>
      <c r="M1809" s="72"/>
      <c r="N1809" s="72"/>
      <c r="O1809" s="66"/>
      <c r="P1809" s="90"/>
      <c r="Q1809" s="65">
        <v>2011</v>
      </c>
      <c r="R1809" s="66">
        <v>10</v>
      </c>
      <c r="S1809" s="75">
        <f t="shared" si="244"/>
        <v>0.1</v>
      </c>
      <c r="T1809" s="76">
        <f t="shared" si="245"/>
        <v>750000</v>
      </c>
      <c r="U1809" s="66">
        <f t="shared" si="240"/>
        <v>7</v>
      </c>
      <c r="V1809" s="66"/>
      <c r="W1809" s="77">
        <f t="shared" si="239"/>
        <v>5250000</v>
      </c>
      <c r="X1809" s="18">
        <f t="shared" si="242"/>
        <v>2250000</v>
      </c>
    </row>
    <row r="1810" spans="1:24" hidden="1" x14ac:dyDescent="0.25">
      <c r="A1810" s="65">
        <f t="shared" si="246"/>
        <v>521</v>
      </c>
      <c r="B1810" s="66"/>
      <c r="C1810" s="105" t="s">
        <v>1988</v>
      </c>
      <c r="D1810" s="66" t="s">
        <v>1990</v>
      </c>
      <c r="E1810" s="68" t="s">
        <v>86</v>
      </c>
      <c r="F1810" s="65">
        <v>1</v>
      </c>
      <c r="G1810" s="86">
        <v>7500000</v>
      </c>
      <c r="H1810" s="70">
        <f t="shared" si="241"/>
        <v>2250000</v>
      </c>
      <c r="I1810" s="65">
        <v>1</v>
      </c>
      <c r="J1810" s="71">
        <v>7500000</v>
      </c>
      <c r="K1810" s="70">
        <f t="shared" si="243"/>
        <v>2250000</v>
      </c>
      <c r="L1810" s="72"/>
      <c r="M1810" s="72"/>
      <c r="N1810" s="72"/>
      <c r="O1810" s="66"/>
      <c r="P1810" s="90"/>
      <c r="Q1810" s="65">
        <v>2011</v>
      </c>
      <c r="R1810" s="66">
        <v>10</v>
      </c>
      <c r="S1810" s="75">
        <f t="shared" si="244"/>
        <v>0.1</v>
      </c>
      <c r="T1810" s="76">
        <f t="shared" si="245"/>
        <v>750000</v>
      </c>
      <c r="U1810" s="66">
        <f t="shared" si="240"/>
        <v>7</v>
      </c>
      <c r="V1810" s="66"/>
      <c r="W1810" s="77">
        <f t="shared" si="239"/>
        <v>5250000</v>
      </c>
      <c r="X1810" s="18">
        <f t="shared" si="242"/>
        <v>2250000</v>
      </c>
    </row>
    <row r="1811" spans="1:24" hidden="1" x14ac:dyDescent="0.25">
      <c r="A1811" s="65">
        <f t="shared" si="246"/>
        <v>522</v>
      </c>
      <c r="B1811" s="66"/>
      <c r="C1811" s="105" t="s">
        <v>1988</v>
      </c>
      <c r="D1811" s="66" t="s">
        <v>1991</v>
      </c>
      <c r="E1811" s="68" t="s">
        <v>86</v>
      </c>
      <c r="F1811" s="65">
        <v>1</v>
      </c>
      <c r="G1811" s="86">
        <v>7500000</v>
      </c>
      <c r="H1811" s="70">
        <f t="shared" si="241"/>
        <v>2250000</v>
      </c>
      <c r="I1811" s="65">
        <v>1</v>
      </c>
      <c r="J1811" s="71">
        <v>7500000</v>
      </c>
      <c r="K1811" s="70">
        <f t="shared" si="243"/>
        <v>2250000</v>
      </c>
      <c r="L1811" s="72"/>
      <c r="M1811" s="72"/>
      <c r="N1811" s="72"/>
      <c r="O1811" s="66"/>
      <c r="P1811" s="90"/>
      <c r="Q1811" s="65">
        <v>2011</v>
      </c>
      <c r="R1811" s="66">
        <v>10</v>
      </c>
      <c r="S1811" s="75">
        <f t="shared" si="244"/>
        <v>0.1</v>
      </c>
      <c r="T1811" s="76">
        <f t="shared" si="245"/>
        <v>750000</v>
      </c>
      <c r="U1811" s="66">
        <f t="shared" si="240"/>
        <v>7</v>
      </c>
      <c r="V1811" s="66"/>
      <c r="W1811" s="77">
        <f t="shared" si="239"/>
        <v>5250000</v>
      </c>
      <c r="X1811" s="18">
        <f t="shared" si="242"/>
        <v>2250000</v>
      </c>
    </row>
    <row r="1812" spans="1:24" hidden="1" x14ac:dyDescent="0.25">
      <c r="A1812" s="65">
        <f t="shared" si="246"/>
        <v>523</v>
      </c>
      <c r="B1812" s="66"/>
      <c r="C1812" s="105" t="s">
        <v>1988</v>
      </c>
      <c r="D1812" s="66" t="s">
        <v>1992</v>
      </c>
      <c r="E1812" s="68" t="s">
        <v>86</v>
      </c>
      <c r="F1812" s="65">
        <v>1</v>
      </c>
      <c r="G1812" s="86">
        <v>7500000</v>
      </c>
      <c r="H1812" s="70">
        <f t="shared" si="241"/>
        <v>2250000</v>
      </c>
      <c r="I1812" s="65">
        <v>1</v>
      </c>
      <c r="J1812" s="71">
        <v>7500000</v>
      </c>
      <c r="K1812" s="70">
        <f t="shared" si="243"/>
        <v>2250000</v>
      </c>
      <c r="L1812" s="72"/>
      <c r="M1812" s="72"/>
      <c r="N1812" s="72"/>
      <c r="O1812" s="66"/>
      <c r="P1812" s="90"/>
      <c r="Q1812" s="65">
        <v>2011</v>
      </c>
      <c r="R1812" s="66">
        <v>10</v>
      </c>
      <c r="S1812" s="75">
        <f t="shared" si="244"/>
        <v>0.1</v>
      </c>
      <c r="T1812" s="76">
        <f t="shared" si="245"/>
        <v>750000</v>
      </c>
      <c r="U1812" s="66">
        <f t="shared" si="240"/>
        <v>7</v>
      </c>
      <c r="V1812" s="66"/>
      <c r="W1812" s="77">
        <f t="shared" ref="W1812:W1875" si="247">T1812*U1812</f>
        <v>5250000</v>
      </c>
      <c r="X1812" s="18">
        <f t="shared" si="242"/>
        <v>2250000</v>
      </c>
    </row>
    <row r="1813" spans="1:24" hidden="1" x14ac:dyDescent="0.25">
      <c r="A1813" s="65">
        <f t="shared" si="246"/>
        <v>524</v>
      </c>
      <c r="B1813" s="66"/>
      <c r="C1813" s="105" t="s">
        <v>1988</v>
      </c>
      <c r="D1813" s="66" t="s">
        <v>1993</v>
      </c>
      <c r="E1813" s="68" t="s">
        <v>86</v>
      </c>
      <c r="F1813" s="65">
        <v>1</v>
      </c>
      <c r="G1813" s="86">
        <v>7500000</v>
      </c>
      <c r="H1813" s="70">
        <f t="shared" si="241"/>
        <v>2250000</v>
      </c>
      <c r="I1813" s="65">
        <v>1</v>
      </c>
      <c r="J1813" s="71">
        <v>7500000</v>
      </c>
      <c r="K1813" s="70">
        <f t="shared" si="243"/>
        <v>2250000</v>
      </c>
      <c r="L1813" s="72"/>
      <c r="M1813" s="72"/>
      <c r="N1813" s="72"/>
      <c r="O1813" s="66"/>
      <c r="P1813" s="90"/>
      <c r="Q1813" s="65">
        <v>2011</v>
      </c>
      <c r="R1813" s="66">
        <v>10</v>
      </c>
      <c r="S1813" s="75">
        <f t="shared" si="244"/>
        <v>0.1</v>
      </c>
      <c r="T1813" s="76">
        <f t="shared" si="245"/>
        <v>750000</v>
      </c>
      <c r="U1813" s="66">
        <f t="shared" si="240"/>
        <v>7</v>
      </c>
      <c r="V1813" s="66"/>
      <c r="W1813" s="77">
        <f t="shared" si="247"/>
        <v>5250000</v>
      </c>
      <c r="X1813" s="18">
        <f t="shared" si="242"/>
        <v>2250000</v>
      </c>
    </row>
    <row r="1814" spans="1:24" hidden="1" x14ac:dyDescent="0.25">
      <c r="A1814" s="65">
        <f t="shared" si="246"/>
        <v>525</v>
      </c>
      <c r="B1814" s="66"/>
      <c r="C1814" s="105" t="s">
        <v>1988</v>
      </c>
      <c r="D1814" s="66" t="s">
        <v>1994</v>
      </c>
      <c r="E1814" s="68" t="s">
        <v>86</v>
      </c>
      <c r="F1814" s="65">
        <v>1</v>
      </c>
      <c r="G1814" s="86">
        <v>7500000</v>
      </c>
      <c r="H1814" s="70">
        <f t="shared" si="241"/>
        <v>2250000</v>
      </c>
      <c r="I1814" s="65">
        <v>1</v>
      </c>
      <c r="J1814" s="71">
        <v>7500000</v>
      </c>
      <c r="K1814" s="70">
        <f t="shared" si="243"/>
        <v>2250000</v>
      </c>
      <c r="L1814" s="72"/>
      <c r="M1814" s="72"/>
      <c r="N1814" s="72"/>
      <c r="O1814" s="66"/>
      <c r="P1814" s="90"/>
      <c r="Q1814" s="65">
        <v>2011</v>
      </c>
      <c r="R1814" s="66">
        <v>10</v>
      </c>
      <c r="S1814" s="75">
        <f t="shared" si="244"/>
        <v>0.1</v>
      </c>
      <c r="T1814" s="76">
        <f t="shared" si="245"/>
        <v>750000</v>
      </c>
      <c r="U1814" s="66">
        <f t="shared" si="240"/>
        <v>7</v>
      </c>
      <c r="V1814" s="66"/>
      <c r="W1814" s="77">
        <f t="shared" si="247"/>
        <v>5250000</v>
      </c>
      <c r="X1814" s="18">
        <f t="shared" si="242"/>
        <v>2250000</v>
      </c>
    </row>
    <row r="1815" spans="1:24" hidden="1" x14ac:dyDescent="0.25">
      <c r="A1815" s="65">
        <f t="shared" si="246"/>
        <v>526</v>
      </c>
      <c r="B1815" s="66"/>
      <c r="C1815" s="105" t="s">
        <v>1988</v>
      </c>
      <c r="D1815" s="66" t="s">
        <v>1995</v>
      </c>
      <c r="E1815" s="68" t="s">
        <v>86</v>
      </c>
      <c r="F1815" s="65">
        <v>1</v>
      </c>
      <c r="G1815" s="86">
        <v>7500000</v>
      </c>
      <c r="H1815" s="70">
        <f t="shared" si="241"/>
        <v>2250000</v>
      </c>
      <c r="I1815" s="65">
        <v>1</v>
      </c>
      <c r="J1815" s="71">
        <v>7500000</v>
      </c>
      <c r="K1815" s="70">
        <f t="shared" si="243"/>
        <v>2250000</v>
      </c>
      <c r="L1815" s="72"/>
      <c r="M1815" s="72"/>
      <c r="N1815" s="72"/>
      <c r="O1815" s="66"/>
      <c r="P1815" s="90"/>
      <c r="Q1815" s="65">
        <v>2011</v>
      </c>
      <c r="R1815" s="66">
        <v>10</v>
      </c>
      <c r="S1815" s="75">
        <f t="shared" si="244"/>
        <v>0.1</v>
      </c>
      <c r="T1815" s="76">
        <f t="shared" si="245"/>
        <v>750000</v>
      </c>
      <c r="U1815" s="66">
        <f t="shared" si="240"/>
        <v>7</v>
      </c>
      <c r="V1815" s="66"/>
      <c r="W1815" s="77">
        <f t="shared" si="247"/>
        <v>5250000</v>
      </c>
      <c r="X1815" s="18">
        <f t="shared" si="242"/>
        <v>2250000</v>
      </c>
    </row>
    <row r="1816" spans="1:24" hidden="1" x14ac:dyDescent="0.25">
      <c r="A1816" s="65">
        <f t="shared" si="246"/>
        <v>527</v>
      </c>
      <c r="B1816" s="66"/>
      <c r="C1816" s="105" t="s">
        <v>1988</v>
      </c>
      <c r="D1816" s="66" t="s">
        <v>1996</v>
      </c>
      <c r="E1816" s="68" t="s">
        <v>86</v>
      </c>
      <c r="F1816" s="65">
        <v>1</v>
      </c>
      <c r="G1816" s="86">
        <v>7500000</v>
      </c>
      <c r="H1816" s="70">
        <f t="shared" si="241"/>
        <v>2250000</v>
      </c>
      <c r="I1816" s="65">
        <v>1</v>
      </c>
      <c r="J1816" s="71">
        <v>7500000</v>
      </c>
      <c r="K1816" s="70">
        <f t="shared" si="243"/>
        <v>2250000</v>
      </c>
      <c r="L1816" s="72"/>
      <c r="M1816" s="72"/>
      <c r="N1816" s="72"/>
      <c r="O1816" s="66"/>
      <c r="P1816" s="90"/>
      <c r="Q1816" s="65">
        <v>2011</v>
      </c>
      <c r="R1816" s="66">
        <v>10</v>
      </c>
      <c r="S1816" s="75">
        <f t="shared" si="244"/>
        <v>0.1</v>
      </c>
      <c r="T1816" s="76">
        <f t="shared" si="245"/>
        <v>750000</v>
      </c>
      <c r="U1816" s="66">
        <f t="shared" si="240"/>
        <v>7</v>
      </c>
      <c r="V1816" s="66"/>
      <c r="W1816" s="77">
        <f t="shared" si="247"/>
        <v>5250000</v>
      </c>
      <c r="X1816" s="18">
        <f t="shared" si="242"/>
        <v>2250000</v>
      </c>
    </row>
    <row r="1817" spans="1:24" hidden="1" x14ac:dyDescent="0.25">
      <c r="A1817" s="65">
        <f t="shared" si="246"/>
        <v>528</v>
      </c>
      <c r="B1817" s="66"/>
      <c r="C1817" s="105" t="s">
        <v>1988</v>
      </c>
      <c r="D1817" s="66" t="s">
        <v>1997</v>
      </c>
      <c r="E1817" s="68" t="s">
        <v>86</v>
      </c>
      <c r="F1817" s="65">
        <v>1</v>
      </c>
      <c r="G1817" s="86">
        <v>7500000</v>
      </c>
      <c r="H1817" s="70">
        <f t="shared" si="241"/>
        <v>2250000</v>
      </c>
      <c r="I1817" s="65">
        <v>1</v>
      </c>
      <c r="J1817" s="71">
        <v>7500000</v>
      </c>
      <c r="K1817" s="70">
        <f t="shared" si="243"/>
        <v>2250000</v>
      </c>
      <c r="L1817" s="72"/>
      <c r="M1817" s="72"/>
      <c r="N1817" s="72"/>
      <c r="O1817" s="66"/>
      <c r="P1817" s="90"/>
      <c r="Q1817" s="65">
        <v>2011</v>
      </c>
      <c r="R1817" s="66">
        <v>10</v>
      </c>
      <c r="S1817" s="75">
        <f t="shared" si="244"/>
        <v>0.1</v>
      </c>
      <c r="T1817" s="76">
        <f t="shared" si="245"/>
        <v>750000</v>
      </c>
      <c r="U1817" s="66">
        <f t="shared" si="240"/>
        <v>7</v>
      </c>
      <c r="V1817" s="66"/>
      <c r="W1817" s="77">
        <f t="shared" si="247"/>
        <v>5250000</v>
      </c>
      <c r="X1817" s="18">
        <f t="shared" si="242"/>
        <v>2250000</v>
      </c>
    </row>
    <row r="1818" spans="1:24" hidden="1" x14ac:dyDescent="0.25">
      <c r="A1818" s="65">
        <f t="shared" si="246"/>
        <v>529</v>
      </c>
      <c r="B1818" s="66"/>
      <c r="C1818" s="105" t="s">
        <v>1988</v>
      </c>
      <c r="D1818" s="66" t="s">
        <v>1998</v>
      </c>
      <c r="E1818" s="68" t="s">
        <v>86</v>
      </c>
      <c r="F1818" s="65">
        <v>1</v>
      </c>
      <c r="G1818" s="86">
        <v>7500000</v>
      </c>
      <c r="H1818" s="70">
        <f t="shared" si="241"/>
        <v>2250000</v>
      </c>
      <c r="I1818" s="65">
        <v>1</v>
      </c>
      <c r="J1818" s="71">
        <v>7500000</v>
      </c>
      <c r="K1818" s="70">
        <f t="shared" si="243"/>
        <v>2250000</v>
      </c>
      <c r="L1818" s="72"/>
      <c r="M1818" s="72"/>
      <c r="N1818" s="72"/>
      <c r="O1818" s="66"/>
      <c r="P1818" s="90"/>
      <c r="Q1818" s="65">
        <v>2011</v>
      </c>
      <c r="R1818" s="66">
        <v>10</v>
      </c>
      <c r="S1818" s="75">
        <f t="shared" si="244"/>
        <v>0.1</v>
      </c>
      <c r="T1818" s="76">
        <f t="shared" si="245"/>
        <v>750000</v>
      </c>
      <c r="U1818" s="66">
        <f t="shared" si="240"/>
        <v>7</v>
      </c>
      <c r="V1818" s="66"/>
      <c r="W1818" s="77">
        <f t="shared" si="247"/>
        <v>5250000</v>
      </c>
      <c r="X1818" s="18">
        <f t="shared" si="242"/>
        <v>2250000</v>
      </c>
    </row>
    <row r="1819" spans="1:24" ht="30" hidden="1" x14ac:dyDescent="0.25">
      <c r="A1819" s="65">
        <f t="shared" si="246"/>
        <v>530</v>
      </c>
      <c r="B1819" s="66"/>
      <c r="C1819" s="67" t="s">
        <v>1999</v>
      </c>
      <c r="D1819" s="66" t="s">
        <v>2000</v>
      </c>
      <c r="E1819" s="68" t="s">
        <v>86</v>
      </c>
      <c r="F1819" s="65">
        <v>1</v>
      </c>
      <c r="G1819" s="88">
        <v>8200000</v>
      </c>
      <c r="H1819" s="70">
        <f t="shared" si="241"/>
        <v>2460000</v>
      </c>
      <c r="I1819" s="65">
        <v>1</v>
      </c>
      <c r="J1819" s="71">
        <v>8200000</v>
      </c>
      <c r="K1819" s="70">
        <f t="shared" si="243"/>
        <v>2460000</v>
      </c>
      <c r="L1819" s="72"/>
      <c r="M1819" s="72"/>
      <c r="N1819" s="72"/>
      <c r="O1819" s="66"/>
      <c r="P1819" s="90"/>
      <c r="Q1819" s="65">
        <v>2011</v>
      </c>
      <c r="R1819" s="66">
        <v>10</v>
      </c>
      <c r="S1819" s="75">
        <f t="shared" si="244"/>
        <v>0.1</v>
      </c>
      <c r="T1819" s="76">
        <f t="shared" si="245"/>
        <v>820000</v>
      </c>
      <c r="U1819" s="66">
        <f t="shared" si="240"/>
        <v>7</v>
      </c>
      <c r="V1819" s="66"/>
      <c r="W1819" s="77">
        <f t="shared" si="247"/>
        <v>5740000</v>
      </c>
      <c r="X1819" s="18">
        <f t="shared" si="242"/>
        <v>2460000</v>
      </c>
    </row>
    <row r="1820" spans="1:24" ht="30" hidden="1" x14ac:dyDescent="0.25">
      <c r="A1820" s="65">
        <f t="shared" si="246"/>
        <v>531</v>
      </c>
      <c r="B1820" s="66"/>
      <c r="C1820" s="67" t="s">
        <v>1999</v>
      </c>
      <c r="D1820" s="66" t="s">
        <v>2001</v>
      </c>
      <c r="E1820" s="68" t="s">
        <v>86</v>
      </c>
      <c r="F1820" s="65">
        <v>1</v>
      </c>
      <c r="G1820" s="88">
        <v>8200000</v>
      </c>
      <c r="H1820" s="70">
        <f t="shared" si="241"/>
        <v>2460000</v>
      </c>
      <c r="I1820" s="65">
        <v>1</v>
      </c>
      <c r="J1820" s="71">
        <v>8200000</v>
      </c>
      <c r="K1820" s="70">
        <f t="shared" si="243"/>
        <v>2460000</v>
      </c>
      <c r="L1820" s="72"/>
      <c r="M1820" s="72"/>
      <c r="N1820" s="72"/>
      <c r="O1820" s="66"/>
      <c r="P1820" s="90"/>
      <c r="Q1820" s="65">
        <v>2011</v>
      </c>
      <c r="R1820" s="66">
        <v>10</v>
      </c>
      <c r="S1820" s="75">
        <f t="shared" si="244"/>
        <v>0.1</v>
      </c>
      <c r="T1820" s="76">
        <f t="shared" si="245"/>
        <v>820000</v>
      </c>
      <c r="U1820" s="66">
        <f t="shared" si="240"/>
        <v>7</v>
      </c>
      <c r="V1820" s="66"/>
      <c r="W1820" s="77">
        <f t="shared" si="247"/>
        <v>5740000</v>
      </c>
      <c r="X1820" s="18">
        <f t="shared" si="242"/>
        <v>2460000</v>
      </c>
    </row>
    <row r="1821" spans="1:24" ht="30" hidden="1" x14ac:dyDescent="0.25">
      <c r="A1821" s="65">
        <f t="shared" si="246"/>
        <v>532</v>
      </c>
      <c r="B1821" s="66"/>
      <c r="C1821" s="105" t="s">
        <v>2002</v>
      </c>
      <c r="D1821" s="66" t="s">
        <v>2003</v>
      </c>
      <c r="E1821" s="68" t="s">
        <v>86</v>
      </c>
      <c r="F1821" s="65">
        <v>1</v>
      </c>
      <c r="G1821" s="86">
        <v>8200000</v>
      </c>
      <c r="H1821" s="70">
        <f t="shared" si="241"/>
        <v>2460000</v>
      </c>
      <c r="I1821" s="65">
        <v>1</v>
      </c>
      <c r="J1821" s="71">
        <v>8200000</v>
      </c>
      <c r="K1821" s="70">
        <f t="shared" si="243"/>
        <v>2460000</v>
      </c>
      <c r="L1821" s="72"/>
      <c r="M1821" s="72"/>
      <c r="N1821" s="72"/>
      <c r="O1821" s="66"/>
      <c r="P1821" s="90"/>
      <c r="Q1821" s="65">
        <v>2011</v>
      </c>
      <c r="R1821" s="66">
        <v>10</v>
      </c>
      <c r="S1821" s="75">
        <f t="shared" si="244"/>
        <v>0.1</v>
      </c>
      <c r="T1821" s="76">
        <f t="shared" si="245"/>
        <v>820000</v>
      </c>
      <c r="U1821" s="66">
        <f t="shared" si="240"/>
        <v>7</v>
      </c>
      <c r="V1821" s="66"/>
      <c r="W1821" s="77">
        <f t="shared" si="247"/>
        <v>5740000</v>
      </c>
      <c r="X1821" s="18">
        <f t="shared" si="242"/>
        <v>2460000</v>
      </c>
    </row>
    <row r="1822" spans="1:24" ht="30" hidden="1" x14ac:dyDescent="0.25">
      <c r="A1822" s="65">
        <f t="shared" si="246"/>
        <v>533</v>
      </c>
      <c r="B1822" s="66"/>
      <c r="C1822" s="105" t="s">
        <v>2002</v>
      </c>
      <c r="D1822" s="66" t="s">
        <v>2004</v>
      </c>
      <c r="E1822" s="68" t="s">
        <v>86</v>
      </c>
      <c r="F1822" s="65">
        <v>1</v>
      </c>
      <c r="G1822" s="86">
        <v>8200000</v>
      </c>
      <c r="H1822" s="70">
        <f t="shared" si="241"/>
        <v>2460000</v>
      </c>
      <c r="I1822" s="65">
        <v>1</v>
      </c>
      <c r="J1822" s="71">
        <v>8200000</v>
      </c>
      <c r="K1822" s="70">
        <f t="shared" si="243"/>
        <v>2460000</v>
      </c>
      <c r="L1822" s="72"/>
      <c r="M1822" s="72"/>
      <c r="N1822" s="72"/>
      <c r="O1822" s="66"/>
      <c r="P1822" s="90"/>
      <c r="Q1822" s="65">
        <v>2011</v>
      </c>
      <c r="R1822" s="66">
        <v>10</v>
      </c>
      <c r="S1822" s="75">
        <f t="shared" si="244"/>
        <v>0.1</v>
      </c>
      <c r="T1822" s="76">
        <f t="shared" si="245"/>
        <v>820000</v>
      </c>
      <c r="U1822" s="66">
        <f t="shared" si="240"/>
        <v>7</v>
      </c>
      <c r="V1822" s="66"/>
      <c r="W1822" s="77">
        <f t="shared" si="247"/>
        <v>5740000</v>
      </c>
      <c r="X1822" s="18">
        <f t="shared" si="242"/>
        <v>2460000</v>
      </c>
    </row>
    <row r="1823" spans="1:24" ht="30" hidden="1" x14ac:dyDescent="0.25">
      <c r="A1823" s="65">
        <f t="shared" si="246"/>
        <v>534</v>
      </c>
      <c r="B1823" s="66"/>
      <c r="C1823" s="105" t="s">
        <v>2002</v>
      </c>
      <c r="D1823" s="66" t="s">
        <v>2005</v>
      </c>
      <c r="E1823" s="68" t="s">
        <v>86</v>
      </c>
      <c r="F1823" s="65">
        <v>1</v>
      </c>
      <c r="G1823" s="86">
        <v>8200000</v>
      </c>
      <c r="H1823" s="70">
        <f t="shared" si="241"/>
        <v>2460000</v>
      </c>
      <c r="I1823" s="65">
        <v>1</v>
      </c>
      <c r="J1823" s="71">
        <v>8200000</v>
      </c>
      <c r="K1823" s="70">
        <f t="shared" si="243"/>
        <v>2460000</v>
      </c>
      <c r="L1823" s="72"/>
      <c r="M1823" s="72"/>
      <c r="N1823" s="72"/>
      <c r="O1823" s="66"/>
      <c r="P1823" s="90"/>
      <c r="Q1823" s="65">
        <v>2011</v>
      </c>
      <c r="R1823" s="66">
        <v>10</v>
      </c>
      <c r="S1823" s="75">
        <f t="shared" si="244"/>
        <v>0.1</v>
      </c>
      <c r="T1823" s="76">
        <f t="shared" si="245"/>
        <v>820000</v>
      </c>
      <c r="U1823" s="66">
        <f t="shared" si="240"/>
        <v>7</v>
      </c>
      <c r="V1823" s="66"/>
      <c r="W1823" s="77">
        <f t="shared" si="247"/>
        <v>5740000</v>
      </c>
      <c r="X1823" s="18">
        <f t="shared" si="242"/>
        <v>2460000</v>
      </c>
    </row>
    <row r="1824" spans="1:24" ht="30" hidden="1" x14ac:dyDescent="0.25">
      <c r="A1824" s="65">
        <f t="shared" si="246"/>
        <v>535</v>
      </c>
      <c r="B1824" s="66"/>
      <c r="C1824" s="105" t="s">
        <v>2002</v>
      </c>
      <c r="D1824" s="66" t="s">
        <v>2006</v>
      </c>
      <c r="E1824" s="68" t="s">
        <v>86</v>
      </c>
      <c r="F1824" s="65">
        <v>1</v>
      </c>
      <c r="G1824" s="86">
        <v>8200000</v>
      </c>
      <c r="H1824" s="70">
        <f t="shared" si="241"/>
        <v>2460000</v>
      </c>
      <c r="I1824" s="65">
        <v>1</v>
      </c>
      <c r="J1824" s="71">
        <v>8200000</v>
      </c>
      <c r="K1824" s="70">
        <f t="shared" si="243"/>
        <v>2460000</v>
      </c>
      <c r="L1824" s="72"/>
      <c r="M1824" s="72"/>
      <c r="N1824" s="72"/>
      <c r="O1824" s="66"/>
      <c r="P1824" s="90"/>
      <c r="Q1824" s="65">
        <v>2011</v>
      </c>
      <c r="R1824" s="66">
        <v>10</v>
      </c>
      <c r="S1824" s="75">
        <f t="shared" si="244"/>
        <v>0.1</v>
      </c>
      <c r="T1824" s="76">
        <f t="shared" si="245"/>
        <v>820000</v>
      </c>
      <c r="U1824" s="66">
        <f t="shared" ref="U1824:U1887" si="248">2018-Q1824</f>
        <v>7</v>
      </c>
      <c r="V1824" s="66"/>
      <c r="W1824" s="77">
        <f t="shared" si="247"/>
        <v>5740000</v>
      </c>
      <c r="X1824" s="18">
        <f t="shared" si="242"/>
        <v>2460000</v>
      </c>
    </row>
    <row r="1825" spans="1:24" ht="30" hidden="1" x14ac:dyDescent="0.25">
      <c r="A1825" s="65">
        <f t="shared" si="246"/>
        <v>536</v>
      </c>
      <c r="B1825" s="66"/>
      <c r="C1825" s="105" t="s">
        <v>2002</v>
      </c>
      <c r="D1825" s="66" t="s">
        <v>2007</v>
      </c>
      <c r="E1825" s="68" t="s">
        <v>86</v>
      </c>
      <c r="F1825" s="65">
        <v>1</v>
      </c>
      <c r="G1825" s="86">
        <v>8200000</v>
      </c>
      <c r="H1825" s="70">
        <f t="shared" si="241"/>
        <v>2460000</v>
      </c>
      <c r="I1825" s="65">
        <v>1</v>
      </c>
      <c r="J1825" s="71">
        <v>8200000</v>
      </c>
      <c r="K1825" s="70">
        <f t="shared" si="243"/>
        <v>2460000</v>
      </c>
      <c r="L1825" s="72"/>
      <c r="M1825" s="72"/>
      <c r="N1825" s="72"/>
      <c r="O1825" s="66"/>
      <c r="P1825" s="90"/>
      <c r="Q1825" s="65">
        <v>2011</v>
      </c>
      <c r="R1825" s="66">
        <v>10</v>
      </c>
      <c r="S1825" s="75">
        <f t="shared" si="244"/>
        <v>0.1</v>
      </c>
      <c r="T1825" s="76">
        <f t="shared" si="245"/>
        <v>820000</v>
      </c>
      <c r="U1825" s="66">
        <f t="shared" si="248"/>
        <v>7</v>
      </c>
      <c r="V1825" s="66"/>
      <c r="W1825" s="77">
        <f t="shared" si="247"/>
        <v>5740000</v>
      </c>
      <c r="X1825" s="18">
        <f t="shared" si="242"/>
        <v>2460000</v>
      </c>
    </row>
    <row r="1826" spans="1:24" ht="30" hidden="1" x14ac:dyDescent="0.25">
      <c r="A1826" s="65">
        <f t="shared" si="246"/>
        <v>537</v>
      </c>
      <c r="B1826" s="66"/>
      <c r="C1826" s="105" t="s">
        <v>2008</v>
      </c>
      <c r="D1826" s="66" t="s">
        <v>2009</v>
      </c>
      <c r="E1826" s="68" t="s">
        <v>86</v>
      </c>
      <c r="F1826" s="65">
        <v>1</v>
      </c>
      <c r="G1826" s="86">
        <v>8200000</v>
      </c>
      <c r="H1826" s="70">
        <f t="shared" si="241"/>
        <v>2460000</v>
      </c>
      <c r="I1826" s="65">
        <v>1</v>
      </c>
      <c r="J1826" s="71">
        <v>8200000</v>
      </c>
      <c r="K1826" s="70">
        <f t="shared" si="243"/>
        <v>2460000</v>
      </c>
      <c r="L1826" s="72"/>
      <c r="M1826" s="72"/>
      <c r="N1826" s="72"/>
      <c r="O1826" s="66"/>
      <c r="P1826" s="90"/>
      <c r="Q1826" s="65">
        <v>2011</v>
      </c>
      <c r="R1826" s="66">
        <v>10</v>
      </c>
      <c r="S1826" s="75">
        <f t="shared" si="244"/>
        <v>0.1</v>
      </c>
      <c r="T1826" s="76">
        <f t="shared" si="245"/>
        <v>820000</v>
      </c>
      <c r="U1826" s="66">
        <f t="shared" si="248"/>
        <v>7</v>
      </c>
      <c r="V1826" s="66"/>
      <c r="W1826" s="77">
        <f t="shared" si="247"/>
        <v>5740000</v>
      </c>
      <c r="X1826" s="18">
        <f t="shared" si="242"/>
        <v>2460000</v>
      </c>
    </row>
    <row r="1827" spans="1:24" ht="30" hidden="1" x14ac:dyDescent="0.25">
      <c r="A1827" s="65">
        <f t="shared" si="246"/>
        <v>538</v>
      </c>
      <c r="B1827" s="66"/>
      <c r="C1827" s="105" t="s">
        <v>2008</v>
      </c>
      <c r="D1827" s="66" t="s">
        <v>2010</v>
      </c>
      <c r="E1827" s="68" t="s">
        <v>86</v>
      </c>
      <c r="F1827" s="65">
        <v>1</v>
      </c>
      <c r="G1827" s="86">
        <v>8200000</v>
      </c>
      <c r="H1827" s="70">
        <f t="shared" si="241"/>
        <v>2460000</v>
      </c>
      <c r="I1827" s="65">
        <v>1</v>
      </c>
      <c r="J1827" s="71">
        <v>8200000</v>
      </c>
      <c r="K1827" s="70">
        <f t="shared" si="243"/>
        <v>2460000</v>
      </c>
      <c r="L1827" s="72"/>
      <c r="M1827" s="72"/>
      <c r="N1827" s="72"/>
      <c r="O1827" s="66"/>
      <c r="P1827" s="90"/>
      <c r="Q1827" s="65">
        <v>2011</v>
      </c>
      <c r="R1827" s="66">
        <v>10</v>
      </c>
      <c r="S1827" s="75">
        <f t="shared" si="244"/>
        <v>0.1</v>
      </c>
      <c r="T1827" s="76">
        <f t="shared" si="245"/>
        <v>820000</v>
      </c>
      <c r="U1827" s="66">
        <f t="shared" si="248"/>
        <v>7</v>
      </c>
      <c r="V1827" s="66"/>
      <c r="W1827" s="77">
        <f t="shared" si="247"/>
        <v>5740000</v>
      </c>
      <c r="X1827" s="18">
        <f t="shared" si="242"/>
        <v>2460000</v>
      </c>
    </row>
    <row r="1828" spans="1:24" ht="30" hidden="1" x14ac:dyDescent="0.25">
      <c r="A1828" s="65">
        <f t="shared" si="246"/>
        <v>539</v>
      </c>
      <c r="B1828" s="66"/>
      <c r="C1828" s="105" t="s">
        <v>2008</v>
      </c>
      <c r="D1828" s="66" t="s">
        <v>2011</v>
      </c>
      <c r="E1828" s="68" t="s">
        <v>86</v>
      </c>
      <c r="F1828" s="65">
        <v>1</v>
      </c>
      <c r="G1828" s="86">
        <v>8200000</v>
      </c>
      <c r="H1828" s="70">
        <f t="shared" si="241"/>
        <v>2460000</v>
      </c>
      <c r="I1828" s="65">
        <v>1</v>
      </c>
      <c r="J1828" s="71">
        <v>8200000</v>
      </c>
      <c r="K1828" s="70">
        <f t="shared" si="243"/>
        <v>2460000</v>
      </c>
      <c r="L1828" s="72"/>
      <c r="M1828" s="72"/>
      <c r="N1828" s="72"/>
      <c r="O1828" s="66"/>
      <c r="P1828" s="90"/>
      <c r="Q1828" s="65">
        <v>2011</v>
      </c>
      <c r="R1828" s="66">
        <v>10</v>
      </c>
      <c r="S1828" s="75">
        <f t="shared" si="244"/>
        <v>0.1</v>
      </c>
      <c r="T1828" s="76">
        <f t="shared" si="245"/>
        <v>820000</v>
      </c>
      <c r="U1828" s="66">
        <f t="shared" si="248"/>
        <v>7</v>
      </c>
      <c r="V1828" s="66"/>
      <c r="W1828" s="77">
        <f t="shared" si="247"/>
        <v>5740000</v>
      </c>
      <c r="X1828" s="18">
        <f t="shared" si="242"/>
        <v>2460000</v>
      </c>
    </row>
    <row r="1829" spans="1:24" ht="30" hidden="1" x14ac:dyDescent="0.25">
      <c r="A1829" s="65">
        <f t="shared" si="246"/>
        <v>540</v>
      </c>
      <c r="B1829" s="66"/>
      <c r="C1829" s="105" t="s">
        <v>2008</v>
      </c>
      <c r="D1829" s="66" t="s">
        <v>2012</v>
      </c>
      <c r="E1829" s="68" t="s">
        <v>86</v>
      </c>
      <c r="F1829" s="65">
        <v>1</v>
      </c>
      <c r="G1829" s="86">
        <v>8200000</v>
      </c>
      <c r="H1829" s="70">
        <f t="shared" si="241"/>
        <v>2460000</v>
      </c>
      <c r="I1829" s="65">
        <v>1</v>
      </c>
      <c r="J1829" s="71">
        <v>8200000</v>
      </c>
      <c r="K1829" s="70">
        <f t="shared" si="243"/>
        <v>2460000</v>
      </c>
      <c r="L1829" s="72"/>
      <c r="M1829" s="72"/>
      <c r="N1829" s="72"/>
      <c r="O1829" s="66"/>
      <c r="P1829" s="90"/>
      <c r="Q1829" s="65">
        <v>2011</v>
      </c>
      <c r="R1829" s="66">
        <v>10</v>
      </c>
      <c r="S1829" s="75">
        <f t="shared" si="244"/>
        <v>0.1</v>
      </c>
      <c r="T1829" s="76">
        <f t="shared" si="245"/>
        <v>820000</v>
      </c>
      <c r="U1829" s="66">
        <f t="shared" si="248"/>
        <v>7</v>
      </c>
      <c r="V1829" s="66"/>
      <c r="W1829" s="77">
        <f t="shared" si="247"/>
        <v>5740000</v>
      </c>
      <c r="X1829" s="18">
        <f t="shared" si="242"/>
        <v>2460000</v>
      </c>
    </row>
    <row r="1830" spans="1:24" ht="30" hidden="1" x14ac:dyDescent="0.25">
      <c r="A1830" s="65">
        <f t="shared" si="246"/>
        <v>541</v>
      </c>
      <c r="B1830" s="66"/>
      <c r="C1830" s="105" t="s">
        <v>2008</v>
      </c>
      <c r="D1830" s="66" t="s">
        <v>2013</v>
      </c>
      <c r="E1830" s="68" t="s">
        <v>86</v>
      </c>
      <c r="F1830" s="65">
        <v>1</v>
      </c>
      <c r="G1830" s="86">
        <v>8200000</v>
      </c>
      <c r="H1830" s="70">
        <f t="shared" si="241"/>
        <v>2460000</v>
      </c>
      <c r="I1830" s="65">
        <v>1</v>
      </c>
      <c r="J1830" s="71">
        <v>8200000</v>
      </c>
      <c r="K1830" s="70">
        <f t="shared" si="243"/>
        <v>2460000</v>
      </c>
      <c r="L1830" s="72"/>
      <c r="M1830" s="72"/>
      <c r="N1830" s="72"/>
      <c r="O1830" s="66"/>
      <c r="P1830" s="90"/>
      <c r="Q1830" s="65">
        <v>2011</v>
      </c>
      <c r="R1830" s="66">
        <v>10</v>
      </c>
      <c r="S1830" s="75">
        <f t="shared" si="244"/>
        <v>0.1</v>
      </c>
      <c r="T1830" s="76">
        <f t="shared" si="245"/>
        <v>820000</v>
      </c>
      <c r="U1830" s="66">
        <f t="shared" si="248"/>
        <v>7</v>
      </c>
      <c r="V1830" s="66"/>
      <c r="W1830" s="77">
        <f t="shared" si="247"/>
        <v>5740000</v>
      </c>
      <c r="X1830" s="18">
        <f t="shared" si="242"/>
        <v>2460000</v>
      </c>
    </row>
    <row r="1831" spans="1:24" ht="30" hidden="1" x14ac:dyDescent="0.25">
      <c r="A1831" s="65">
        <f t="shared" si="246"/>
        <v>542</v>
      </c>
      <c r="B1831" s="66"/>
      <c r="C1831" s="105" t="s">
        <v>2008</v>
      </c>
      <c r="D1831" s="66" t="s">
        <v>2014</v>
      </c>
      <c r="E1831" s="68" t="s">
        <v>86</v>
      </c>
      <c r="F1831" s="65">
        <v>1</v>
      </c>
      <c r="G1831" s="86">
        <v>8200000</v>
      </c>
      <c r="H1831" s="70">
        <f t="shared" si="241"/>
        <v>2460000</v>
      </c>
      <c r="I1831" s="65">
        <v>1</v>
      </c>
      <c r="J1831" s="71">
        <v>8200000</v>
      </c>
      <c r="K1831" s="70">
        <f t="shared" si="243"/>
        <v>2460000</v>
      </c>
      <c r="L1831" s="72"/>
      <c r="M1831" s="72"/>
      <c r="N1831" s="72"/>
      <c r="O1831" s="66"/>
      <c r="P1831" s="90"/>
      <c r="Q1831" s="65">
        <v>2011</v>
      </c>
      <c r="R1831" s="66">
        <v>10</v>
      </c>
      <c r="S1831" s="75">
        <f t="shared" si="244"/>
        <v>0.1</v>
      </c>
      <c r="T1831" s="76">
        <f t="shared" si="245"/>
        <v>820000</v>
      </c>
      <c r="U1831" s="66">
        <f t="shared" si="248"/>
        <v>7</v>
      </c>
      <c r="V1831" s="66"/>
      <c r="W1831" s="77">
        <f t="shared" si="247"/>
        <v>5740000</v>
      </c>
      <c r="X1831" s="18">
        <f t="shared" si="242"/>
        <v>2460000</v>
      </c>
    </row>
    <row r="1832" spans="1:24" ht="30" hidden="1" x14ac:dyDescent="0.25">
      <c r="A1832" s="65">
        <f t="shared" si="246"/>
        <v>543</v>
      </c>
      <c r="B1832" s="66"/>
      <c r="C1832" s="105" t="s">
        <v>2008</v>
      </c>
      <c r="D1832" s="66" t="s">
        <v>2015</v>
      </c>
      <c r="E1832" s="68" t="s">
        <v>86</v>
      </c>
      <c r="F1832" s="65">
        <v>1</v>
      </c>
      <c r="G1832" s="86">
        <v>8200000</v>
      </c>
      <c r="H1832" s="70">
        <f t="shared" si="241"/>
        <v>2460000</v>
      </c>
      <c r="I1832" s="65">
        <v>1</v>
      </c>
      <c r="J1832" s="71">
        <v>8200000</v>
      </c>
      <c r="K1832" s="70">
        <f t="shared" si="243"/>
        <v>2460000</v>
      </c>
      <c r="L1832" s="72"/>
      <c r="M1832" s="72"/>
      <c r="N1832" s="72"/>
      <c r="O1832" s="66"/>
      <c r="P1832" s="90"/>
      <c r="Q1832" s="65">
        <v>2011</v>
      </c>
      <c r="R1832" s="66">
        <v>10</v>
      </c>
      <c r="S1832" s="75">
        <f t="shared" si="244"/>
        <v>0.1</v>
      </c>
      <c r="T1832" s="76">
        <f t="shared" si="245"/>
        <v>820000</v>
      </c>
      <c r="U1832" s="66">
        <f t="shared" si="248"/>
        <v>7</v>
      </c>
      <c r="V1832" s="66"/>
      <c r="W1832" s="77">
        <f t="shared" si="247"/>
        <v>5740000</v>
      </c>
      <c r="X1832" s="18">
        <f t="shared" si="242"/>
        <v>2460000</v>
      </c>
    </row>
    <row r="1833" spans="1:24" ht="30" hidden="1" x14ac:dyDescent="0.25">
      <c r="A1833" s="65">
        <f t="shared" si="246"/>
        <v>544</v>
      </c>
      <c r="B1833" s="66"/>
      <c r="C1833" s="105" t="s">
        <v>2008</v>
      </c>
      <c r="D1833" s="66" t="s">
        <v>2016</v>
      </c>
      <c r="E1833" s="68" t="s">
        <v>86</v>
      </c>
      <c r="F1833" s="65">
        <v>1</v>
      </c>
      <c r="G1833" s="86">
        <v>8200000</v>
      </c>
      <c r="H1833" s="70">
        <f t="shared" si="241"/>
        <v>2460000</v>
      </c>
      <c r="I1833" s="65">
        <v>1</v>
      </c>
      <c r="J1833" s="71">
        <v>8200000</v>
      </c>
      <c r="K1833" s="70">
        <f t="shared" si="243"/>
        <v>2460000</v>
      </c>
      <c r="L1833" s="72"/>
      <c r="M1833" s="72"/>
      <c r="N1833" s="72"/>
      <c r="O1833" s="66"/>
      <c r="P1833" s="90"/>
      <c r="Q1833" s="65">
        <v>2011</v>
      </c>
      <c r="R1833" s="66">
        <v>10</v>
      </c>
      <c r="S1833" s="75">
        <f t="shared" si="244"/>
        <v>0.1</v>
      </c>
      <c r="T1833" s="76">
        <f t="shared" si="245"/>
        <v>820000</v>
      </c>
      <c r="U1833" s="66">
        <f t="shared" si="248"/>
        <v>7</v>
      </c>
      <c r="V1833" s="66"/>
      <c r="W1833" s="77">
        <f t="shared" si="247"/>
        <v>5740000</v>
      </c>
      <c r="X1833" s="18">
        <f t="shared" si="242"/>
        <v>2460000</v>
      </c>
    </row>
    <row r="1834" spans="1:24" ht="30" hidden="1" x14ac:dyDescent="0.25">
      <c r="A1834" s="65">
        <f t="shared" si="246"/>
        <v>545</v>
      </c>
      <c r="B1834" s="66"/>
      <c r="C1834" s="105" t="s">
        <v>2008</v>
      </c>
      <c r="D1834" s="66" t="s">
        <v>2017</v>
      </c>
      <c r="E1834" s="68" t="s">
        <v>86</v>
      </c>
      <c r="F1834" s="65">
        <v>1</v>
      </c>
      <c r="G1834" s="86">
        <v>8200000</v>
      </c>
      <c r="H1834" s="70">
        <f t="shared" si="241"/>
        <v>2460000</v>
      </c>
      <c r="I1834" s="65">
        <v>1</v>
      </c>
      <c r="J1834" s="71">
        <v>8200000</v>
      </c>
      <c r="K1834" s="70">
        <f t="shared" si="243"/>
        <v>2460000</v>
      </c>
      <c r="L1834" s="72"/>
      <c r="M1834" s="72"/>
      <c r="N1834" s="72"/>
      <c r="O1834" s="66"/>
      <c r="P1834" s="90"/>
      <c r="Q1834" s="65">
        <v>2011</v>
      </c>
      <c r="R1834" s="66">
        <v>10</v>
      </c>
      <c r="S1834" s="75">
        <f t="shared" si="244"/>
        <v>0.1</v>
      </c>
      <c r="T1834" s="76">
        <f t="shared" si="245"/>
        <v>820000</v>
      </c>
      <c r="U1834" s="66">
        <f t="shared" si="248"/>
        <v>7</v>
      </c>
      <c r="V1834" s="66"/>
      <c r="W1834" s="77">
        <f t="shared" si="247"/>
        <v>5740000</v>
      </c>
      <c r="X1834" s="18">
        <f t="shared" si="242"/>
        <v>2460000</v>
      </c>
    </row>
    <row r="1835" spans="1:24" ht="30" hidden="1" x14ac:dyDescent="0.25">
      <c r="A1835" s="65">
        <f t="shared" si="246"/>
        <v>546</v>
      </c>
      <c r="B1835" s="66"/>
      <c r="C1835" s="105" t="s">
        <v>2008</v>
      </c>
      <c r="D1835" s="66" t="s">
        <v>2018</v>
      </c>
      <c r="E1835" s="68" t="s">
        <v>86</v>
      </c>
      <c r="F1835" s="65">
        <v>1</v>
      </c>
      <c r="G1835" s="86">
        <v>8200000</v>
      </c>
      <c r="H1835" s="70">
        <f t="shared" si="241"/>
        <v>2460000</v>
      </c>
      <c r="I1835" s="65">
        <v>1</v>
      </c>
      <c r="J1835" s="71">
        <v>8200000</v>
      </c>
      <c r="K1835" s="70">
        <f t="shared" si="243"/>
        <v>2460000</v>
      </c>
      <c r="L1835" s="72"/>
      <c r="M1835" s="72"/>
      <c r="N1835" s="72"/>
      <c r="O1835" s="66"/>
      <c r="P1835" s="90"/>
      <c r="Q1835" s="65">
        <v>2011</v>
      </c>
      <c r="R1835" s="66">
        <v>10</v>
      </c>
      <c r="S1835" s="75">
        <f t="shared" si="244"/>
        <v>0.1</v>
      </c>
      <c r="T1835" s="76">
        <f t="shared" si="245"/>
        <v>820000</v>
      </c>
      <c r="U1835" s="66">
        <f t="shared" si="248"/>
        <v>7</v>
      </c>
      <c r="V1835" s="66"/>
      <c r="W1835" s="77">
        <f t="shared" si="247"/>
        <v>5740000</v>
      </c>
      <c r="X1835" s="18">
        <f t="shared" si="242"/>
        <v>2460000</v>
      </c>
    </row>
    <row r="1836" spans="1:24" ht="20.25" hidden="1" customHeight="1" x14ac:dyDescent="0.25">
      <c r="A1836" s="65">
        <f t="shared" si="246"/>
        <v>547</v>
      </c>
      <c r="B1836" s="66"/>
      <c r="C1836" s="67" t="s">
        <v>2019</v>
      </c>
      <c r="D1836" s="66" t="s">
        <v>2020</v>
      </c>
      <c r="E1836" s="68" t="s">
        <v>86</v>
      </c>
      <c r="F1836" s="65">
        <v>1</v>
      </c>
      <c r="G1836" s="69">
        <v>11300000</v>
      </c>
      <c r="H1836" s="70">
        <f t="shared" si="241"/>
        <v>3390000</v>
      </c>
      <c r="I1836" s="65">
        <v>1</v>
      </c>
      <c r="J1836" s="71">
        <v>11300000</v>
      </c>
      <c r="K1836" s="70">
        <f t="shared" si="243"/>
        <v>3390000</v>
      </c>
      <c r="L1836" s="72"/>
      <c r="M1836" s="72"/>
      <c r="N1836" s="72"/>
      <c r="O1836" s="72"/>
      <c r="P1836" s="90"/>
      <c r="Q1836" s="65">
        <v>2011</v>
      </c>
      <c r="R1836" s="66">
        <v>10</v>
      </c>
      <c r="S1836" s="75">
        <f t="shared" si="244"/>
        <v>0.1</v>
      </c>
      <c r="T1836" s="76">
        <f t="shared" si="245"/>
        <v>1130000</v>
      </c>
      <c r="U1836" s="66">
        <f t="shared" si="248"/>
        <v>7</v>
      </c>
      <c r="V1836" s="66"/>
      <c r="W1836" s="77">
        <f t="shared" si="247"/>
        <v>7910000</v>
      </c>
      <c r="X1836" s="18">
        <f t="shared" si="242"/>
        <v>3390000</v>
      </c>
    </row>
    <row r="1837" spans="1:24" ht="20.25" hidden="1" customHeight="1" x14ac:dyDescent="0.25">
      <c r="A1837" s="65">
        <f t="shared" si="246"/>
        <v>548</v>
      </c>
      <c r="B1837" s="66"/>
      <c r="C1837" s="67" t="s">
        <v>2019</v>
      </c>
      <c r="D1837" s="66" t="s">
        <v>2021</v>
      </c>
      <c r="E1837" s="68" t="s">
        <v>86</v>
      </c>
      <c r="F1837" s="65">
        <v>1</v>
      </c>
      <c r="G1837" s="88">
        <v>11300000</v>
      </c>
      <c r="H1837" s="70">
        <f t="shared" si="241"/>
        <v>3390000</v>
      </c>
      <c r="I1837" s="65">
        <v>1</v>
      </c>
      <c r="J1837" s="71">
        <v>11300000</v>
      </c>
      <c r="K1837" s="70">
        <f t="shared" si="243"/>
        <v>3390000</v>
      </c>
      <c r="L1837" s="72"/>
      <c r="M1837" s="72"/>
      <c r="N1837" s="72"/>
      <c r="O1837" s="66"/>
      <c r="P1837" s="90"/>
      <c r="Q1837" s="65">
        <v>2011</v>
      </c>
      <c r="R1837" s="66">
        <v>10</v>
      </c>
      <c r="S1837" s="75">
        <f t="shared" si="244"/>
        <v>0.1</v>
      </c>
      <c r="T1837" s="76">
        <f t="shared" si="245"/>
        <v>1130000</v>
      </c>
      <c r="U1837" s="66">
        <f t="shared" si="248"/>
        <v>7</v>
      </c>
      <c r="V1837" s="66"/>
      <c r="W1837" s="77">
        <f t="shared" si="247"/>
        <v>7910000</v>
      </c>
      <c r="X1837" s="18">
        <f t="shared" si="242"/>
        <v>3390000</v>
      </c>
    </row>
    <row r="1838" spans="1:24" hidden="1" x14ac:dyDescent="0.25">
      <c r="A1838" s="65">
        <f t="shared" si="246"/>
        <v>549</v>
      </c>
      <c r="B1838" s="66"/>
      <c r="C1838" s="105" t="s">
        <v>1811</v>
      </c>
      <c r="D1838" s="66" t="s">
        <v>2022</v>
      </c>
      <c r="E1838" s="68" t="s">
        <v>86</v>
      </c>
      <c r="F1838" s="65">
        <v>1</v>
      </c>
      <c r="G1838" s="69">
        <v>19500000</v>
      </c>
      <c r="H1838" s="70">
        <f t="shared" si="241"/>
        <v>5850000</v>
      </c>
      <c r="I1838" s="65">
        <v>1</v>
      </c>
      <c r="J1838" s="71">
        <v>19500000</v>
      </c>
      <c r="K1838" s="70">
        <f t="shared" si="243"/>
        <v>5850000</v>
      </c>
      <c r="L1838" s="72"/>
      <c r="M1838" s="72"/>
      <c r="N1838" s="72"/>
      <c r="O1838" s="66"/>
      <c r="P1838" s="90"/>
      <c r="Q1838" s="65">
        <v>2011</v>
      </c>
      <c r="R1838" s="66">
        <v>10</v>
      </c>
      <c r="S1838" s="75">
        <f t="shared" si="244"/>
        <v>0.1</v>
      </c>
      <c r="T1838" s="76">
        <f t="shared" si="245"/>
        <v>1950000</v>
      </c>
      <c r="U1838" s="66">
        <f t="shared" si="248"/>
        <v>7</v>
      </c>
      <c r="V1838" s="66"/>
      <c r="W1838" s="77">
        <f t="shared" si="247"/>
        <v>13650000</v>
      </c>
      <c r="X1838" s="18">
        <f t="shared" si="242"/>
        <v>5850000</v>
      </c>
    </row>
    <row r="1839" spans="1:24" hidden="1" x14ac:dyDescent="0.25">
      <c r="A1839" s="65">
        <f t="shared" si="246"/>
        <v>550</v>
      </c>
      <c r="B1839" s="66"/>
      <c r="C1839" s="105" t="s">
        <v>1811</v>
      </c>
      <c r="D1839" s="66" t="s">
        <v>2022</v>
      </c>
      <c r="E1839" s="68" t="s">
        <v>86</v>
      </c>
      <c r="F1839" s="65">
        <v>1</v>
      </c>
      <c r="G1839" s="69">
        <v>19500000</v>
      </c>
      <c r="H1839" s="70">
        <f t="shared" ref="H1839:H1861" si="249">G1839-W1839</f>
        <v>5850000</v>
      </c>
      <c r="I1839" s="65">
        <v>1</v>
      </c>
      <c r="J1839" s="71">
        <v>19500000</v>
      </c>
      <c r="K1839" s="70">
        <f t="shared" si="243"/>
        <v>5850000</v>
      </c>
      <c r="L1839" s="72"/>
      <c r="M1839" s="72"/>
      <c r="N1839" s="72"/>
      <c r="O1839" s="66"/>
      <c r="P1839" s="90"/>
      <c r="Q1839" s="65">
        <v>2011</v>
      </c>
      <c r="R1839" s="66">
        <v>10</v>
      </c>
      <c r="S1839" s="75">
        <f t="shared" si="244"/>
        <v>0.1</v>
      </c>
      <c r="T1839" s="76">
        <f t="shared" si="245"/>
        <v>1950000</v>
      </c>
      <c r="U1839" s="66">
        <f t="shared" si="248"/>
        <v>7</v>
      </c>
      <c r="V1839" s="66"/>
      <c r="W1839" s="77">
        <f t="shared" si="247"/>
        <v>13650000</v>
      </c>
      <c r="X1839" s="18">
        <f t="shared" si="242"/>
        <v>5850000</v>
      </c>
    </row>
    <row r="1840" spans="1:24" hidden="1" x14ac:dyDescent="0.25">
      <c r="A1840" s="65">
        <f t="shared" si="246"/>
        <v>551</v>
      </c>
      <c r="B1840" s="66"/>
      <c r="C1840" s="105" t="s">
        <v>1811</v>
      </c>
      <c r="D1840" s="66" t="s">
        <v>2022</v>
      </c>
      <c r="E1840" s="68" t="s">
        <v>86</v>
      </c>
      <c r="F1840" s="65">
        <v>1</v>
      </c>
      <c r="G1840" s="69">
        <v>19500000</v>
      </c>
      <c r="H1840" s="70">
        <f t="shared" si="249"/>
        <v>5850000</v>
      </c>
      <c r="I1840" s="65">
        <v>1</v>
      </c>
      <c r="J1840" s="71">
        <v>19500000</v>
      </c>
      <c r="K1840" s="70">
        <f t="shared" si="243"/>
        <v>5850000</v>
      </c>
      <c r="L1840" s="72"/>
      <c r="M1840" s="72"/>
      <c r="N1840" s="72"/>
      <c r="O1840" s="66"/>
      <c r="P1840" s="90"/>
      <c r="Q1840" s="65">
        <v>2011</v>
      </c>
      <c r="R1840" s="66">
        <v>10</v>
      </c>
      <c r="S1840" s="75">
        <f t="shared" si="244"/>
        <v>0.1</v>
      </c>
      <c r="T1840" s="76">
        <f t="shared" si="245"/>
        <v>1950000</v>
      </c>
      <c r="U1840" s="66">
        <f t="shared" si="248"/>
        <v>7</v>
      </c>
      <c r="V1840" s="66"/>
      <c r="W1840" s="77">
        <f t="shared" si="247"/>
        <v>13650000</v>
      </c>
      <c r="X1840" s="18">
        <f t="shared" si="242"/>
        <v>5850000</v>
      </c>
    </row>
    <row r="1841" spans="1:24" hidden="1" x14ac:dyDescent="0.25">
      <c r="A1841" s="65">
        <f t="shared" si="246"/>
        <v>552</v>
      </c>
      <c r="B1841" s="66"/>
      <c r="C1841" s="105" t="s">
        <v>1811</v>
      </c>
      <c r="D1841" s="66" t="s">
        <v>2022</v>
      </c>
      <c r="E1841" s="68" t="s">
        <v>86</v>
      </c>
      <c r="F1841" s="65">
        <v>1</v>
      </c>
      <c r="G1841" s="69">
        <v>19500000</v>
      </c>
      <c r="H1841" s="70">
        <f t="shared" si="249"/>
        <v>5850000</v>
      </c>
      <c r="I1841" s="65">
        <v>1</v>
      </c>
      <c r="J1841" s="71">
        <v>19500000</v>
      </c>
      <c r="K1841" s="70">
        <f t="shared" si="243"/>
        <v>5850000</v>
      </c>
      <c r="L1841" s="72"/>
      <c r="M1841" s="72"/>
      <c r="N1841" s="72"/>
      <c r="O1841" s="66"/>
      <c r="P1841" s="90"/>
      <c r="Q1841" s="65">
        <v>2011</v>
      </c>
      <c r="R1841" s="66">
        <v>10</v>
      </c>
      <c r="S1841" s="75">
        <f t="shared" si="244"/>
        <v>0.1</v>
      </c>
      <c r="T1841" s="76">
        <f t="shared" si="245"/>
        <v>1950000</v>
      </c>
      <c r="U1841" s="66">
        <f t="shared" si="248"/>
        <v>7</v>
      </c>
      <c r="V1841" s="66"/>
      <c r="W1841" s="77">
        <f t="shared" si="247"/>
        <v>13650000</v>
      </c>
      <c r="X1841" s="18">
        <f t="shared" si="242"/>
        <v>5850000</v>
      </c>
    </row>
    <row r="1842" spans="1:24" hidden="1" x14ac:dyDescent="0.25">
      <c r="A1842" s="65">
        <f t="shared" si="246"/>
        <v>553</v>
      </c>
      <c r="B1842" s="66"/>
      <c r="C1842" s="105" t="s">
        <v>1811</v>
      </c>
      <c r="D1842" s="66" t="s">
        <v>2022</v>
      </c>
      <c r="E1842" s="68" t="s">
        <v>86</v>
      </c>
      <c r="F1842" s="65">
        <v>1</v>
      </c>
      <c r="G1842" s="69">
        <v>19500000</v>
      </c>
      <c r="H1842" s="70">
        <f t="shared" si="249"/>
        <v>5850000</v>
      </c>
      <c r="I1842" s="65">
        <v>1</v>
      </c>
      <c r="J1842" s="71">
        <v>19500000</v>
      </c>
      <c r="K1842" s="70">
        <f t="shared" si="243"/>
        <v>5850000</v>
      </c>
      <c r="L1842" s="72"/>
      <c r="M1842" s="72"/>
      <c r="N1842" s="72"/>
      <c r="O1842" s="66"/>
      <c r="P1842" s="90"/>
      <c r="Q1842" s="65">
        <v>2011</v>
      </c>
      <c r="R1842" s="66">
        <v>10</v>
      </c>
      <c r="S1842" s="75">
        <f t="shared" si="244"/>
        <v>0.1</v>
      </c>
      <c r="T1842" s="76">
        <f t="shared" si="245"/>
        <v>1950000</v>
      </c>
      <c r="U1842" s="66">
        <f t="shared" si="248"/>
        <v>7</v>
      </c>
      <c r="V1842" s="66"/>
      <c r="W1842" s="77">
        <f t="shared" si="247"/>
        <v>13650000</v>
      </c>
      <c r="X1842" s="18">
        <f t="shared" si="242"/>
        <v>5850000</v>
      </c>
    </row>
    <row r="1843" spans="1:24" hidden="1" x14ac:dyDescent="0.25">
      <c r="A1843" s="65">
        <f t="shared" si="246"/>
        <v>554</v>
      </c>
      <c r="B1843" s="66"/>
      <c r="C1843" s="105" t="s">
        <v>2023</v>
      </c>
      <c r="D1843" s="66" t="s">
        <v>2024</v>
      </c>
      <c r="E1843" s="68" t="s">
        <v>86</v>
      </c>
      <c r="F1843" s="65">
        <v>1</v>
      </c>
      <c r="G1843" s="69">
        <v>19500000</v>
      </c>
      <c r="H1843" s="70">
        <f t="shared" si="249"/>
        <v>5850000</v>
      </c>
      <c r="I1843" s="65">
        <v>1</v>
      </c>
      <c r="J1843" s="71">
        <v>19500000</v>
      </c>
      <c r="K1843" s="70">
        <f t="shared" si="243"/>
        <v>5850000</v>
      </c>
      <c r="L1843" s="72"/>
      <c r="M1843" s="72"/>
      <c r="N1843" s="72"/>
      <c r="O1843" s="66"/>
      <c r="P1843" s="90"/>
      <c r="Q1843" s="65">
        <v>2011</v>
      </c>
      <c r="R1843" s="66">
        <v>10</v>
      </c>
      <c r="S1843" s="75">
        <f t="shared" si="244"/>
        <v>0.1</v>
      </c>
      <c r="T1843" s="76">
        <f t="shared" si="245"/>
        <v>1950000</v>
      </c>
      <c r="U1843" s="66">
        <f t="shared" si="248"/>
        <v>7</v>
      </c>
      <c r="V1843" s="66"/>
      <c r="W1843" s="77">
        <f t="shared" si="247"/>
        <v>13650000</v>
      </c>
      <c r="X1843" s="18">
        <f t="shared" si="242"/>
        <v>5850000</v>
      </c>
    </row>
    <row r="1844" spans="1:24" hidden="1" x14ac:dyDescent="0.25">
      <c r="A1844" s="65">
        <f t="shared" si="246"/>
        <v>555</v>
      </c>
      <c r="B1844" s="66"/>
      <c r="C1844" s="105" t="s">
        <v>2023</v>
      </c>
      <c r="D1844" s="66" t="s">
        <v>2024</v>
      </c>
      <c r="E1844" s="68" t="s">
        <v>86</v>
      </c>
      <c r="F1844" s="65">
        <v>1</v>
      </c>
      <c r="G1844" s="69">
        <v>19500000</v>
      </c>
      <c r="H1844" s="70">
        <f t="shared" si="249"/>
        <v>5850000</v>
      </c>
      <c r="I1844" s="65">
        <v>1</v>
      </c>
      <c r="J1844" s="71">
        <v>19500000</v>
      </c>
      <c r="K1844" s="70">
        <f t="shared" si="243"/>
        <v>5850000</v>
      </c>
      <c r="L1844" s="72"/>
      <c r="M1844" s="72"/>
      <c r="N1844" s="72"/>
      <c r="O1844" s="66"/>
      <c r="P1844" s="90"/>
      <c r="Q1844" s="65">
        <v>2011</v>
      </c>
      <c r="R1844" s="66">
        <v>10</v>
      </c>
      <c r="S1844" s="75">
        <f t="shared" si="244"/>
        <v>0.1</v>
      </c>
      <c r="T1844" s="76">
        <f t="shared" si="245"/>
        <v>1950000</v>
      </c>
      <c r="U1844" s="66">
        <f t="shared" si="248"/>
        <v>7</v>
      </c>
      <c r="V1844" s="66"/>
      <c r="W1844" s="77">
        <f t="shared" si="247"/>
        <v>13650000</v>
      </c>
      <c r="X1844" s="18">
        <f t="shared" si="242"/>
        <v>5850000</v>
      </c>
    </row>
    <row r="1845" spans="1:24" hidden="1" x14ac:dyDescent="0.25">
      <c r="A1845" s="65">
        <f t="shared" si="246"/>
        <v>556</v>
      </c>
      <c r="B1845" s="66"/>
      <c r="C1845" s="105" t="s">
        <v>2023</v>
      </c>
      <c r="D1845" s="66" t="s">
        <v>2024</v>
      </c>
      <c r="E1845" s="68" t="s">
        <v>86</v>
      </c>
      <c r="F1845" s="65">
        <v>1</v>
      </c>
      <c r="G1845" s="69">
        <v>19500000</v>
      </c>
      <c r="H1845" s="70">
        <f t="shared" si="249"/>
        <v>5850000</v>
      </c>
      <c r="I1845" s="65">
        <v>1</v>
      </c>
      <c r="J1845" s="71">
        <v>19500000</v>
      </c>
      <c r="K1845" s="70">
        <f t="shared" si="243"/>
        <v>5850000</v>
      </c>
      <c r="L1845" s="72"/>
      <c r="M1845" s="72"/>
      <c r="N1845" s="72"/>
      <c r="O1845" s="66"/>
      <c r="P1845" s="90"/>
      <c r="Q1845" s="65">
        <v>2011</v>
      </c>
      <c r="R1845" s="66">
        <v>10</v>
      </c>
      <c r="S1845" s="75">
        <f t="shared" si="244"/>
        <v>0.1</v>
      </c>
      <c r="T1845" s="76">
        <f t="shared" si="245"/>
        <v>1950000</v>
      </c>
      <c r="U1845" s="66">
        <f t="shared" si="248"/>
        <v>7</v>
      </c>
      <c r="V1845" s="66"/>
      <c r="W1845" s="77">
        <f t="shared" si="247"/>
        <v>13650000</v>
      </c>
      <c r="X1845" s="18">
        <f t="shared" si="242"/>
        <v>5850000</v>
      </c>
    </row>
    <row r="1846" spans="1:24" hidden="1" x14ac:dyDescent="0.25">
      <c r="A1846" s="65">
        <f t="shared" si="246"/>
        <v>557</v>
      </c>
      <c r="B1846" s="66"/>
      <c r="C1846" s="105" t="s">
        <v>1721</v>
      </c>
      <c r="D1846" s="195" t="s">
        <v>2025</v>
      </c>
      <c r="E1846" s="68" t="s">
        <v>86</v>
      </c>
      <c r="F1846" s="65">
        <v>1</v>
      </c>
      <c r="G1846" s="88">
        <v>19500000</v>
      </c>
      <c r="H1846" s="70">
        <f t="shared" si="249"/>
        <v>5850000</v>
      </c>
      <c r="I1846" s="65">
        <v>1</v>
      </c>
      <c r="J1846" s="71">
        <v>19500000</v>
      </c>
      <c r="K1846" s="70">
        <f t="shared" si="243"/>
        <v>5850000</v>
      </c>
      <c r="L1846" s="72"/>
      <c r="M1846" s="72"/>
      <c r="N1846" s="72"/>
      <c r="O1846" s="199"/>
      <c r="P1846" s="90"/>
      <c r="Q1846" s="65">
        <v>2011</v>
      </c>
      <c r="R1846" s="66">
        <v>10</v>
      </c>
      <c r="S1846" s="75">
        <f t="shared" si="244"/>
        <v>0.1</v>
      </c>
      <c r="T1846" s="76">
        <f t="shared" si="245"/>
        <v>1950000</v>
      </c>
      <c r="U1846" s="66">
        <f t="shared" si="248"/>
        <v>7</v>
      </c>
      <c r="V1846" s="66"/>
      <c r="W1846" s="77">
        <f t="shared" si="247"/>
        <v>13650000</v>
      </c>
      <c r="X1846" s="18">
        <f t="shared" si="242"/>
        <v>5850000</v>
      </c>
    </row>
    <row r="1847" spans="1:24" hidden="1" x14ac:dyDescent="0.25">
      <c r="A1847" s="65">
        <f t="shared" si="246"/>
        <v>558</v>
      </c>
      <c r="B1847" s="66"/>
      <c r="C1847" s="105" t="s">
        <v>1721</v>
      </c>
      <c r="D1847" s="195" t="s">
        <v>2026</v>
      </c>
      <c r="E1847" s="68" t="s">
        <v>86</v>
      </c>
      <c r="F1847" s="65">
        <v>1</v>
      </c>
      <c r="G1847" s="88">
        <v>19500000</v>
      </c>
      <c r="H1847" s="70">
        <f t="shared" si="249"/>
        <v>5850000</v>
      </c>
      <c r="I1847" s="65">
        <v>1</v>
      </c>
      <c r="J1847" s="71">
        <v>19500000</v>
      </c>
      <c r="K1847" s="70">
        <f t="shared" si="243"/>
        <v>5850000</v>
      </c>
      <c r="L1847" s="72"/>
      <c r="M1847" s="72"/>
      <c r="N1847" s="72"/>
      <c r="O1847" s="199"/>
      <c r="P1847" s="90"/>
      <c r="Q1847" s="65">
        <v>2011</v>
      </c>
      <c r="R1847" s="66">
        <v>10</v>
      </c>
      <c r="S1847" s="75">
        <f t="shared" si="244"/>
        <v>0.1</v>
      </c>
      <c r="T1847" s="76">
        <f t="shared" si="245"/>
        <v>1950000</v>
      </c>
      <c r="U1847" s="66">
        <f t="shared" si="248"/>
        <v>7</v>
      </c>
      <c r="V1847" s="66"/>
      <c r="W1847" s="77">
        <f t="shared" si="247"/>
        <v>13650000</v>
      </c>
      <c r="X1847" s="18">
        <f t="shared" si="242"/>
        <v>5850000</v>
      </c>
    </row>
    <row r="1848" spans="1:24" hidden="1" x14ac:dyDescent="0.25">
      <c r="A1848" s="65">
        <f t="shared" si="246"/>
        <v>559</v>
      </c>
      <c r="B1848" s="66"/>
      <c r="C1848" s="105" t="s">
        <v>1721</v>
      </c>
      <c r="D1848" s="195" t="s">
        <v>2027</v>
      </c>
      <c r="E1848" s="68" t="s">
        <v>86</v>
      </c>
      <c r="F1848" s="65">
        <v>1</v>
      </c>
      <c r="G1848" s="88">
        <v>19500000</v>
      </c>
      <c r="H1848" s="70">
        <f t="shared" si="249"/>
        <v>5850000</v>
      </c>
      <c r="I1848" s="65">
        <v>1</v>
      </c>
      <c r="J1848" s="71">
        <v>19500000</v>
      </c>
      <c r="K1848" s="70">
        <f t="shared" si="243"/>
        <v>5850000</v>
      </c>
      <c r="L1848" s="72"/>
      <c r="M1848" s="72"/>
      <c r="N1848" s="72"/>
      <c r="O1848" s="199"/>
      <c r="P1848" s="90"/>
      <c r="Q1848" s="65">
        <v>2011</v>
      </c>
      <c r="R1848" s="66">
        <v>10</v>
      </c>
      <c r="S1848" s="75">
        <f t="shared" si="244"/>
        <v>0.1</v>
      </c>
      <c r="T1848" s="76">
        <f t="shared" si="245"/>
        <v>1950000</v>
      </c>
      <c r="U1848" s="66">
        <f t="shared" si="248"/>
        <v>7</v>
      </c>
      <c r="V1848" s="66"/>
      <c r="W1848" s="77">
        <f t="shared" si="247"/>
        <v>13650000</v>
      </c>
      <c r="X1848" s="18">
        <f t="shared" si="242"/>
        <v>5850000</v>
      </c>
    </row>
    <row r="1849" spans="1:24" hidden="1" x14ac:dyDescent="0.25">
      <c r="A1849" s="65">
        <f t="shared" si="246"/>
        <v>560</v>
      </c>
      <c r="B1849" s="66"/>
      <c r="C1849" s="105" t="s">
        <v>1715</v>
      </c>
      <c r="D1849" s="195">
        <v>15007</v>
      </c>
      <c r="E1849" s="68" t="s">
        <v>86</v>
      </c>
      <c r="F1849" s="65">
        <v>3</v>
      </c>
      <c r="G1849" s="88">
        <v>21516000</v>
      </c>
      <c r="H1849" s="70">
        <f t="shared" si="249"/>
        <v>15061200</v>
      </c>
      <c r="I1849" s="65">
        <f t="shared" ref="I1849:J1861" si="250">F1849</f>
        <v>3</v>
      </c>
      <c r="J1849" s="71">
        <f t="shared" si="250"/>
        <v>21516000</v>
      </c>
      <c r="K1849" s="70">
        <f t="shared" si="243"/>
        <v>15061200</v>
      </c>
      <c r="L1849" s="72"/>
      <c r="M1849" s="72"/>
      <c r="N1849" s="72"/>
      <c r="O1849" s="199"/>
      <c r="P1849" s="90"/>
      <c r="Q1849" s="65">
        <v>2015</v>
      </c>
      <c r="R1849" s="66">
        <v>10</v>
      </c>
      <c r="S1849" s="75">
        <f t="shared" si="244"/>
        <v>0.1</v>
      </c>
      <c r="T1849" s="76">
        <f t="shared" si="245"/>
        <v>2151600</v>
      </c>
      <c r="U1849" s="66">
        <f t="shared" si="248"/>
        <v>3</v>
      </c>
      <c r="V1849" s="66"/>
      <c r="W1849" s="77">
        <f t="shared" si="247"/>
        <v>6454800</v>
      </c>
      <c r="X1849" s="18">
        <f t="shared" si="242"/>
        <v>15061200</v>
      </c>
    </row>
    <row r="1850" spans="1:24" ht="30" hidden="1" x14ac:dyDescent="0.25">
      <c r="A1850" s="65">
        <f t="shared" si="246"/>
        <v>561</v>
      </c>
      <c r="B1850" s="66"/>
      <c r="C1850" s="105" t="s">
        <v>2028</v>
      </c>
      <c r="D1850" s="195">
        <v>15008</v>
      </c>
      <c r="E1850" s="68" t="s">
        <v>86</v>
      </c>
      <c r="F1850" s="65">
        <v>2</v>
      </c>
      <c r="G1850" s="88">
        <v>11704000</v>
      </c>
      <c r="H1850" s="70">
        <f t="shared" si="249"/>
        <v>8192800</v>
      </c>
      <c r="I1850" s="65">
        <f t="shared" si="250"/>
        <v>2</v>
      </c>
      <c r="J1850" s="71">
        <f t="shared" si="250"/>
        <v>11704000</v>
      </c>
      <c r="K1850" s="70">
        <f t="shared" si="243"/>
        <v>8192800</v>
      </c>
      <c r="L1850" s="72"/>
      <c r="M1850" s="72"/>
      <c r="N1850" s="72"/>
      <c r="O1850" s="199"/>
      <c r="P1850" s="90"/>
      <c r="Q1850" s="65">
        <v>2015</v>
      </c>
      <c r="R1850" s="66">
        <v>10</v>
      </c>
      <c r="S1850" s="75">
        <f t="shared" si="244"/>
        <v>0.1</v>
      </c>
      <c r="T1850" s="76">
        <f t="shared" si="245"/>
        <v>1170400</v>
      </c>
      <c r="U1850" s="66">
        <f t="shared" si="248"/>
        <v>3</v>
      </c>
      <c r="V1850" s="66"/>
      <c r="W1850" s="77">
        <f t="shared" si="247"/>
        <v>3511200</v>
      </c>
      <c r="X1850" s="18">
        <f t="shared" si="242"/>
        <v>8192800</v>
      </c>
    </row>
    <row r="1851" spans="1:24" ht="30" hidden="1" x14ac:dyDescent="0.25">
      <c r="A1851" s="65">
        <f t="shared" si="246"/>
        <v>562</v>
      </c>
      <c r="B1851" s="66"/>
      <c r="C1851" s="105" t="s">
        <v>2029</v>
      </c>
      <c r="D1851" s="195">
        <v>15009</v>
      </c>
      <c r="E1851" s="68" t="s">
        <v>86</v>
      </c>
      <c r="F1851" s="65">
        <v>2</v>
      </c>
      <c r="G1851" s="88">
        <v>11638000</v>
      </c>
      <c r="H1851" s="70">
        <f t="shared" si="249"/>
        <v>8146600</v>
      </c>
      <c r="I1851" s="65">
        <f t="shared" si="250"/>
        <v>2</v>
      </c>
      <c r="J1851" s="71">
        <f t="shared" si="250"/>
        <v>11638000</v>
      </c>
      <c r="K1851" s="70">
        <f t="shared" si="243"/>
        <v>8146600</v>
      </c>
      <c r="L1851" s="72"/>
      <c r="M1851" s="72"/>
      <c r="N1851" s="72"/>
      <c r="O1851" s="199"/>
      <c r="P1851" s="90"/>
      <c r="Q1851" s="65">
        <v>2015</v>
      </c>
      <c r="R1851" s="66">
        <v>10</v>
      </c>
      <c r="S1851" s="75">
        <f t="shared" si="244"/>
        <v>0.1</v>
      </c>
      <c r="T1851" s="76">
        <f t="shared" si="245"/>
        <v>1163800</v>
      </c>
      <c r="U1851" s="66">
        <f t="shared" si="248"/>
        <v>3</v>
      </c>
      <c r="V1851" s="66"/>
      <c r="W1851" s="77">
        <f t="shared" si="247"/>
        <v>3491400</v>
      </c>
      <c r="X1851" s="18">
        <f t="shared" si="242"/>
        <v>8146600</v>
      </c>
    </row>
    <row r="1852" spans="1:24" ht="30" hidden="1" x14ac:dyDescent="0.25">
      <c r="A1852" s="65">
        <f t="shared" si="246"/>
        <v>563</v>
      </c>
      <c r="B1852" s="66"/>
      <c r="C1852" s="105" t="s">
        <v>2030</v>
      </c>
      <c r="D1852" s="195">
        <v>15010</v>
      </c>
      <c r="E1852" s="68" t="s">
        <v>86</v>
      </c>
      <c r="F1852" s="65">
        <v>3</v>
      </c>
      <c r="G1852" s="88">
        <v>20559000</v>
      </c>
      <c r="H1852" s="70">
        <f t="shared" si="249"/>
        <v>14391300</v>
      </c>
      <c r="I1852" s="65">
        <f t="shared" si="250"/>
        <v>3</v>
      </c>
      <c r="J1852" s="71">
        <f t="shared" si="250"/>
        <v>20559000</v>
      </c>
      <c r="K1852" s="70">
        <f t="shared" si="243"/>
        <v>14391300</v>
      </c>
      <c r="L1852" s="72"/>
      <c r="M1852" s="72"/>
      <c r="N1852" s="72"/>
      <c r="O1852" s="199"/>
      <c r="P1852" s="90"/>
      <c r="Q1852" s="65">
        <v>2015</v>
      </c>
      <c r="R1852" s="66">
        <v>10</v>
      </c>
      <c r="S1852" s="75">
        <f t="shared" si="244"/>
        <v>0.1</v>
      </c>
      <c r="T1852" s="76">
        <f t="shared" si="245"/>
        <v>2055900</v>
      </c>
      <c r="U1852" s="66">
        <f t="shared" si="248"/>
        <v>3</v>
      </c>
      <c r="V1852" s="66"/>
      <c r="W1852" s="77">
        <f t="shared" si="247"/>
        <v>6167700</v>
      </c>
      <c r="X1852" s="18">
        <f t="shared" si="242"/>
        <v>14391300</v>
      </c>
    </row>
    <row r="1853" spans="1:24" ht="30" hidden="1" x14ac:dyDescent="0.25">
      <c r="A1853" s="65">
        <f t="shared" si="246"/>
        <v>564</v>
      </c>
      <c r="B1853" s="66"/>
      <c r="C1853" s="105" t="s">
        <v>2031</v>
      </c>
      <c r="D1853" s="195">
        <v>15011</v>
      </c>
      <c r="E1853" s="68" t="s">
        <v>86</v>
      </c>
      <c r="F1853" s="65">
        <v>3</v>
      </c>
      <c r="G1853" s="88">
        <v>24750000</v>
      </c>
      <c r="H1853" s="70">
        <f t="shared" si="249"/>
        <v>17325000</v>
      </c>
      <c r="I1853" s="65">
        <f t="shared" si="250"/>
        <v>3</v>
      </c>
      <c r="J1853" s="71">
        <f t="shared" si="250"/>
        <v>24750000</v>
      </c>
      <c r="K1853" s="70">
        <f t="shared" si="243"/>
        <v>17325000</v>
      </c>
      <c r="L1853" s="72"/>
      <c r="M1853" s="72"/>
      <c r="N1853" s="72"/>
      <c r="O1853" s="199"/>
      <c r="P1853" s="90"/>
      <c r="Q1853" s="65">
        <v>2015</v>
      </c>
      <c r="R1853" s="66">
        <v>10</v>
      </c>
      <c r="S1853" s="75">
        <f t="shared" si="244"/>
        <v>0.1</v>
      </c>
      <c r="T1853" s="76">
        <f t="shared" si="245"/>
        <v>2475000</v>
      </c>
      <c r="U1853" s="66">
        <f t="shared" si="248"/>
        <v>3</v>
      </c>
      <c r="V1853" s="66"/>
      <c r="W1853" s="77">
        <f t="shared" si="247"/>
        <v>7425000</v>
      </c>
      <c r="X1853" s="18">
        <f t="shared" si="242"/>
        <v>17325000</v>
      </c>
    </row>
    <row r="1854" spans="1:24" hidden="1" x14ac:dyDescent="0.25">
      <c r="A1854" s="65">
        <f t="shared" si="246"/>
        <v>565</v>
      </c>
      <c r="B1854" s="66"/>
      <c r="C1854" s="105" t="s">
        <v>2032</v>
      </c>
      <c r="D1854" s="195">
        <v>15012</v>
      </c>
      <c r="E1854" s="68" t="s">
        <v>86</v>
      </c>
      <c r="F1854" s="65">
        <v>3</v>
      </c>
      <c r="G1854" s="88">
        <v>36300000</v>
      </c>
      <c r="H1854" s="70">
        <f t="shared" si="249"/>
        <v>25410000</v>
      </c>
      <c r="I1854" s="65">
        <f t="shared" si="250"/>
        <v>3</v>
      </c>
      <c r="J1854" s="71">
        <f t="shared" si="250"/>
        <v>36300000</v>
      </c>
      <c r="K1854" s="70">
        <f t="shared" si="243"/>
        <v>25410000</v>
      </c>
      <c r="L1854" s="72"/>
      <c r="M1854" s="72"/>
      <c r="N1854" s="72"/>
      <c r="O1854" s="199"/>
      <c r="P1854" s="90"/>
      <c r="Q1854" s="65">
        <v>2015</v>
      </c>
      <c r="R1854" s="66">
        <v>10</v>
      </c>
      <c r="S1854" s="75">
        <f t="shared" si="244"/>
        <v>0.1</v>
      </c>
      <c r="T1854" s="76">
        <f t="shared" si="245"/>
        <v>3630000</v>
      </c>
      <c r="U1854" s="66">
        <f t="shared" si="248"/>
        <v>3</v>
      </c>
      <c r="V1854" s="66"/>
      <c r="W1854" s="77">
        <f t="shared" si="247"/>
        <v>10890000</v>
      </c>
      <c r="X1854" s="18">
        <f t="shared" si="242"/>
        <v>25410000</v>
      </c>
    </row>
    <row r="1855" spans="1:24" hidden="1" x14ac:dyDescent="0.25">
      <c r="A1855" s="65">
        <f t="shared" si="246"/>
        <v>566</v>
      </c>
      <c r="B1855" s="66"/>
      <c r="C1855" s="105" t="s">
        <v>2033</v>
      </c>
      <c r="D1855" s="195">
        <v>15013</v>
      </c>
      <c r="E1855" s="68" t="s">
        <v>86</v>
      </c>
      <c r="F1855" s="65">
        <v>1</v>
      </c>
      <c r="G1855" s="88">
        <v>57200000</v>
      </c>
      <c r="H1855" s="70">
        <f t="shared" si="249"/>
        <v>40040000</v>
      </c>
      <c r="I1855" s="65">
        <f t="shared" si="250"/>
        <v>1</v>
      </c>
      <c r="J1855" s="71">
        <f t="shared" si="250"/>
        <v>57200000</v>
      </c>
      <c r="K1855" s="70">
        <f t="shared" si="243"/>
        <v>40040000</v>
      </c>
      <c r="L1855" s="72"/>
      <c r="M1855" s="72"/>
      <c r="N1855" s="72"/>
      <c r="O1855" s="199"/>
      <c r="P1855" s="90"/>
      <c r="Q1855" s="65">
        <v>2015</v>
      </c>
      <c r="R1855" s="66">
        <v>10</v>
      </c>
      <c r="S1855" s="75">
        <f t="shared" si="244"/>
        <v>0.1</v>
      </c>
      <c r="T1855" s="76">
        <f t="shared" si="245"/>
        <v>5720000</v>
      </c>
      <c r="U1855" s="66">
        <f t="shared" si="248"/>
        <v>3</v>
      </c>
      <c r="V1855" s="66"/>
      <c r="W1855" s="77">
        <f t="shared" si="247"/>
        <v>17160000</v>
      </c>
      <c r="X1855" s="18">
        <f t="shared" si="242"/>
        <v>40040000</v>
      </c>
    </row>
    <row r="1856" spans="1:24" hidden="1" x14ac:dyDescent="0.25">
      <c r="A1856" s="65">
        <f t="shared" si="246"/>
        <v>567</v>
      </c>
      <c r="B1856" s="66"/>
      <c r="C1856" s="105" t="s">
        <v>2034</v>
      </c>
      <c r="D1856" s="195">
        <v>15014</v>
      </c>
      <c r="E1856" s="68" t="s">
        <v>86</v>
      </c>
      <c r="F1856" s="65">
        <v>2</v>
      </c>
      <c r="G1856" s="88">
        <v>12100000</v>
      </c>
      <c r="H1856" s="70">
        <f t="shared" si="249"/>
        <v>8470000</v>
      </c>
      <c r="I1856" s="65">
        <f t="shared" si="250"/>
        <v>2</v>
      </c>
      <c r="J1856" s="71">
        <f t="shared" si="250"/>
        <v>12100000</v>
      </c>
      <c r="K1856" s="70">
        <f t="shared" si="243"/>
        <v>8470000</v>
      </c>
      <c r="L1856" s="72"/>
      <c r="M1856" s="72"/>
      <c r="N1856" s="72"/>
      <c r="O1856" s="199"/>
      <c r="P1856" s="90"/>
      <c r="Q1856" s="65">
        <v>2015</v>
      </c>
      <c r="R1856" s="66">
        <v>10</v>
      </c>
      <c r="S1856" s="75">
        <f t="shared" si="244"/>
        <v>0.1</v>
      </c>
      <c r="T1856" s="76">
        <f t="shared" si="245"/>
        <v>1210000</v>
      </c>
      <c r="U1856" s="66">
        <f t="shared" si="248"/>
        <v>3</v>
      </c>
      <c r="V1856" s="66"/>
      <c r="W1856" s="77">
        <f t="shared" si="247"/>
        <v>3630000</v>
      </c>
      <c r="X1856" s="18">
        <f t="shared" ref="X1856:X1923" si="251">IF(H1856&lt;0,0,H1856)</f>
        <v>8470000</v>
      </c>
    </row>
    <row r="1857" spans="1:24" s="100" customFormat="1" ht="30" hidden="1" x14ac:dyDescent="0.2">
      <c r="A1857" s="65">
        <f t="shared" si="246"/>
        <v>568</v>
      </c>
      <c r="B1857" s="92"/>
      <c r="C1857" s="216" t="s">
        <v>2035</v>
      </c>
      <c r="D1857" s="215">
        <v>15045</v>
      </c>
      <c r="E1857" s="93" t="s">
        <v>86</v>
      </c>
      <c r="F1857" s="85">
        <v>10</v>
      </c>
      <c r="G1857" s="101">
        <v>1086172500</v>
      </c>
      <c r="H1857" s="95">
        <f t="shared" si="249"/>
        <v>760320750</v>
      </c>
      <c r="I1857" s="85">
        <f t="shared" si="250"/>
        <v>10</v>
      </c>
      <c r="J1857" s="217">
        <f t="shared" si="250"/>
        <v>1086172500</v>
      </c>
      <c r="K1857" s="95">
        <f t="shared" si="243"/>
        <v>760320750</v>
      </c>
      <c r="L1857" s="96"/>
      <c r="M1857" s="96"/>
      <c r="N1857" s="96"/>
      <c r="O1857" s="213"/>
      <c r="P1857" s="132"/>
      <c r="Q1857" s="85">
        <v>2015</v>
      </c>
      <c r="R1857" s="92">
        <v>10</v>
      </c>
      <c r="S1857" s="97">
        <f t="shared" si="244"/>
        <v>0.1</v>
      </c>
      <c r="T1857" s="98">
        <f t="shared" si="245"/>
        <v>108617250</v>
      </c>
      <c r="U1857" s="66">
        <f t="shared" si="248"/>
        <v>3</v>
      </c>
      <c r="V1857" s="92"/>
      <c r="W1857" s="99">
        <f t="shared" si="247"/>
        <v>325851750</v>
      </c>
      <c r="X1857" s="100">
        <f t="shared" si="251"/>
        <v>760320750</v>
      </c>
    </row>
    <row r="1858" spans="1:24" s="100" customFormat="1" ht="30" hidden="1" x14ac:dyDescent="0.2">
      <c r="A1858" s="65">
        <f t="shared" si="246"/>
        <v>569</v>
      </c>
      <c r="B1858" s="92"/>
      <c r="C1858" s="216" t="s">
        <v>2036</v>
      </c>
      <c r="D1858" s="215">
        <v>15046</v>
      </c>
      <c r="E1858" s="93" t="s">
        <v>86</v>
      </c>
      <c r="F1858" s="85">
        <v>2</v>
      </c>
      <c r="G1858" s="101">
        <v>520258200</v>
      </c>
      <c r="H1858" s="95">
        <f t="shared" si="249"/>
        <v>364180740</v>
      </c>
      <c r="I1858" s="85">
        <f t="shared" si="250"/>
        <v>2</v>
      </c>
      <c r="J1858" s="217">
        <f t="shared" si="250"/>
        <v>520258200</v>
      </c>
      <c r="K1858" s="95">
        <f t="shared" si="243"/>
        <v>364180740</v>
      </c>
      <c r="L1858" s="96"/>
      <c r="M1858" s="96"/>
      <c r="N1858" s="96"/>
      <c r="O1858" s="213"/>
      <c r="P1858" s="132"/>
      <c r="Q1858" s="85">
        <v>2015</v>
      </c>
      <c r="R1858" s="92">
        <v>10</v>
      </c>
      <c r="S1858" s="97">
        <f t="shared" si="244"/>
        <v>0.1</v>
      </c>
      <c r="T1858" s="98">
        <f t="shared" si="245"/>
        <v>52025820</v>
      </c>
      <c r="U1858" s="66">
        <f t="shared" si="248"/>
        <v>3</v>
      </c>
      <c r="V1858" s="92"/>
      <c r="W1858" s="99">
        <f t="shared" si="247"/>
        <v>156077460</v>
      </c>
      <c r="X1858" s="100">
        <f t="shared" si="251"/>
        <v>364180740</v>
      </c>
    </row>
    <row r="1859" spans="1:24" s="100" customFormat="1" hidden="1" x14ac:dyDescent="0.2">
      <c r="A1859" s="65">
        <f t="shared" si="246"/>
        <v>570</v>
      </c>
      <c r="B1859" s="92"/>
      <c r="C1859" s="216" t="s">
        <v>2037</v>
      </c>
      <c r="D1859" s="215">
        <v>15047</v>
      </c>
      <c r="E1859" s="93" t="s">
        <v>86</v>
      </c>
      <c r="F1859" s="85">
        <v>6</v>
      </c>
      <c r="G1859" s="101">
        <v>271700100</v>
      </c>
      <c r="H1859" s="95">
        <f t="shared" si="249"/>
        <v>190190070</v>
      </c>
      <c r="I1859" s="85">
        <f t="shared" si="250"/>
        <v>6</v>
      </c>
      <c r="J1859" s="217">
        <f t="shared" si="250"/>
        <v>271700100</v>
      </c>
      <c r="K1859" s="95">
        <f t="shared" si="243"/>
        <v>190190070</v>
      </c>
      <c r="L1859" s="96"/>
      <c r="M1859" s="96"/>
      <c r="N1859" s="96"/>
      <c r="O1859" s="213"/>
      <c r="P1859" s="132"/>
      <c r="Q1859" s="85">
        <v>2015</v>
      </c>
      <c r="R1859" s="92">
        <v>10</v>
      </c>
      <c r="S1859" s="97">
        <f t="shared" si="244"/>
        <v>0.1</v>
      </c>
      <c r="T1859" s="98">
        <f t="shared" si="245"/>
        <v>27170010</v>
      </c>
      <c r="U1859" s="66">
        <f t="shared" si="248"/>
        <v>3</v>
      </c>
      <c r="V1859" s="92"/>
      <c r="W1859" s="99">
        <f t="shared" si="247"/>
        <v>81510030</v>
      </c>
      <c r="X1859" s="100">
        <f t="shared" si="251"/>
        <v>190190070</v>
      </c>
    </row>
    <row r="1860" spans="1:24" s="100" customFormat="1" hidden="1" x14ac:dyDescent="0.2">
      <c r="A1860" s="65">
        <f t="shared" si="246"/>
        <v>571</v>
      </c>
      <c r="B1860" s="92"/>
      <c r="C1860" s="216" t="s">
        <v>2038</v>
      </c>
      <c r="D1860" s="215">
        <v>15048</v>
      </c>
      <c r="E1860" s="93" t="s">
        <v>86</v>
      </c>
      <c r="F1860" s="85">
        <v>2</v>
      </c>
      <c r="G1860" s="101">
        <v>117856200</v>
      </c>
      <c r="H1860" s="95">
        <f t="shared" si="249"/>
        <v>82499340</v>
      </c>
      <c r="I1860" s="85">
        <f t="shared" si="250"/>
        <v>2</v>
      </c>
      <c r="J1860" s="217">
        <f t="shared" si="250"/>
        <v>117856200</v>
      </c>
      <c r="K1860" s="95">
        <f t="shared" si="243"/>
        <v>82499340</v>
      </c>
      <c r="L1860" s="96"/>
      <c r="M1860" s="96"/>
      <c r="N1860" s="96"/>
      <c r="O1860" s="213"/>
      <c r="P1860" s="132"/>
      <c r="Q1860" s="85">
        <v>2015</v>
      </c>
      <c r="R1860" s="92">
        <v>10</v>
      </c>
      <c r="S1860" s="97">
        <f t="shared" si="244"/>
        <v>0.1</v>
      </c>
      <c r="T1860" s="98">
        <f t="shared" si="245"/>
        <v>11785620</v>
      </c>
      <c r="U1860" s="66">
        <f t="shared" si="248"/>
        <v>3</v>
      </c>
      <c r="V1860" s="92"/>
      <c r="W1860" s="99">
        <f t="shared" si="247"/>
        <v>35356860</v>
      </c>
      <c r="X1860" s="100">
        <f t="shared" si="251"/>
        <v>82499340</v>
      </c>
    </row>
    <row r="1861" spans="1:24" s="100" customFormat="1" ht="30" hidden="1" x14ac:dyDescent="0.2">
      <c r="A1861" s="65">
        <f t="shared" si="246"/>
        <v>572</v>
      </c>
      <c r="B1861" s="92"/>
      <c r="C1861" s="216" t="s">
        <v>2039</v>
      </c>
      <c r="D1861" s="215">
        <v>15049</v>
      </c>
      <c r="E1861" s="93" t="s">
        <v>86</v>
      </c>
      <c r="F1861" s="85">
        <v>1</v>
      </c>
      <c r="G1861" s="101">
        <v>21424700</v>
      </c>
      <c r="H1861" s="95">
        <f t="shared" si="249"/>
        <v>8569880</v>
      </c>
      <c r="I1861" s="85">
        <f t="shared" si="250"/>
        <v>1</v>
      </c>
      <c r="J1861" s="217">
        <f t="shared" si="250"/>
        <v>21424700</v>
      </c>
      <c r="K1861" s="95">
        <f t="shared" si="243"/>
        <v>8569880</v>
      </c>
      <c r="L1861" s="96"/>
      <c r="M1861" s="96"/>
      <c r="N1861" s="96"/>
      <c r="O1861" s="213"/>
      <c r="P1861" s="132"/>
      <c r="Q1861" s="85">
        <v>2015</v>
      </c>
      <c r="R1861" s="92">
        <v>5</v>
      </c>
      <c r="S1861" s="97">
        <f t="shared" si="244"/>
        <v>0.2</v>
      </c>
      <c r="T1861" s="98">
        <f t="shared" si="245"/>
        <v>4284940</v>
      </c>
      <c r="U1861" s="66">
        <f t="shared" si="248"/>
        <v>3</v>
      </c>
      <c r="V1861" s="92"/>
      <c r="W1861" s="99">
        <f t="shared" si="247"/>
        <v>12854820</v>
      </c>
      <c r="X1861" s="100">
        <f t="shared" si="251"/>
        <v>8569880</v>
      </c>
    </row>
    <row r="1862" spans="1:24" ht="30" hidden="1" x14ac:dyDescent="0.25">
      <c r="A1862" s="65">
        <f t="shared" si="246"/>
        <v>573</v>
      </c>
      <c r="B1862" s="66"/>
      <c r="C1862" s="67" t="s">
        <v>2040</v>
      </c>
      <c r="D1862" s="195" t="s">
        <v>2041</v>
      </c>
      <c r="E1862" s="68" t="s">
        <v>1097</v>
      </c>
      <c r="F1862" s="65">
        <v>1</v>
      </c>
      <c r="G1862" s="86">
        <v>9500000</v>
      </c>
      <c r="H1862" s="70">
        <v>0</v>
      </c>
      <c r="I1862" s="65">
        <v>1</v>
      </c>
      <c r="J1862" s="71">
        <v>9500000</v>
      </c>
      <c r="K1862" s="70">
        <f t="shared" si="243"/>
        <v>0</v>
      </c>
      <c r="L1862" s="72"/>
      <c r="M1862" s="72"/>
      <c r="N1862" s="72"/>
      <c r="O1862" s="66"/>
      <c r="P1862" s="90"/>
      <c r="Q1862" s="65">
        <v>1994</v>
      </c>
      <c r="R1862" s="66">
        <v>8</v>
      </c>
      <c r="S1862" s="75">
        <f t="shared" si="244"/>
        <v>0.125</v>
      </c>
      <c r="T1862" s="76">
        <f t="shared" si="245"/>
        <v>1187500</v>
      </c>
      <c r="U1862" s="66">
        <f t="shared" si="248"/>
        <v>24</v>
      </c>
      <c r="V1862" s="66"/>
      <c r="W1862" s="77">
        <f t="shared" si="247"/>
        <v>28500000</v>
      </c>
      <c r="X1862" s="18">
        <f t="shared" si="251"/>
        <v>0</v>
      </c>
    </row>
    <row r="1863" spans="1:24" hidden="1" x14ac:dyDescent="0.25">
      <c r="A1863" s="65">
        <f t="shared" si="246"/>
        <v>574</v>
      </c>
      <c r="B1863" s="66"/>
      <c r="C1863" s="67" t="s">
        <v>2042</v>
      </c>
      <c r="D1863" s="66">
        <v>5001901</v>
      </c>
      <c r="E1863" s="68" t="s">
        <v>1097</v>
      </c>
      <c r="F1863" s="65">
        <v>1</v>
      </c>
      <c r="G1863" s="69">
        <v>8950000</v>
      </c>
      <c r="H1863" s="70">
        <f>G1863-W1863</f>
        <v>0</v>
      </c>
      <c r="I1863" s="65">
        <v>1</v>
      </c>
      <c r="J1863" s="71">
        <v>8950000</v>
      </c>
      <c r="K1863" s="70">
        <f t="shared" si="243"/>
        <v>0</v>
      </c>
      <c r="L1863" s="72"/>
      <c r="M1863" s="72"/>
      <c r="N1863" s="72"/>
      <c r="O1863" s="66"/>
      <c r="P1863" s="90"/>
      <c r="Q1863" s="65">
        <v>2010</v>
      </c>
      <c r="R1863" s="66">
        <v>8</v>
      </c>
      <c r="S1863" s="75">
        <f t="shared" si="244"/>
        <v>0.125</v>
      </c>
      <c r="T1863" s="76">
        <f t="shared" si="245"/>
        <v>1118750</v>
      </c>
      <c r="U1863" s="66">
        <f t="shared" si="248"/>
        <v>8</v>
      </c>
      <c r="V1863" s="66"/>
      <c r="W1863" s="77">
        <f t="shared" si="247"/>
        <v>8950000</v>
      </c>
      <c r="X1863" s="18">
        <f t="shared" si="251"/>
        <v>0</v>
      </c>
    </row>
    <row r="1864" spans="1:24" ht="30" hidden="1" x14ac:dyDescent="0.25">
      <c r="A1864" s="65">
        <f t="shared" si="246"/>
        <v>575</v>
      </c>
      <c r="B1864" s="66"/>
      <c r="C1864" s="67" t="s">
        <v>2043</v>
      </c>
      <c r="D1864" s="66" t="s">
        <v>2044</v>
      </c>
      <c r="E1864" s="68" t="s">
        <v>58</v>
      </c>
      <c r="F1864" s="65">
        <v>1</v>
      </c>
      <c r="G1864" s="86">
        <v>8855000</v>
      </c>
      <c r="H1864" s="70">
        <v>0</v>
      </c>
      <c r="I1864" s="65">
        <v>1</v>
      </c>
      <c r="J1864" s="71">
        <v>8855000</v>
      </c>
      <c r="K1864" s="70">
        <f t="shared" si="243"/>
        <v>0</v>
      </c>
      <c r="L1864" s="72"/>
      <c r="M1864" s="72"/>
      <c r="N1864" s="72"/>
      <c r="O1864" s="66"/>
      <c r="P1864" s="90"/>
      <c r="Q1864" s="65">
        <v>2007</v>
      </c>
      <c r="R1864" s="66">
        <v>5</v>
      </c>
      <c r="S1864" s="75">
        <f t="shared" si="244"/>
        <v>0.2</v>
      </c>
      <c r="T1864" s="76">
        <f t="shared" si="245"/>
        <v>1771000</v>
      </c>
      <c r="U1864" s="66">
        <f t="shared" si="248"/>
        <v>11</v>
      </c>
      <c r="V1864" s="66">
        <v>0</v>
      </c>
      <c r="W1864" s="77">
        <f t="shared" si="247"/>
        <v>19481000</v>
      </c>
      <c r="X1864" s="18">
        <f t="shared" si="251"/>
        <v>0</v>
      </c>
    </row>
    <row r="1865" spans="1:24" ht="46.5" hidden="1" customHeight="1" x14ac:dyDescent="0.25">
      <c r="A1865" s="65">
        <f t="shared" si="246"/>
        <v>576</v>
      </c>
      <c r="B1865" s="66"/>
      <c r="C1865" s="67" t="s">
        <v>1464</v>
      </c>
      <c r="D1865" s="66" t="s">
        <v>2045</v>
      </c>
      <c r="E1865" s="68" t="s">
        <v>84</v>
      </c>
      <c r="F1865" s="65">
        <v>1</v>
      </c>
      <c r="G1865" s="86">
        <v>17999500</v>
      </c>
      <c r="H1865" s="70">
        <v>0</v>
      </c>
      <c r="I1865" s="65">
        <v>1</v>
      </c>
      <c r="J1865" s="71">
        <v>17999500</v>
      </c>
      <c r="K1865" s="70">
        <f t="shared" si="243"/>
        <v>0</v>
      </c>
      <c r="L1865" s="72"/>
      <c r="M1865" s="72"/>
      <c r="N1865" s="72"/>
      <c r="O1865" s="66"/>
      <c r="P1865" s="90"/>
      <c r="Q1865" s="65">
        <v>2009</v>
      </c>
      <c r="R1865" s="66">
        <v>5</v>
      </c>
      <c r="S1865" s="75">
        <f t="shared" si="244"/>
        <v>0.2</v>
      </c>
      <c r="T1865" s="76">
        <f t="shared" si="245"/>
        <v>3599900</v>
      </c>
      <c r="U1865" s="66">
        <f t="shared" si="248"/>
        <v>9</v>
      </c>
      <c r="V1865" s="66">
        <v>0</v>
      </c>
      <c r="W1865" s="77">
        <f t="shared" si="247"/>
        <v>32399100</v>
      </c>
      <c r="X1865" s="18">
        <f t="shared" si="251"/>
        <v>0</v>
      </c>
    </row>
    <row r="1866" spans="1:24" ht="45.75" hidden="1" customHeight="1" x14ac:dyDescent="0.25">
      <c r="A1866" s="65">
        <f t="shared" si="246"/>
        <v>577</v>
      </c>
      <c r="B1866" s="66"/>
      <c r="C1866" s="67" t="s">
        <v>2046</v>
      </c>
      <c r="D1866" s="66" t="s">
        <v>2047</v>
      </c>
      <c r="E1866" s="68" t="s">
        <v>84</v>
      </c>
      <c r="F1866" s="65">
        <v>1</v>
      </c>
      <c r="G1866" s="86">
        <v>17999500</v>
      </c>
      <c r="H1866" s="70">
        <v>0</v>
      </c>
      <c r="I1866" s="65">
        <v>1</v>
      </c>
      <c r="J1866" s="71">
        <v>17999500</v>
      </c>
      <c r="K1866" s="70">
        <f t="shared" ref="K1866:K1929" si="252">H1866</f>
        <v>0</v>
      </c>
      <c r="L1866" s="72"/>
      <c r="M1866" s="72"/>
      <c r="N1866" s="72"/>
      <c r="O1866" s="66"/>
      <c r="P1866" s="90"/>
      <c r="Q1866" s="65">
        <v>2009</v>
      </c>
      <c r="R1866" s="66">
        <v>5</v>
      </c>
      <c r="S1866" s="75">
        <f t="shared" ref="S1866:S1929" si="253">100%/R1866</f>
        <v>0.2</v>
      </c>
      <c r="T1866" s="76">
        <f t="shared" ref="T1866:T1929" si="254">G1866/R1866</f>
        <v>3599900</v>
      </c>
      <c r="U1866" s="66">
        <f t="shared" si="248"/>
        <v>9</v>
      </c>
      <c r="V1866" s="66">
        <v>0</v>
      </c>
      <c r="W1866" s="77">
        <f t="shared" si="247"/>
        <v>32399100</v>
      </c>
      <c r="X1866" s="18">
        <f t="shared" si="251"/>
        <v>0</v>
      </c>
    </row>
    <row r="1867" spans="1:24" ht="44.25" hidden="1" customHeight="1" x14ac:dyDescent="0.25">
      <c r="A1867" s="65">
        <f t="shared" si="246"/>
        <v>578</v>
      </c>
      <c r="B1867" s="66"/>
      <c r="C1867" s="67" t="s">
        <v>1464</v>
      </c>
      <c r="D1867" s="66" t="s">
        <v>2048</v>
      </c>
      <c r="E1867" s="68" t="s">
        <v>84</v>
      </c>
      <c r="F1867" s="65">
        <v>1</v>
      </c>
      <c r="G1867" s="86">
        <v>17999500</v>
      </c>
      <c r="H1867" s="70">
        <v>0</v>
      </c>
      <c r="I1867" s="65">
        <v>1</v>
      </c>
      <c r="J1867" s="71">
        <v>17999500</v>
      </c>
      <c r="K1867" s="70">
        <f t="shared" si="252"/>
        <v>0</v>
      </c>
      <c r="L1867" s="72"/>
      <c r="M1867" s="72"/>
      <c r="N1867" s="72"/>
      <c r="O1867" s="66"/>
      <c r="P1867" s="90"/>
      <c r="Q1867" s="65">
        <v>2009</v>
      </c>
      <c r="R1867" s="66">
        <v>5</v>
      </c>
      <c r="S1867" s="75">
        <f t="shared" si="253"/>
        <v>0.2</v>
      </c>
      <c r="T1867" s="76">
        <f t="shared" si="254"/>
        <v>3599900</v>
      </c>
      <c r="U1867" s="66">
        <f t="shared" si="248"/>
        <v>9</v>
      </c>
      <c r="V1867" s="66">
        <v>0</v>
      </c>
      <c r="W1867" s="77">
        <f t="shared" si="247"/>
        <v>32399100</v>
      </c>
      <c r="X1867" s="18">
        <f t="shared" si="251"/>
        <v>0</v>
      </c>
    </row>
    <row r="1868" spans="1:24" hidden="1" x14ac:dyDescent="0.25">
      <c r="A1868" s="65">
        <f t="shared" ref="A1868:A1931" si="255">+A1867+1</f>
        <v>579</v>
      </c>
      <c r="B1868" s="66"/>
      <c r="C1868" s="67" t="s">
        <v>1392</v>
      </c>
      <c r="D1868" s="66" t="s">
        <v>2049</v>
      </c>
      <c r="E1868" s="68" t="s">
        <v>84</v>
      </c>
      <c r="F1868" s="65">
        <v>1</v>
      </c>
      <c r="G1868" s="86">
        <v>24900700</v>
      </c>
      <c r="H1868" s="70">
        <v>0</v>
      </c>
      <c r="I1868" s="65">
        <v>1</v>
      </c>
      <c r="J1868" s="71">
        <v>24900700</v>
      </c>
      <c r="K1868" s="70">
        <f t="shared" si="252"/>
        <v>0</v>
      </c>
      <c r="L1868" s="72"/>
      <c r="M1868" s="72"/>
      <c r="N1868" s="72"/>
      <c r="O1868" s="66"/>
      <c r="P1868" s="90"/>
      <c r="Q1868" s="65">
        <v>2010</v>
      </c>
      <c r="R1868" s="66">
        <v>5</v>
      </c>
      <c r="S1868" s="75">
        <f t="shared" si="253"/>
        <v>0.2</v>
      </c>
      <c r="T1868" s="76">
        <f t="shared" si="254"/>
        <v>4980140</v>
      </c>
      <c r="U1868" s="66">
        <f t="shared" si="248"/>
        <v>8</v>
      </c>
      <c r="V1868" s="66">
        <v>0</v>
      </c>
      <c r="W1868" s="77">
        <f t="shared" si="247"/>
        <v>39841120</v>
      </c>
      <c r="X1868" s="18">
        <f t="shared" si="251"/>
        <v>0</v>
      </c>
    </row>
    <row r="1869" spans="1:24" hidden="1" x14ac:dyDescent="0.25">
      <c r="A1869" s="65">
        <f t="shared" si="255"/>
        <v>580</v>
      </c>
      <c r="B1869" s="66"/>
      <c r="C1869" s="67" t="s">
        <v>1392</v>
      </c>
      <c r="D1869" s="66" t="s">
        <v>2050</v>
      </c>
      <c r="E1869" s="68" t="s">
        <v>84</v>
      </c>
      <c r="F1869" s="65">
        <v>1</v>
      </c>
      <c r="G1869" s="86">
        <v>24900700</v>
      </c>
      <c r="H1869" s="70">
        <v>0</v>
      </c>
      <c r="I1869" s="65">
        <v>1</v>
      </c>
      <c r="J1869" s="71">
        <v>24900700</v>
      </c>
      <c r="K1869" s="70">
        <f t="shared" si="252"/>
        <v>0</v>
      </c>
      <c r="L1869" s="72"/>
      <c r="M1869" s="72"/>
      <c r="N1869" s="72"/>
      <c r="O1869" s="66"/>
      <c r="P1869" s="90"/>
      <c r="Q1869" s="65">
        <v>2010</v>
      </c>
      <c r="R1869" s="66">
        <v>5</v>
      </c>
      <c r="S1869" s="75">
        <f t="shared" si="253"/>
        <v>0.2</v>
      </c>
      <c r="T1869" s="76">
        <f t="shared" si="254"/>
        <v>4980140</v>
      </c>
      <c r="U1869" s="66">
        <f t="shared" si="248"/>
        <v>8</v>
      </c>
      <c r="V1869" s="66">
        <v>0</v>
      </c>
      <c r="W1869" s="77">
        <f t="shared" si="247"/>
        <v>39841120</v>
      </c>
      <c r="X1869" s="18">
        <f t="shared" si="251"/>
        <v>0</v>
      </c>
    </row>
    <row r="1870" spans="1:24" ht="28.5" hidden="1" customHeight="1" x14ac:dyDescent="0.25">
      <c r="A1870" s="65">
        <f t="shared" si="255"/>
        <v>581</v>
      </c>
      <c r="B1870" s="66"/>
      <c r="C1870" s="67" t="s">
        <v>2051</v>
      </c>
      <c r="D1870" s="66">
        <v>5001236</v>
      </c>
      <c r="E1870" s="68" t="s">
        <v>84</v>
      </c>
      <c r="F1870" s="65">
        <v>1</v>
      </c>
      <c r="G1870" s="86">
        <v>47000000</v>
      </c>
      <c r="H1870" s="70">
        <v>0</v>
      </c>
      <c r="I1870" s="65">
        <v>1</v>
      </c>
      <c r="J1870" s="71">
        <v>47000000</v>
      </c>
      <c r="K1870" s="70">
        <f t="shared" si="252"/>
        <v>0</v>
      </c>
      <c r="L1870" s="72"/>
      <c r="M1870" s="72"/>
      <c r="N1870" s="72"/>
      <c r="O1870" s="66"/>
      <c r="P1870" s="90"/>
      <c r="Q1870" s="65">
        <v>2006</v>
      </c>
      <c r="R1870" s="66">
        <v>5</v>
      </c>
      <c r="S1870" s="75">
        <f t="shared" si="253"/>
        <v>0.2</v>
      </c>
      <c r="T1870" s="76">
        <f t="shared" si="254"/>
        <v>9400000</v>
      </c>
      <c r="U1870" s="66">
        <f t="shared" si="248"/>
        <v>12</v>
      </c>
      <c r="V1870" s="66">
        <v>0</v>
      </c>
      <c r="W1870" s="77">
        <f t="shared" si="247"/>
        <v>112800000</v>
      </c>
      <c r="X1870" s="18">
        <f t="shared" si="251"/>
        <v>0</v>
      </c>
    </row>
    <row r="1871" spans="1:24" ht="14.25" hidden="1" customHeight="1" x14ac:dyDescent="0.25">
      <c r="A1871" s="65">
        <f t="shared" si="255"/>
        <v>582</v>
      </c>
      <c r="B1871" s="66"/>
      <c r="C1871" s="67" t="s">
        <v>1396</v>
      </c>
      <c r="D1871" s="66">
        <v>5001868</v>
      </c>
      <c r="E1871" s="68" t="s">
        <v>1097</v>
      </c>
      <c r="F1871" s="65">
        <v>1</v>
      </c>
      <c r="G1871" s="88">
        <v>20752600</v>
      </c>
      <c r="H1871" s="70">
        <v>0</v>
      </c>
      <c r="I1871" s="65">
        <v>1</v>
      </c>
      <c r="J1871" s="71">
        <v>20752600</v>
      </c>
      <c r="K1871" s="70">
        <f t="shared" si="252"/>
        <v>0</v>
      </c>
      <c r="L1871" s="72"/>
      <c r="M1871" s="72"/>
      <c r="N1871" s="72"/>
      <c r="O1871" s="72"/>
      <c r="P1871" s="90"/>
      <c r="Q1871" s="65">
        <v>2010</v>
      </c>
      <c r="R1871" s="66">
        <v>5</v>
      </c>
      <c r="S1871" s="75">
        <f t="shared" si="253"/>
        <v>0.2</v>
      </c>
      <c r="T1871" s="76">
        <f t="shared" si="254"/>
        <v>4150520</v>
      </c>
      <c r="U1871" s="66">
        <f t="shared" si="248"/>
        <v>8</v>
      </c>
      <c r="V1871" s="66">
        <v>0</v>
      </c>
      <c r="W1871" s="77">
        <f t="shared" si="247"/>
        <v>33204160</v>
      </c>
      <c r="X1871" s="18">
        <f t="shared" si="251"/>
        <v>0</v>
      </c>
    </row>
    <row r="1872" spans="1:24" hidden="1" x14ac:dyDescent="0.25">
      <c r="A1872" s="65">
        <f t="shared" si="255"/>
        <v>583</v>
      </c>
      <c r="B1872" s="66"/>
      <c r="C1872" s="67" t="s">
        <v>2052</v>
      </c>
      <c r="D1872" s="66" t="s">
        <v>2053</v>
      </c>
      <c r="E1872" s="68" t="s">
        <v>1097</v>
      </c>
      <c r="F1872" s="65">
        <v>1</v>
      </c>
      <c r="G1872" s="88">
        <v>12500000</v>
      </c>
      <c r="H1872" s="70">
        <f t="shared" ref="H1872:H1888" si="256">G1872-W1872</f>
        <v>2500000</v>
      </c>
      <c r="I1872" s="65">
        <v>1</v>
      </c>
      <c r="J1872" s="71">
        <v>12500000</v>
      </c>
      <c r="K1872" s="70">
        <f t="shared" si="252"/>
        <v>2500000</v>
      </c>
      <c r="L1872" s="72"/>
      <c r="M1872" s="72"/>
      <c r="N1872" s="72"/>
      <c r="O1872" s="72"/>
      <c r="P1872" s="90"/>
      <c r="Q1872" s="65">
        <v>2010</v>
      </c>
      <c r="R1872" s="66">
        <v>10</v>
      </c>
      <c r="S1872" s="75">
        <f t="shared" si="253"/>
        <v>0.1</v>
      </c>
      <c r="T1872" s="76">
        <f t="shared" si="254"/>
        <v>1250000</v>
      </c>
      <c r="U1872" s="66">
        <f t="shared" si="248"/>
        <v>8</v>
      </c>
      <c r="V1872" s="66"/>
      <c r="W1872" s="77">
        <f t="shared" si="247"/>
        <v>10000000</v>
      </c>
      <c r="X1872" s="18">
        <f t="shared" si="251"/>
        <v>2500000</v>
      </c>
    </row>
    <row r="1873" spans="1:24" hidden="1" x14ac:dyDescent="0.25">
      <c r="A1873" s="65">
        <f t="shared" si="255"/>
        <v>584</v>
      </c>
      <c r="B1873" s="66"/>
      <c r="C1873" s="67" t="s">
        <v>2054</v>
      </c>
      <c r="D1873" s="66" t="s">
        <v>2055</v>
      </c>
      <c r="E1873" s="68" t="s">
        <v>1097</v>
      </c>
      <c r="F1873" s="65">
        <v>1</v>
      </c>
      <c r="G1873" s="69">
        <v>7000000</v>
      </c>
      <c r="H1873" s="70">
        <f t="shared" si="256"/>
        <v>1400000</v>
      </c>
      <c r="I1873" s="65">
        <v>1</v>
      </c>
      <c r="J1873" s="71">
        <v>7000000</v>
      </c>
      <c r="K1873" s="70">
        <f t="shared" si="252"/>
        <v>1400000</v>
      </c>
      <c r="L1873" s="72"/>
      <c r="M1873" s="72"/>
      <c r="N1873" s="72"/>
      <c r="O1873" s="72"/>
      <c r="P1873" s="90"/>
      <c r="Q1873" s="65">
        <v>2010</v>
      </c>
      <c r="R1873" s="66">
        <v>10</v>
      </c>
      <c r="S1873" s="75">
        <f t="shared" si="253"/>
        <v>0.1</v>
      </c>
      <c r="T1873" s="76">
        <f t="shared" si="254"/>
        <v>700000</v>
      </c>
      <c r="U1873" s="66">
        <f t="shared" si="248"/>
        <v>8</v>
      </c>
      <c r="V1873" s="66"/>
      <c r="W1873" s="77">
        <f t="shared" si="247"/>
        <v>5600000</v>
      </c>
      <c r="X1873" s="18">
        <f t="shared" si="251"/>
        <v>1400000</v>
      </c>
    </row>
    <row r="1874" spans="1:24" hidden="1" x14ac:dyDescent="0.25">
      <c r="A1874" s="65">
        <f t="shared" si="255"/>
        <v>585</v>
      </c>
      <c r="B1874" s="66"/>
      <c r="C1874" s="67" t="s">
        <v>2054</v>
      </c>
      <c r="D1874" s="66" t="s">
        <v>2056</v>
      </c>
      <c r="E1874" s="68" t="s">
        <v>1097</v>
      </c>
      <c r="F1874" s="65">
        <v>1</v>
      </c>
      <c r="G1874" s="69">
        <v>7000000</v>
      </c>
      <c r="H1874" s="70">
        <f t="shared" si="256"/>
        <v>1400000</v>
      </c>
      <c r="I1874" s="65">
        <v>1</v>
      </c>
      <c r="J1874" s="71">
        <v>7000000</v>
      </c>
      <c r="K1874" s="70">
        <f t="shared" si="252"/>
        <v>1400000</v>
      </c>
      <c r="L1874" s="72"/>
      <c r="M1874" s="72"/>
      <c r="N1874" s="72"/>
      <c r="O1874" s="72"/>
      <c r="P1874" s="90"/>
      <c r="Q1874" s="65">
        <v>2010</v>
      </c>
      <c r="R1874" s="66">
        <v>10</v>
      </c>
      <c r="S1874" s="75">
        <f t="shared" si="253"/>
        <v>0.1</v>
      </c>
      <c r="T1874" s="76">
        <f t="shared" si="254"/>
        <v>700000</v>
      </c>
      <c r="U1874" s="66">
        <f t="shared" si="248"/>
        <v>8</v>
      </c>
      <c r="V1874" s="66"/>
      <c r="W1874" s="77">
        <f t="shared" si="247"/>
        <v>5600000</v>
      </c>
      <c r="X1874" s="18">
        <f t="shared" si="251"/>
        <v>1400000</v>
      </c>
    </row>
    <row r="1875" spans="1:24" hidden="1" x14ac:dyDescent="0.25">
      <c r="A1875" s="65">
        <f t="shared" si="255"/>
        <v>586</v>
      </c>
      <c r="B1875" s="66"/>
      <c r="C1875" s="67" t="s">
        <v>2054</v>
      </c>
      <c r="D1875" s="66" t="s">
        <v>2057</v>
      </c>
      <c r="E1875" s="68" t="s">
        <v>1097</v>
      </c>
      <c r="F1875" s="65">
        <v>1</v>
      </c>
      <c r="G1875" s="69">
        <v>7000000</v>
      </c>
      <c r="H1875" s="70">
        <f t="shared" si="256"/>
        <v>1400000</v>
      </c>
      <c r="I1875" s="65">
        <v>1</v>
      </c>
      <c r="J1875" s="71">
        <v>7000000</v>
      </c>
      <c r="K1875" s="70">
        <f t="shared" si="252"/>
        <v>1400000</v>
      </c>
      <c r="L1875" s="72"/>
      <c r="M1875" s="72"/>
      <c r="N1875" s="72"/>
      <c r="O1875" s="72"/>
      <c r="P1875" s="90"/>
      <c r="Q1875" s="65">
        <v>2010</v>
      </c>
      <c r="R1875" s="66">
        <v>10</v>
      </c>
      <c r="S1875" s="75">
        <f t="shared" si="253"/>
        <v>0.1</v>
      </c>
      <c r="T1875" s="76">
        <f t="shared" si="254"/>
        <v>700000</v>
      </c>
      <c r="U1875" s="66">
        <f t="shared" si="248"/>
        <v>8</v>
      </c>
      <c r="V1875" s="66"/>
      <c r="W1875" s="77">
        <f t="shared" si="247"/>
        <v>5600000</v>
      </c>
      <c r="X1875" s="18">
        <f t="shared" si="251"/>
        <v>1400000</v>
      </c>
    </row>
    <row r="1876" spans="1:24" hidden="1" x14ac:dyDescent="0.25">
      <c r="A1876" s="65">
        <f t="shared" si="255"/>
        <v>587</v>
      </c>
      <c r="B1876" s="66"/>
      <c r="C1876" s="67" t="s">
        <v>2054</v>
      </c>
      <c r="D1876" s="66" t="s">
        <v>2058</v>
      </c>
      <c r="E1876" s="68" t="s">
        <v>1097</v>
      </c>
      <c r="F1876" s="65">
        <v>1</v>
      </c>
      <c r="G1876" s="69">
        <v>7000000</v>
      </c>
      <c r="H1876" s="70">
        <f t="shared" si="256"/>
        <v>1400000</v>
      </c>
      <c r="I1876" s="65">
        <v>1</v>
      </c>
      <c r="J1876" s="71">
        <v>7000000</v>
      </c>
      <c r="K1876" s="70">
        <f t="shared" si="252"/>
        <v>1400000</v>
      </c>
      <c r="L1876" s="72"/>
      <c r="M1876" s="72"/>
      <c r="N1876" s="72"/>
      <c r="O1876" s="72"/>
      <c r="P1876" s="90"/>
      <c r="Q1876" s="65">
        <v>2010</v>
      </c>
      <c r="R1876" s="66">
        <v>10</v>
      </c>
      <c r="S1876" s="75">
        <f t="shared" si="253"/>
        <v>0.1</v>
      </c>
      <c r="T1876" s="76">
        <f t="shared" si="254"/>
        <v>700000</v>
      </c>
      <c r="U1876" s="66">
        <f t="shared" si="248"/>
        <v>8</v>
      </c>
      <c r="V1876" s="66"/>
      <c r="W1876" s="77">
        <f t="shared" ref="W1876:W1939" si="257">T1876*U1876</f>
        <v>5600000</v>
      </c>
      <c r="X1876" s="18">
        <f t="shared" si="251"/>
        <v>1400000</v>
      </c>
    </row>
    <row r="1877" spans="1:24" hidden="1" x14ac:dyDescent="0.25">
      <c r="A1877" s="65">
        <f t="shared" si="255"/>
        <v>588</v>
      </c>
      <c r="B1877" s="66"/>
      <c r="C1877" s="67" t="s">
        <v>2059</v>
      </c>
      <c r="D1877" s="66" t="s">
        <v>2060</v>
      </c>
      <c r="E1877" s="68" t="s">
        <v>1097</v>
      </c>
      <c r="F1877" s="65">
        <v>1</v>
      </c>
      <c r="G1877" s="69">
        <v>6000000</v>
      </c>
      <c r="H1877" s="70">
        <f t="shared" si="256"/>
        <v>1200000</v>
      </c>
      <c r="I1877" s="65">
        <v>1</v>
      </c>
      <c r="J1877" s="71">
        <v>6000000</v>
      </c>
      <c r="K1877" s="70">
        <f t="shared" si="252"/>
        <v>1200000</v>
      </c>
      <c r="L1877" s="72"/>
      <c r="M1877" s="72"/>
      <c r="N1877" s="72"/>
      <c r="O1877" s="72"/>
      <c r="P1877" s="90"/>
      <c r="Q1877" s="65">
        <v>2010</v>
      </c>
      <c r="R1877" s="66">
        <v>10</v>
      </c>
      <c r="S1877" s="75">
        <f t="shared" si="253"/>
        <v>0.1</v>
      </c>
      <c r="T1877" s="76">
        <f t="shared" si="254"/>
        <v>600000</v>
      </c>
      <c r="U1877" s="66">
        <f t="shared" si="248"/>
        <v>8</v>
      </c>
      <c r="V1877" s="66"/>
      <c r="W1877" s="77">
        <f t="shared" si="257"/>
        <v>4800000</v>
      </c>
      <c r="X1877" s="18">
        <f t="shared" si="251"/>
        <v>1200000</v>
      </c>
    </row>
    <row r="1878" spans="1:24" hidden="1" x14ac:dyDescent="0.25">
      <c r="A1878" s="65">
        <f t="shared" si="255"/>
        <v>589</v>
      </c>
      <c r="B1878" s="66"/>
      <c r="C1878" s="67" t="s">
        <v>2059</v>
      </c>
      <c r="D1878" s="66" t="s">
        <v>2061</v>
      </c>
      <c r="E1878" s="68" t="s">
        <v>1097</v>
      </c>
      <c r="F1878" s="65">
        <v>1</v>
      </c>
      <c r="G1878" s="69">
        <v>6000000</v>
      </c>
      <c r="H1878" s="70">
        <f t="shared" si="256"/>
        <v>1200000</v>
      </c>
      <c r="I1878" s="65">
        <v>1</v>
      </c>
      <c r="J1878" s="71">
        <v>6000000</v>
      </c>
      <c r="K1878" s="70">
        <f t="shared" si="252"/>
        <v>1200000</v>
      </c>
      <c r="L1878" s="72"/>
      <c r="M1878" s="72"/>
      <c r="N1878" s="72"/>
      <c r="O1878" s="72"/>
      <c r="P1878" s="90"/>
      <c r="Q1878" s="65">
        <v>2010</v>
      </c>
      <c r="R1878" s="66">
        <v>10</v>
      </c>
      <c r="S1878" s="75">
        <f t="shared" si="253"/>
        <v>0.1</v>
      </c>
      <c r="T1878" s="76">
        <f t="shared" si="254"/>
        <v>600000</v>
      </c>
      <c r="U1878" s="66">
        <f t="shared" si="248"/>
        <v>8</v>
      </c>
      <c r="V1878" s="66"/>
      <c r="W1878" s="77">
        <f t="shared" si="257"/>
        <v>4800000</v>
      </c>
      <c r="X1878" s="18">
        <f t="shared" si="251"/>
        <v>1200000</v>
      </c>
    </row>
    <row r="1879" spans="1:24" hidden="1" x14ac:dyDescent="0.25">
      <c r="A1879" s="65">
        <f t="shared" si="255"/>
        <v>590</v>
      </c>
      <c r="B1879" s="66"/>
      <c r="C1879" s="67" t="s">
        <v>2059</v>
      </c>
      <c r="D1879" s="66" t="s">
        <v>2062</v>
      </c>
      <c r="E1879" s="68" t="s">
        <v>1097</v>
      </c>
      <c r="F1879" s="65">
        <v>1</v>
      </c>
      <c r="G1879" s="69">
        <v>6000000</v>
      </c>
      <c r="H1879" s="70">
        <f t="shared" si="256"/>
        <v>1200000</v>
      </c>
      <c r="I1879" s="65">
        <v>1</v>
      </c>
      <c r="J1879" s="71">
        <v>6000000</v>
      </c>
      <c r="K1879" s="70">
        <f t="shared" si="252"/>
        <v>1200000</v>
      </c>
      <c r="L1879" s="72"/>
      <c r="M1879" s="72"/>
      <c r="N1879" s="72"/>
      <c r="O1879" s="72"/>
      <c r="P1879" s="90"/>
      <c r="Q1879" s="65">
        <v>2010</v>
      </c>
      <c r="R1879" s="66">
        <v>10</v>
      </c>
      <c r="S1879" s="75">
        <f t="shared" si="253"/>
        <v>0.1</v>
      </c>
      <c r="T1879" s="76">
        <f t="shared" si="254"/>
        <v>600000</v>
      </c>
      <c r="U1879" s="66">
        <f t="shared" si="248"/>
        <v>8</v>
      </c>
      <c r="V1879" s="66"/>
      <c r="W1879" s="77">
        <f t="shared" si="257"/>
        <v>4800000</v>
      </c>
      <c r="X1879" s="18">
        <f t="shared" si="251"/>
        <v>1200000</v>
      </c>
    </row>
    <row r="1880" spans="1:24" hidden="1" x14ac:dyDescent="0.25">
      <c r="A1880" s="65">
        <f t="shared" si="255"/>
        <v>591</v>
      </c>
      <c r="B1880" s="66"/>
      <c r="C1880" s="67" t="s">
        <v>2059</v>
      </c>
      <c r="D1880" s="66" t="s">
        <v>2063</v>
      </c>
      <c r="E1880" s="68" t="s">
        <v>1097</v>
      </c>
      <c r="F1880" s="65">
        <v>1</v>
      </c>
      <c r="G1880" s="69">
        <v>6000000</v>
      </c>
      <c r="H1880" s="70">
        <f t="shared" si="256"/>
        <v>1200000</v>
      </c>
      <c r="I1880" s="65">
        <v>1</v>
      </c>
      <c r="J1880" s="71">
        <v>6000000</v>
      </c>
      <c r="K1880" s="70">
        <f t="shared" si="252"/>
        <v>1200000</v>
      </c>
      <c r="L1880" s="72"/>
      <c r="M1880" s="72"/>
      <c r="N1880" s="72"/>
      <c r="O1880" s="72"/>
      <c r="P1880" s="90"/>
      <c r="Q1880" s="65">
        <v>2010</v>
      </c>
      <c r="R1880" s="66">
        <v>10</v>
      </c>
      <c r="S1880" s="75">
        <f t="shared" si="253"/>
        <v>0.1</v>
      </c>
      <c r="T1880" s="76">
        <f t="shared" si="254"/>
        <v>600000</v>
      </c>
      <c r="U1880" s="66">
        <f t="shared" si="248"/>
        <v>8</v>
      </c>
      <c r="V1880" s="66"/>
      <c r="W1880" s="77">
        <f t="shared" si="257"/>
        <v>4800000</v>
      </c>
      <c r="X1880" s="18">
        <f t="shared" si="251"/>
        <v>1200000</v>
      </c>
    </row>
    <row r="1881" spans="1:24" hidden="1" x14ac:dyDescent="0.25">
      <c r="A1881" s="65">
        <f t="shared" si="255"/>
        <v>592</v>
      </c>
      <c r="B1881" s="66"/>
      <c r="C1881" s="67" t="s">
        <v>2059</v>
      </c>
      <c r="D1881" s="66" t="s">
        <v>2064</v>
      </c>
      <c r="E1881" s="68" t="s">
        <v>1097</v>
      </c>
      <c r="F1881" s="65">
        <v>1</v>
      </c>
      <c r="G1881" s="69">
        <v>6000000</v>
      </c>
      <c r="H1881" s="70">
        <f t="shared" si="256"/>
        <v>1200000</v>
      </c>
      <c r="I1881" s="65">
        <v>1</v>
      </c>
      <c r="J1881" s="71">
        <v>6000000</v>
      </c>
      <c r="K1881" s="70">
        <f t="shared" si="252"/>
        <v>1200000</v>
      </c>
      <c r="L1881" s="72"/>
      <c r="M1881" s="72"/>
      <c r="N1881" s="72"/>
      <c r="O1881" s="72"/>
      <c r="P1881" s="90"/>
      <c r="Q1881" s="65">
        <v>2010</v>
      </c>
      <c r="R1881" s="66">
        <v>10</v>
      </c>
      <c r="S1881" s="75">
        <f t="shared" si="253"/>
        <v>0.1</v>
      </c>
      <c r="T1881" s="76">
        <f t="shared" si="254"/>
        <v>600000</v>
      </c>
      <c r="U1881" s="66">
        <f t="shared" si="248"/>
        <v>8</v>
      </c>
      <c r="V1881" s="66"/>
      <c r="W1881" s="77">
        <f t="shared" si="257"/>
        <v>4800000</v>
      </c>
      <c r="X1881" s="18">
        <f t="shared" si="251"/>
        <v>1200000</v>
      </c>
    </row>
    <row r="1882" spans="1:24" hidden="1" x14ac:dyDescent="0.25">
      <c r="A1882" s="65">
        <f t="shared" si="255"/>
        <v>593</v>
      </c>
      <c r="B1882" s="66"/>
      <c r="C1882" s="67" t="s">
        <v>2059</v>
      </c>
      <c r="D1882" s="66" t="s">
        <v>2065</v>
      </c>
      <c r="E1882" s="68" t="s">
        <v>1097</v>
      </c>
      <c r="F1882" s="65">
        <v>1</v>
      </c>
      <c r="G1882" s="69">
        <v>6000000</v>
      </c>
      <c r="H1882" s="70">
        <f t="shared" si="256"/>
        <v>1200000</v>
      </c>
      <c r="I1882" s="65">
        <v>1</v>
      </c>
      <c r="J1882" s="71">
        <v>6000000</v>
      </c>
      <c r="K1882" s="70">
        <f t="shared" si="252"/>
        <v>1200000</v>
      </c>
      <c r="L1882" s="72"/>
      <c r="M1882" s="72"/>
      <c r="N1882" s="72"/>
      <c r="O1882" s="72"/>
      <c r="P1882" s="90"/>
      <c r="Q1882" s="65">
        <v>2010</v>
      </c>
      <c r="R1882" s="66">
        <v>10</v>
      </c>
      <c r="S1882" s="75">
        <f t="shared" si="253"/>
        <v>0.1</v>
      </c>
      <c r="T1882" s="76">
        <f t="shared" si="254"/>
        <v>600000</v>
      </c>
      <c r="U1882" s="66">
        <f t="shared" si="248"/>
        <v>8</v>
      </c>
      <c r="V1882" s="66"/>
      <c r="W1882" s="77">
        <f t="shared" si="257"/>
        <v>4800000</v>
      </c>
      <c r="X1882" s="18">
        <f t="shared" si="251"/>
        <v>1200000</v>
      </c>
    </row>
    <row r="1883" spans="1:24" hidden="1" x14ac:dyDescent="0.25">
      <c r="A1883" s="65">
        <f t="shared" si="255"/>
        <v>594</v>
      </c>
      <c r="B1883" s="66"/>
      <c r="C1883" s="67" t="s">
        <v>2059</v>
      </c>
      <c r="D1883" s="66" t="s">
        <v>2066</v>
      </c>
      <c r="E1883" s="68" t="s">
        <v>1097</v>
      </c>
      <c r="F1883" s="65">
        <v>1</v>
      </c>
      <c r="G1883" s="69">
        <v>6000000</v>
      </c>
      <c r="H1883" s="70">
        <f t="shared" si="256"/>
        <v>1200000</v>
      </c>
      <c r="I1883" s="65">
        <v>1</v>
      </c>
      <c r="J1883" s="71">
        <v>6000000</v>
      </c>
      <c r="K1883" s="70">
        <f t="shared" si="252"/>
        <v>1200000</v>
      </c>
      <c r="L1883" s="72"/>
      <c r="M1883" s="72"/>
      <c r="N1883" s="72"/>
      <c r="O1883" s="72"/>
      <c r="P1883" s="90"/>
      <c r="Q1883" s="65">
        <v>2010</v>
      </c>
      <c r="R1883" s="66">
        <v>10</v>
      </c>
      <c r="S1883" s="75">
        <f t="shared" si="253"/>
        <v>0.1</v>
      </c>
      <c r="T1883" s="76">
        <f t="shared" si="254"/>
        <v>600000</v>
      </c>
      <c r="U1883" s="66">
        <f t="shared" si="248"/>
        <v>8</v>
      </c>
      <c r="V1883" s="66"/>
      <c r="W1883" s="77">
        <f t="shared" si="257"/>
        <v>4800000</v>
      </c>
      <c r="X1883" s="18">
        <f t="shared" si="251"/>
        <v>1200000</v>
      </c>
    </row>
    <row r="1884" spans="1:24" hidden="1" x14ac:dyDescent="0.25">
      <c r="A1884" s="65">
        <f t="shared" si="255"/>
        <v>595</v>
      </c>
      <c r="B1884" s="66"/>
      <c r="C1884" s="67" t="s">
        <v>2059</v>
      </c>
      <c r="D1884" s="66" t="s">
        <v>2067</v>
      </c>
      <c r="E1884" s="68" t="s">
        <v>1097</v>
      </c>
      <c r="F1884" s="65">
        <v>1</v>
      </c>
      <c r="G1884" s="69">
        <v>6000000</v>
      </c>
      <c r="H1884" s="70">
        <f t="shared" si="256"/>
        <v>1200000</v>
      </c>
      <c r="I1884" s="65">
        <v>1</v>
      </c>
      <c r="J1884" s="71">
        <v>6000000</v>
      </c>
      <c r="K1884" s="70">
        <f t="shared" si="252"/>
        <v>1200000</v>
      </c>
      <c r="L1884" s="72"/>
      <c r="M1884" s="72"/>
      <c r="N1884" s="72"/>
      <c r="O1884" s="72"/>
      <c r="P1884" s="90"/>
      <c r="Q1884" s="65">
        <v>2010</v>
      </c>
      <c r="R1884" s="66">
        <v>10</v>
      </c>
      <c r="S1884" s="75">
        <f t="shared" si="253"/>
        <v>0.1</v>
      </c>
      <c r="T1884" s="76">
        <f t="shared" si="254"/>
        <v>600000</v>
      </c>
      <c r="U1884" s="66">
        <f t="shared" si="248"/>
        <v>8</v>
      </c>
      <c r="V1884" s="66"/>
      <c r="W1884" s="77">
        <f t="shared" si="257"/>
        <v>4800000</v>
      </c>
      <c r="X1884" s="18">
        <f t="shared" si="251"/>
        <v>1200000</v>
      </c>
    </row>
    <row r="1885" spans="1:24" hidden="1" x14ac:dyDescent="0.25">
      <c r="A1885" s="65">
        <f t="shared" si="255"/>
        <v>596</v>
      </c>
      <c r="B1885" s="66"/>
      <c r="C1885" s="67" t="s">
        <v>2059</v>
      </c>
      <c r="D1885" s="66" t="s">
        <v>2068</v>
      </c>
      <c r="E1885" s="68" t="s">
        <v>1097</v>
      </c>
      <c r="F1885" s="65">
        <v>1</v>
      </c>
      <c r="G1885" s="69">
        <v>6000000</v>
      </c>
      <c r="H1885" s="70">
        <f t="shared" si="256"/>
        <v>1200000</v>
      </c>
      <c r="I1885" s="65">
        <v>1</v>
      </c>
      <c r="J1885" s="71">
        <v>6000000</v>
      </c>
      <c r="K1885" s="70">
        <f t="shared" si="252"/>
        <v>1200000</v>
      </c>
      <c r="L1885" s="72"/>
      <c r="M1885" s="72"/>
      <c r="N1885" s="72"/>
      <c r="O1885" s="72"/>
      <c r="P1885" s="90"/>
      <c r="Q1885" s="65">
        <v>2010</v>
      </c>
      <c r="R1885" s="66">
        <v>10</v>
      </c>
      <c r="S1885" s="75">
        <f t="shared" si="253"/>
        <v>0.1</v>
      </c>
      <c r="T1885" s="76">
        <f t="shared" si="254"/>
        <v>600000</v>
      </c>
      <c r="U1885" s="66">
        <f t="shared" si="248"/>
        <v>8</v>
      </c>
      <c r="V1885" s="66"/>
      <c r="W1885" s="77">
        <f t="shared" si="257"/>
        <v>4800000</v>
      </c>
      <c r="X1885" s="18">
        <f t="shared" si="251"/>
        <v>1200000</v>
      </c>
    </row>
    <row r="1886" spans="1:24" hidden="1" x14ac:dyDescent="0.25">
      <c r="A1886" s="65">
        <f t="shared" si="255"/>
        <v>597</v>
      </c>
      <c r="B1886" s="66"/>
      <c r="C1886" s="67" t="s">
        <v>2059</v>
      </c>
      <c r="D1886" s="66" t="s">
        <v>2069</v>
      </c>
      <c r="E1886" s="68" t="s">
        <v>1097</v>
      </c>
      <c r="F1886" s="65">
        <v>1</v>
      </c>
      <c r="G1886" s="69">
        <v>6000000</v>
      </c>
      <c r="H1886" s="70">
        <f t="shared" si="256"/>
        <v>1200000</v>
      </c>
      <c r="I1886" s="65">
        <v>1</v>
      </c>
      <c r="J1886" s="71">
        <v>6000000</v>
      </c>
      <c r="K1886" s="70">
        <f t="shared" si="252"/>
        <v>1200000</v>
      </c>
      <c r="L1886" s="72"/>
      <c r="M1886" s="72"/>
      <c r="N1886" s="72"/>
      <c r="O1886" s="72"/>
      <c r="P1886" s="90"/>
      <c r="Q1886" s="65">
        <v>2010</v>
      </c>
      <c r="R1886" s="66">
        <v>10</v>
      </c>
      <c r="S1886" s="75">
        <f t="shared" si="253"/>
        <v>0.1</v>
      </c>
      <c r="T1886" s="76">
        <f t="shared" si="254"/>
        <v>600000</v>
      </c>
      <c r="U1886" s="66">
        <f t="shared" si="248"/>
        <v>8</v>
      </c>
      <c r="V1886" s="66"/>
      <c r="W1886" s="77">
        <f t="shared" si="257"/>
        <v>4800000</v>
      </c>
      <c r="X1886" s="18">
        <f t="shared" si="251"/>
        <v>1200000</v>
      </c>
    </row>
    <row r="1887" spans="1:24" hidden="1" x14ac:dyDescent="0.25">
      <c r="A1887" s="65">
        <f t="shared" si="255"/>
        <v>598</v>
      </c>
      <c r="B1887" s="66"/>
      <c r="C1887" s="67" t="s">
        <v>2070</v>
      </c>
      <c r="D1887" s="66">
        <v>5001923</v>
      </c>
      <c r="E1887" s="68" t="s">
        <v>1097</v>
      </c>
      <c r="F1887" s="65">
        <v>1</v>
      </c>
      <c r="G1887" s="69">
        <v>12000000</v>
      </c>
      <c r="H1887" s="70">
        <f t="shared" si="256"/>
        <v>2400000</v>
      </c>
      <c r="I1887" s="65">
        <v>1</v>
      </c>
      <c r="J1887" s="71">
        <v>12000000</v>
      </c>
      <c r="K1887" s="70">
        <f t="shared" si="252"/>
        <v>2400000</v>
      </c>
      <c r="L1887" s="72"/>
      <c r="M1887" s="72"/>
      <c r="N1887" s="72"/>
      <c r="O1887" s="66"/>
      <c r="P1887" s="90"/>
      <c r="Q1887" s="65">
        <v>2010</v>
      </c>
      <c r="R1887" s="66">
        <v>10</v>
      </c>
      <c r="S1887" s="75">
        <f t="shared" si="253"/>
        <v>0.1</v>
      </c>
      <c r="T1887" s="76">
        <f t="shared" si="254"/>
        <v>1200000</v>
      </c>
      <c r="U1887" s="66">
        <f t="shared" si="248"/>
        <v>8</v>
      </c>
      <c r="V1887" s="66"/>
      <c r="W1887" s="77">
        <f t="shared" si="257"/>
        <v>9600000</v>
      </c>
      <c r="X1887" s="18">
        <f t="shared" si="251"/>
        <v>2400000</v>
      </c>
    </row>
    <row r="1888" spans="1:24" ht="30" hidden="1" x14ac:dyDescent="0.25">
      <c r="A1888" s="65">
        <f t="shared" si="255"/>
        <v>599</v>
      </c>
      <c r="B1888" s="66"/>
      <c r="C1888" s="67" t="s">
        <v>2071</v>
      </c>
      <c r="D1888" s="66" t="s">
        <v>2072</v>
      </c>
      <c r="E1888" s="68" t="s">
        <v>1097</v>
      </c>
      <c r="F1888" s="65">
        <v>1</v>
      </c>
      <c r="G1888" s="69">
        <v>45000000</v>
      </c>
      <c r="H1888" s="70">
        <f t="shared" si="256"/>
        <v>4500000</v>
      </c>
      <c r="I1888" s="65">
        <v>1</v>
      </c>
      <c r="J1888" s="71">
        <v>45000000</v>
      </c>
      <c r="K1888" s="70">
        <f t="shared" si="252"/>
        <v>4500000</v>
      </c>
      <c r="L1888" s="72"/>
      <c r="M1888" s="72"/>
      <c r="N1888" s="72"/>
      <c r="O1888" s="66"/>
      <c r="P1888" s="90"/>
      <c r="Q1888" s="65">
        <v>2009</v>
      </c>
      <c r="R1888" s="66">
        <v>10</v>
      </c>
      <c r="S1888" s="75">
        <f t="shared" si="253"/>
        <v>0.1</v>
      </c>
      <c r="T1888" s="76">
        <f t="shared" si="254"/>
        <v>4500000</v>
      </c>
      <c r="U1888" s="66">
        <f t="shared" ref="U1888:U1951" si="258">2018-Q1888</f>
        <v>9</v>
      </c>
      <c r="V1888" s="66"/>
      <c r="W1888" s="77">
        <f t="shared" si="257"/>
        <v>40500000</v>
      </c>
      <c r="X1888" s="18">
        <f t="shared" si="251"/>
        <v>4500000</v>
      </c>
    </row>
    <row r="1889" spans="1:24" hidden="1" x14ac:dyDescent="0.25">
      <c r="A1889" s="65">
        <f t="shared" si="255"/>
        <v>600</v>
      </c>
      <c r="B1889" s="66"/>
      <c r="C1889" s="67" t="s">
        <v>2073</v>
      </c>
      <c r="D1889" s="66" t="s">
        <v>2074</v>
      </c>
      <c r="E1889" s="68" t="s">
        <v>1097</v>
      </c>
      <c r="F1889" s="65">
        <v>1</v>
      </c>
      <c r="G1889" s="86">
        <v>7000000</v>
      </c>
      <c r="H1889" s="70">
        <v>0</v>
      </c>
      <c r="I1889" s="65">
        <v>1</v>
      </c>
      <c r="J1889" s="71">
        <v>7000000</v>
      </c>
      <c r="K1889" s="70">
        <f t="shared" si="252"/>
        <v>0</v>
      </c>
      <c r="L1889" s="72"/>
      <c r="M1889" s="72"/>
      <c r="N1889" s="72"/>
      <c r="O1889" s="66"/>
      <c r="P1889" s="90"/>
      <c r="Q1889" s="65">
        <v>1999</v>
      </c>
      <c r="R1889" s="66">
        <v>10</v>
      </c>
      <c r="S1889" s="75">
        <f t="shared" si="253"/>
        <v>0.1</v>
      </c>
      <c r="T1889" s="76">
        <f t="shared" si="254"/>
        <v>700000</v>
      </c>
      <c r="U1889" s="66">
        <f t="shared" si="258"/>
        <v>19</v>
      </c>
      <c r="V1889" s="66"/>
      <c r="W1889" s="77">
        <f t="shared" si="257"/>
        <v>13300000</v>
      </c>
      <c r="X1889" s="18">
        <f t="shared" si="251"/>
        <v>0</v>
      </c>
    </row>
    <row r="1890" spans="1:24" hidden="1" x14ac:dyDescent="0.25">
      <c r="A1890" s="65">
        <f t="shared" si="255"/>
        <v>601</v>
      </c>
      <c r="B1890" s="66"/>
      <c r="C1890" s="67" t="s">
        <v>2073</v>
      </c>
      <c r="D1890" s="66" t="s">
        <v>2075</v>
      </c>
      <c r="E1890" s="68" t="s">
        <v>1097</v>
      </c>
      <c r="F1890" s="65">
        <v>1</v>
      </c>
      <c r="G1890" s="86">
        <v>7000000</v>
      </c>
      <c r="H1890" s="70">
        <v>0</v>
      </c>
      <c r="I1890" s="65">
        <v>1</v>
      </c>
      <c r="J1890" s="71">
        <v>7000000</v>
      </c>
      <c r="K1890" s="70">
        <f t="shared" si="252"/>
        <v>0</v>
      </c>
      <c r="L1890" s="72"/>
      <c r="M1890" s="72"/>
      <c r="N1890" s="72"/>
      <c r="O1890" s="66"/>
      <c r="P1890" s="90"/>
      <c r="Q1890" s="65">
        <v>1999</v>
      </c>
      <c r="R1890" s="66">
        <v>10</v>
      </c>
      <c r="S1890" s="75">
        <f t="shared" si="253"/>
        <v>0.1</v>
      </c>
      <c r="T1890" s="76">
        <f t="shared" si="254"/>
        <v>700000</v>
      </c>
      <c r="U1890" s="66">
        <f t="shared" si="258"/>
        <v>19</v>
      </c>
      <c r="V1890" s="66"/>
      <c r="W1890" s="77">
        <f t="shared" si="257"/>
        <v>13300000</v>
      </c>
      <c r="X1890" s="18">
        <f t="shared" si="251"/>
        <v>0</v>
      </c>
    </row>
    <row r="1891" spans="1:24" hidden="1" x14ac:dyDescent="0.25">
      <c r="A1891" s="65">
        <f t="shared" si="255"/>
        <v>602</v>
      </c>
      <c r="B1891" s="66"/>
      <c r="C1891" s="67" t="s">
        <v>2076</v>
      </c>
      <c r="D1891" s="66" t="s">
        <v>2077</v>
      </c>
      <c r="E1891" s="68" t="s">
        <v>1097</v>
      </c>
      <c r="F1891" s="65">
        <v>1</v>
      </c>
      <c r="G1891" s="86">
        <v>9800000</v>
      </c>
      <c r="H1891" s="70">
        <f t="shared" ref="H1891:H1903" si="259">G1891-W1891</f>
        <v>1960000</v>
      </c>
      <c r="I1891" s="65">
        <v>1</v>
      </c>
      <c r="J1891" s="71">
        <v>9800000</v>
      </c>
      <c r="K1891" s="70">
        <f t="shared" si="252"/>
        <v>1960000</v>
      </c>
      <c r="L1891" s="72"/>
      <c r="M1891" s="72"/>
      <c r="N1891" s="72"/>
      <c r="O1891" s="66"/>
      <c r="P1891" s="90"/>
      <c r="Q1891" s="65">
        <v>2010</v>
      </c>
      <c r="R1891" s="66">
        <v>10</v>
      </c>
      <c r="S1891" s="75">
        <f t="shared" si="253"/>
        <v>0.1</v>
      </c>
      <c r="T1891" s="76">
        <f t="shared" si="254"/>
        <v>980000</v>
      </c>
      <c r="U1891" s="66">
        <f t="shared" si="258"/>
        <v>8</v>
      </c>
      <c r="V1891" s="66"/>
      <c r="W1891" s="77">
        <f t="shared" si="257"/>
        <v>7840000</v>
      </c>
      <c r="X1891" s="18">
        <f t="shared" si="251"/>
        <v>1960000</v>
      </c>
    </row>
    <row r="1892" spans="1:24" hidden="1" x14ac:dyDescent="0.25">
      <c r="A1892" s="65">
        <f t="shared" si="255"/>
        <v>603</v>
      </c>
      <c r="B1892" s="66"/>
      <c r="C1892" s="67" t="s">
        <v>2076</v>
      </c>
      <c r="D1892" s="66" t="s">
        <v>2078</v>
      </c>
      <c r="E1892" s="68" t="s">
        <v>1097</v>
      </c>
      <c r="F1892" s="65">
        <v>1</v>
      </c>
      <c r="G1892" s="86">
        <v>9800000</v>
      </c>
      <c r="H1892" s="70">
        <f t="shared" si="259"/>
        <v>1960000</v>
      </c>
      <c r="I1892" s="65">
        <v>1</v>
      </c>
      <c r="J1892" s="71">
        <v>9800000</v>
      </c>
      <c r="K1892" s="70">
        <f t="shared" si="252"/>
        <v>1960000</v>
      </c>
      <c r="L1892" s="72"/>
      <c r="M1892" s="72"/>
      <c r="N1892" s="72"/>
      <c r="O1892" s="66"/>
      <c r="P1892" s="90"/>
      <c r="Q1892" s="65">
        <v>2010</v>
      </c>
      <c r="R1892" s="66">
        <v>10</v>
      </c>
      <c r="S1892" s="75">
        <f t="shared" si="253"/>
        <v>0.1</v>
      </c>
      <c r="T1892" s="76">
        <f t="shared" si="254"/>
        <v>980000</v>
      </c>
      <c r="U1892" s="66">
        <f t="shared" si="258"/>
        <v>8</v>
      </c>
      <c r="V1892" s="66"/>
      <c r="W1892" s="77">
        <f t="shared" si="257"/>
        <v>7840000</v>
      </c>
      <c r="X1892" s="18">
        <f t="shared" si="251"/>
        <v>1960000</v>
      </c>
    </row>
    <row r="1893" spans="1:24" hidden="1" x14ac:dyDescent="0.25">
      <c r="A1893" s="65">
        <f t="shared" si="255"/>
        <v>604</v>
      </c>
      <c r="B1893" s="66"/>
      <c r="C1893" s="67" t="s">
        <v>2076</v>
      </c>
      <c r="D1893" s="66" t="s">
        <v>2079</v>
      </c>
      <c r="E1893" s="68" t="s">
        <v>1097</v>
      </c>
      <c r="F1893" s="65">
        <v>1</v>
      </c>
      <c r="G1893" s="86">
        <v>9800000</v>
      </c>
      <c r="H1893" s="70">
        <f t="shared" si="259"/>
        <v>1960000</v>
      </c>
      <c r="I1893" s="65">
        <v>1</v>
      </c>
      <c r="J1893" s="71">
        <v>9800000</v>
      </c>
      <c r="K1893" s="70">
        <f t="shared" si="252"/>
        <v>1960000</v>
      </c>
      <c r="L1893" s="72"/>
      <c r="M1893" s="72"/>
      <c r="N1893" s="72"/>
      <c r="O1893" s="66"/>
      <c r="P1893" s="90"/>
      <c r="Q1893" s="65">
        <v>2010</v>
      </c>
      <c r="R1893" s="66">
        <v>10</v>
      </c>
      <c r="S1893" s="75">
        <f t="shared" si="253"/>
        <v>0.1</v>
      </c>
      <c r="T1893" s="76">
        <f t="shared" si="254"/>
        <v>980000</v>
      </c>
      <c r="U1893" s="66">
        <f t="shared" si="258"/>
        <v>8</v>
      </c>
      <c r="V1893" s="66"/>
      <c r="W1893" s="77">
        <f t="shared" si="257"/>
        <v>7840000</v>
      </c>
      <c r="X1893" s="18">
        <f t="shared" si="251"/>
        <v>1960000</v>
      </c>
    </row>
    <row r="1894" spans="1:24" hidden="1" x14ac:dyDescent="0.25">
      <c r="A1894" s="65">
        <f t="shared" si="255"/>
        <v>605</v>
      </c>
      <c r="B1894" s="66"/>
      <c r="C1894" s="67" t="s">
        <v>2076</v>
      </c>
      <c r="D1894" s="66" t="s">
        <v>2080</v>
      </c>
      <c r="E1894" s="68" t="s">
        <v>1097</v>
      </c>
      <c r="F1894" s="65">
        <v>1</v>
      </c>
      <c r="G1894" s="86">
        <v>9800000</v>
      </c>
      <c r="H1894" s="70">
        <f t="shared" si="259"/>
        <v>1960000</v>
      </c>
      <c r="I1894" s="65">
        <v>1</v>
      </c>
      <c r="J1894" s="71">
        <v>9800000</v>
      </c>
      <c r="K1894" s="70">
        <f t="shared" si="252"/>
        <v>1960000</v>
      </c>
      <c r="L1894" s="72"/>
      <c r="M1894" s="72"/>
      <c r="N1894" s="72"/>
      <c r="O1894" s="66"/>
      <c r="P1894" s="90"/>
      <c r="Q1894" s="65">
        <v>2010</v>
      </c>
      <c r="R1894" s="66">
        <v>10</v>
      </c>
      <c r="S1894" s="75">
        <f t="shared" si="253"/>
        <v>0.1</v>
      </c>
      <c r="T1894" s="76">
        <f t="shared" si="254"/>
        <v>980000</v>
      </c>
      <c r="U1894" s="66">
        <f t="shared" si="258"/>
        <v>8</v>
      </c>
      <c r="V1894" s="66"/>
      <c r="W1894" s="77">
        <f t="shared" si="257"/>
        <v>7840000</v>
      </c>
      <c r="X1894" s="18">
        <f t="shared" si="251"/>
        <v>1960000</v>
      </c>
    </row>
    <row r="1895" spans="1:24" hidden="1" x14ac:dyDescent="0.25">
      <c r="A1895" s="65">
        <f t="shared" si="255"/>
        <v>606</v>
      </c>
      <c r="B1895" s="66"/>
      <c r="C1895" s="67" t="s">
        <v>2081</v>
      </c>
      <c r="D1895" s="66" t="s">
        <v>2082</v>
      </c>
      <c r="E1895" s="68" t="s">
        <v>1097</v>
      </c>
      <c r="F1895" s="65">
        <v>1</v>
      </c>
      <c r="G1895" s="86">
        <v>13500000</v>
      </c>
      <c r="H1895" s="70">
        <f t="shared" si="259"/>
        <v>2700000</v>
      </c>
      <c r="I1895" s="65">
        <v>1</v>
      </c>
      <c r="J1895" s="71">
        <v>13500000</v>
      </c>
      <c r="K1895" s="70">
        <f t="shared" si="252"/>
        <v>2700000</v>
      </c>
      <c r="L1895" s="72"/>
      <c r="M1895" s="72"/>
      <c r="N1895" s="72"/>
      <c r="O1895" s="66"/>
      <c r="P1895" s="90"/>
      <c r="Q1895" s="65">
        <v>2010</v>
      </c>
      <c r="R1895" s="66">
        <v>10</v>
      </c>
      <c r="S1895" s="75">
        <f t="shared" si="253"/>
        <v>0.1</v>
      </c>
      <c r="T1895" s="76">
        <f t="shared" si="254"/>
        <v>1350000</v>
      </c>
      <c r="U1895" s="66">
        <f t="shared" si="258"/>
        <v>8</v>
      </c>
      <c r="V1895" s="66"/>
      <c r="W1895" s="77">
        <f t="shared" si="257"/>
        <v>10800000</v>
      </c>
      <c r="X1895" s="18">
        <f t="shared" si="251"/>
        <v>2700000</v>
      </c>
    </row>
    <row r="1896" spans="1:24" hidden="1" x14ac:dyDescent="0.25">
      <c r="A1896" s="65">
        <f t="shared" si="255"/>
        <v>607</v>
      </c>
      <c r="B1896" s="66"/>
      <c r="C1896" s="67" t="s">
        <v>2083</v>
      </c>
      <c r="D1896" s="66" t="s">
        <v>2084</v>
      </c>
      <c r="E1896" s="68" t="s">
        <v>1097</v>
      </c>
      <c r="F1896" s="65">
        <v>1</v>
      </c>
      <c r="G1896" s="69">
        <v>7400000</v>
      </c>
      <c r="H1896" s="70">
        <f t="shared" si="259"/>
        <v>0</v>
      </c>
      <c r="I1896" s="65">
        <v>1</v>
      </c>
      <c r="J1896" s="71">
        <v>7400000</v>
      </c>
      <c r="K1896" s="70">
        <f t="shared" si="252"/>
        <v>0</v>
      </c>
      <c r="L1896" s="72"/>
      <c r="M1896" s="72"/>
      <c r="N1896" s="72"/>
      <c r="O1896" s="72"/>
      <c r="P1896" s="90"/>
      <c r="Q1896" s="65">
        <v>2010</v>
      </c>
      <c r="R1896" s="66">
        <v>8</v>
      </c>
      <c r="S1896" s="75">
        <f t="shared" si="253"/>
        <v>0.125</v>
      </c>
      <c r="T1896" s="76">
        <f t="shared" si="254"/>
        <v>925000</v>
      </c>
      <c r="U1896" s="66">
        <f t="shared" si="258"/>
        <v>8</v>
      </c>
      <c r="V1896" s="66"/>
      <c r="W1896" s="77">
        <f t="shared" si="257"/>
        <v>7400000</v>
      </c>
      <c r="X1896" s="18">
        <f t="shared" si="251"/>
        <v>0</v>
      </c>
    </row>
    <row r="1897" spans="1:24" hidden="1" x14ac:dyDescent="0.25">
      <c r="A1897" s="65">
        <f t="shared" si="255"/>
        <v>608</v>
      </c>
      <c r="B1897" s="66"/>
      <c r="C1897" s="67" t="s">
        <v>2083</v>
      </c>
      <c r="D1897" s="66" t="s">
        <v>2085</v>
      </c>
      <c r="E1897" s="68" t="s">
        <v>1097</v>
      </c>
      <c r="F1897" s="65">
        <v>1</v>
      </c>
      <c r="G1897" s="69">
        <v>7400000</v>
      </c>
      <c r="H1897" s="70">
        <f t="shared" si="259"/>
        <v>0</v>
      </c>
      <c r="I1897" s="65">
        <v>1</v>
      </c>
      <c r="J1897" s="71">
        <v>7400000</v>
      </c>
      <c r="K1897" s="70">
        <f t="shared" si="252"/>
        <v>0</v>
      </c>
      <c r="L1897" s="72"/>
      <c r="M1897" s="72"/>
      <c r="N1897" s="72"/>
      <c r="O1897" s="72"/>
      <c r="P1897" s="90"/>
      <c r="Q1897" s="65">
        <v>2010</v>
      </c>
      <c r="R1897" s="66">
        <v>8</v>
      </c>
      <c r="S1897" s="75">
        <f t="shared" si="253"/>
        <v>0.125</v>
      </c>
      <c r="T1897" s="76">
        <f t="shared" si="254"/>
        <v>925000</v>
      </c>
      <c r="U1897" s="66">
        <f t="shared" si="258"/>
        <v>8</v>
      </c>
      <c r="V1897" s="66"/>
      <c r="W1897" s="77">
        <f t="shared" si="257"/>
        <v>7400000</v>
      </c>
      <c r="X1897" s="18">
        <f t="shared" si="251"/>
        <v>0</v>
      </c>
    </row>
    <row r="1898" spans="1:24" hidden="1" x14ac:dyDescent="0.25">
      <c r="A1898" s="65">
        <f t="shared" si="255"/>
        <v>609</v>
      </c>
      <c r="B1898" s="66"/>
      <c r="C1898" s="67" t="s">
        <v>2083</v>
      </c>
      <c r="D1898" s="66" t="s">
        <v>2086</v>
      </c>
      <c r="E1898" s="68" t="s">
        <v>1097</v>
      </c>
      <c r="F1898" s="65">
        <v>1</v>
      </c>
      <c r="G1898" s="69">
        <v>7400000</v>
      </c>
      <c r="H1898" s="70">
        <f t="shared" si="259"/>
        <v>0</v>
      </c>
      <c r="I1898" s="65">
        <v>1</v>
      </c>
      <c r="J1898" s="71">
        <v>7400000</v>
      </c>
      <c r="K1898" s="70">
        <f t="shared" si="252"/>
        <v>0</v>
      </c>
      <c r="L1898" s="72"/>
      <c r="M1898" s="72"/>
      <c r="N1898" s="72"/>
      <c r="O1898" s="72"/>
      <c r="P1898" s="90"/>
      <c r="Q1898" s="65">
        <v>2010</v>
      </c>
      <c r="R1898" s="66">
        <v>8</v>
      </c>
      <c r="S1898" s="75">
        <f t="shared" si="253"/>
        <v>0.125</v>
      </c>
      <c r="T1898" s="76">
        <f t="shared" si="254"/>
        <v>925000</v>
      </c>
      <c r="U1898" s="66">
        <f t="shared" si="258"/>
        <v>8</v>
      </c>
      <c r="V1898" s="66"/>
      <c r="W1898" s="77">
        <f t="shared" si="257"/>
        <v>7400000</v>
      </c>
      <c r="X1898" s="18">
        <f t="shared" si="251"/>
        <v>0</v>
      </c>
    </row>
    <row r="1899" spans="1:24" hidden="1" x14ac:dyDescent="0.25">
      <c r="A1899" s="65">
        <f t="shared" si="255"/>
        <v>610</v>
      </c>
      <c r="B1899" s="66"/>
      <c r="C1899" s="67" t="s">
        <v>2083</v>
      </c>
      <c r="D1899" s="66" t="s">
        <v>2087</v>
      </c>
      <c r="E1899" s="68" t="s">
        <v>1097</v>
      </c>
      <c r="F1899" s="65">
        <v>1</v>
      </c>
      <c r="G1899" s="69">
        <v>7400000</v>
      </c>
      <c r="H1899" s="70">
        <f t="shared" si="259"/>
        <v>0</v>
      </c>
      <c r="I1899" s="65">
        <v>1</v>
      </c>
      <c r="J1899" s="71">
        <v>7400000</v>
      </c>
      <c r="K1899" s="70">
        <f t="shared" si="252"/>
        <v>0</v>
      </c>
      <c r="L1899" s="72"/>
      <c r="M1899" s="72"/>
      <c r="N1899" s="72"/>
      <c r="O1899" s="72"/>
      <c r="P1899" s="90"/>
      <c r="Q1899" s="65">
        <v>2010</v>
      </c>
      <c r="R1899" s="66">
        <v>8</v>
      </c>
      <c r="S1899" s="75">
        <f t="shared" si="253"/>
        <v>0.125</v>
      </c>
      <c r="T1899" s="76">
        <f t="shared" si="254"/>
        <v>925000</v>
      </c>
      <c r="U1899" s="66">
        <f t="shared" si="258"/>
        <v>8</v>
      </c>
      <c r="V1899" s="66"/>
      <c r="W1899" s="77">
        <f t="shared" si="257"/>
        <v>7400000</v>
      </c>
      <c r="X1899" s="18">
        <f t="shared" si="251"/>
        <v>0</v>
      </c>
    </row>
    <row r="1900" spans="1:24" s="20" customFormat="1" ht="15" hidden="1" customHeight="1" x14ac:dyDescent="0.25">
      <c r="A1900" s="65">
        <f t="shared" si="255"/>
        <v>611</v>
      </c>
      <c r="B1900" s="66"/>
      <c r="C1900" s="103" t="s">
        <v>2088</v>
      </c>
      <c r="D1900" s="125">
        <v>12020</v>
      </c>
      <c r="E1900" s="68" t="s">
        <v>1097</v>
      </c>
      <c r="F1900" s="133">
        <v>1</v>
      </c>
      <c r="G1900" s="185">
        <v>6200000</v>
      </c>
      <c r="H1900" s="70">
        <f t="shared" si="259"/>
        <v>2480000</v>
      </c>
      <c r="I1900" s="133">
        <v>1</v>
      </c>
      <c r="J1900" s="71">
        <v>6200000</v>
      </c>
      <c r="K1900" s="70">
        <f t="shared" si="252"/>
        <v>2480000</v>
      </c>
      <c r="L1900" s="120"/>
      <c r="M1900" s="120"/>
      <c r="N1900" s="120"/>
      <c r="O1900" s="120"/>
      <c r="P1900" s="121"/>
      <c r="Q1900" s="85">
        <v>2012</v>
      </c>
      <c r="R1900" s="85">
        <v>10</v>
      </c>
      <c r="S1900" s="75">
        <f t="shared" si="253"/>
        <v>0.1</v>
      </c>
      <c r="T1900" s="76">
        <f t="shared" si="254"/>
        <v>620000</v>
      </c>
      <c r="U1900" s="66">
        <f t="shared" si="258"/>
        <v>6</v>
      </c>
      <c r="V1900" s="66"/>
      <c r="W1900" s="77">
        <f t="shared" si="257"/>
        <v>3720000</v>
      </c>
      <c r="X1900" s="18">
        <f t="shared" si="251"/>
        <v>2480000</v>
      </c>
    </row>
    <row r="1901" spans="1:24" s="20" customFormat="1" ht="30" hidden="1" x14ac:dyDescent="0.25">
      <c r="A1901" s="65">
        <f t="shared" si="255"/>
        <v>612</v>
      </c>
      <c r="B1901" s="66"/>
      <c r="C1901" s="79" t="s">
        <v>2089</v>
      </c>
      <c r="D1901" s="125">
        <v>12025</v>
      </c>
      <c r="E1901" s="68" t="s">
        <v>1097</v>
      </c>
      <c r="F1901" s="133">
        <v>1</v>
      </c>
      <c r="G1901" s="86">
        <v>1473000000</v>
      </c>
      <c r="H1901" s="70">
        <f t="shared" si="259"/>
        <v>589200000</v>
      </c>
      <c r="I1901" s="65">
        <v>1</v>
      </c>
      <c r="J1901" s="71">
        <v>1473000000</v>
      </c>
      <c r="K1901" s="70">
        <f t="shared" si="252"/>
        <v>589200000</v>
      </c>
      <c r="L1901" s="120"/>
      <c r="M1901" s="120"/>
      <c r="N1901" s="120"/>
      <c r="O1901" s="120"/>
      <c r="P1901" s="121"/>
      <c r="Q1901" s="85">
        <v>2012</v>
      </c>
      <c r="R1901" s="85">
        <v>10</v>
      </c>
      <c r="S1901" s="75">
        <f t="shared" si="253"/>
        <v>0.1</v>
      </c>
      <c r="T1901" s="76">
        <f t="shared" si="254"/>
        <v>147300000</v>
      </c>
      <c r="U1901" s="66">
        <f t="shared" si="258"/>
        <v>6</v>
      </c>
      <c r="V1901" s="66"/>
      <c r="W1901" s="77">
        <f t="shared" si="257"/>
        <v>883800000</v>
      </c>
      <c r="X1901" s="18">
        <f t="shared" si="251"/>
        <v>589200000</v>
      </c>
    </row>
    <row r="1902" spans="1:24" s="20" customFormat="1" ht="30" hidden="1" customHeight="1" x14ac:dyDescent="0.25">
      <c r="A1902" s="65">
        <f t="shared" si="255"/>
        <v>613</v>
      </c>
      <c r="B1902" s="66"/>
      <c r="C1902" s="79" t="s">
        <v>2090</v>
      </c>
      <c r="D1902" s="125">
        <v>12028</v>
      </c>
      <c r="E1902" s="68" t="s">
        <v>1097</v>
      </c>
      <c r="F1902" s="133">
        <v>1</v>
      </c>
      <c r="G1902" s="86">
        <v>1244935000</v>
      </c>
      <c r="H1902" s="70">
        <f t="shared" si="259"/>
        <v>497974000</v>
      </c>
      <c r="I1902" s="65">
        <v>1</v>
      </c>
      <c r="J1902" s="71">
        <v>1244935000</v>
      </c>
      <c r="K1902" s="70">
        <f t="shared" si="252"/>
        <v>497974000</v>
      </c>
      <c r="L1902" s="120"/>
      <c r="M1902" s="120"/>
      <c r="N1902" s="120"/>
      <c r="O1902" s="120"/>
      <c r="P1902" s="121"/>
      <c r="Q1902" s="85">
        <v>2012</v>
      </c>
      <c r="R1902" s="85">
        <v>10</v>
      </c>
      <c r="S1902" s="75">
        <f t="shared" si="253"/>
        <v>0.1</v>
      </c>
      <c r="T1902" s="76">
        <f t="shared" si="254"/>
        <v>124493500</v>
      </c>
      <c r="U1902" s="66">
        <f t="shared" si="258"/>
        <v>6</v>
      </c>
      <c r="V1902" s="66"/>
      <c r="W1902" s="77">
        <f t="shared" si="257"/>
        <v>746961000</v>
      </c>
      <c r="X1902" s="18">
        <f t="shared" si="251"/>
        <v>497974000</v>
      </c>
    </row>
    <row r="1903" spans="1:24" s="20" customFormat="1" ht="60" hidden="1" x14ac:dyDescent="0.25">
      <c r="A1903" s="65">
        <f t="shared" si="255"/>
        <v>614</v>
      </c>
      <c r="B1903" s="66"/>
      <c r="C1903" s="79" t="s">
        <v>2091</v>
      </c>
      <c r="D1903" s="218">
        <v>12029</v>
      </c>
      <c r="E1903" s="68" t="s">
        <v>1097</v>
      </c>
      <c r="F1903" s="219">
        <v>1</v>
      </c>
      <c r="G1903" s="86">
        <v>1566000000</v>
      </c>
      <c r="H1903" s="70">
        <f t="shared" si="259"/>
        <v>626400000</v>
      </c>
      <c r="I1903" s="65">
        <v>1</v>
      </c>
      <c r="J1903" s="71">
        <v>1566000000</v>
      </c>
      <c r="K1903" s="70">
        <f t="shared" si="252"/>
        <v>626400000</v>
      </c>
      <c r="L1903" s="120"/>
      <c r="M1903" s="120"/>
      <c r="N1903" s="120"/>
      <c r="O1903" s="120"/>
      <c r="P1903" s="121"/>
      <c r="Q1903" s="85">
        <v>2012</v>
      </c>
      <c r="R1903" s="85">
        <v>10</v>
      </c>
      <c r="S1903" s="75">
        <f t="shared" si="253"/>
        <v>0.1</v>
      </c>
      <c r="T1903" s="76">
        <f t="shared" si="254"/>
        <v>156600000</v>
      </c>
      <c r="U1903" s="66">
        <f t="shared" si="258"/>
        <v>6</v>
      </c>
      <c r="V1903" s="66"/>
      <c r="W1903" s="77">
        <f t="shared" si="257"/>
        <v>939600000</v>
      </c>
      <c r="X1903" s="18">
        <f t="shared" si="251"/>
        <v>626400000</v>
      </c>
    </row>
    <row r="1904" spans="1:24" ht="30" hidden="1" x14ac:dyDescent="0.25">
      <c r="A1904" s="65">
        <f t="shared" si="255"/>
        <v>615</v>
      </c>
      <c r="B1904" s="66"/>
      <c r="C1904" s="67" t="s">
        <v>2092</v>
      </c>
      <c r="D1904" s="66">
        <v>5001511</v>
      </c>
      <c r="E1904" s="68" t="s">
        <v>1097</v>
      </c>
      <c r="F1904" s="65">
        <v>1</v>
      </c>
      <c r="G1904" s="86">
        <v>55000000</v>
      </c>
      <c r="H1904" s="70">
        <v>0</v>
      </c>
      <c r="I1904" s="65">
        <v>1</v>
      </c>
      <c r="J1904" s="71">
        <v>55000000</v>
      </c>
      <c r="K1904" s="70">
        <f t="shared" si="252"/>
        <v>0</v>
      </c>
      <c r="L1904" s="72"/>
      <c r="M1904" s="72"/>
      <c r="N1904" s="72"/>
      <c r="O1904" s="66"/>
      <c r="P1904" s="90"/>
      <c r="Q1904" s="65">
        <v>2007</v>
      </c>
      <c r="R1904" s="66">
        <v>10</v>
      </c>
      <c r="S1904" s="75">
        <f t="shared" si="253"/>
        <v>0.1</v>
      </c>
      <c r="T1904" s="76">
        <f t="shared" si="254"/>
        <v>5500000</v>
      </c>
      <c r="U1904" s="66">
        <f t="shared" si="258"/>
        <v>11</v>
      </c>
      <c r="V1904" s="66"/>
      <c r="W1904" s="77">
        <f t="shared" si="257"/>
        <v>60500000</v>
      </c>
      <c r="X1904" s="18">
        <f t="shared" si="251"/>
        <v>0</v>
      </c>
    </row>
    <row r="1905" spans="1:24" ht="30" hidden="1" x14ac:dyDescent="0.25">
      <c r="A1905" s="65">
        <f t="shared" si="255"/>
        <v>616</v>
      </c>
      <c r="B1905" s="66"/>
      <c r="C1905" s="67" t="s">
        <v>2093</v>
      </c>
      <c r="D1905" s="66">
        <v>5001512</v>
      </c>
      <c r="E1905" s="68" t="s">
        <v>1097</v>
      </c>
      <c r="F1905" s="65">
        <v>1</v>
      </c>
      <c r="G1905" s="86">
        <v>65000000</v>
      </c>
      <c r="H1905" s="70">
        <v>0</v>
      </c>
      <c r="I1905" s="65">
        <v>1</v>
      </c>
      <c r="J1905" s="71">
        <v>65000000</v>
      </c>
      <c r="K1905" s="70">
        <f t="shared" si="252"/>
        <v>0</v>
      </c>
      <c r="L1905" s="72"/>
      <c r="M1905" s="72"/>
      <c r="N1905" s="72"/>
      <c r="O1905" s="66"/>
      <c r="P1905" s="90"/>
      <c r="Q1905" s="65">
        <v>2007</v>
      </c>
      <c r="R1905" s="66">
        <v>10</v>
      </c>
      <c r="S1905" s="75">
        <f t="shared" si="253"/>
        <v>0.1</v>
      </c>
      <c r="T1905" s="76">
        <f t="shared" si="254"/>
        <v>6500000</v>
      </c>
      <c r="U1905" s="66">
        <f t="shared" si="258"/>
        <v>11</v>
      </c>
      <c r="V1905" s="66"/>
      <c r="W1905" s="77">
        <f t="shared" si="257"/>
        <v>71500000</v>
      </c>
      <c r="X1905" s="18">
        <f t="shared" si="251"/>
        <v>0</v>
      </c>
    </row>
    <row r="1906" spans="1:24" ht="30" hidden="1" x14ac:dyDescent="0.25">
      <c r="A1906" s="65">
        <f t="shared" si="255"/>
        <v>617</v>
      </c>
      <c r="B1906" s="66"/>
      <c r="C1906" s="67" t="s">
        <v>2094</v>
      </c>
      <c r="D1906" s="66">
        <v>5001605</v>
      </c>
      <c r="E1906" s="68" t="s">
        <v>1097</v>
      </c>
      <c r="F1906" s="65">
        <v>1</v>
      </c>
      <c r="G1906" s="86">
        <v>12547500</v>
      </c>
      <c r="H1906" s="70">
        <v>0</v>
      </c>
      <c r="I1906" s="65">
        <v>1</v>
      </c>
      <c r="J1906" s="71">
        <v>12547500</v>
      </c>
      <c r="K1906" s="70">
        <f t="shared" si="252"/>
        <v>0</v>
      </c>
      <c r="L1906" s="72"/>
      <c r="M1906" s="72"/>
      <c r="N1906" s="72"/>
      <c r="O1906" s="66"/>
      <c r="P1906" s="90"/>
      <c r="Q1906" s="65">
        <v>2007</v>
      </c>
      <c r="R1906" s="66">
        <v>10</v>
      </c>
      <c r="S1906" s="75">
        <f t="shared" si="253"/>
        <v>0.1</v>
      </c>
      <c r="T1906" s="76">
        <f t="shared" si="254"/>
        <v>1254750</v>
      </c>
      <c r="U1906" s="66">
        <f t="shared" si="258"/>
        <v>11</v>
      </c>
      <c r="V1906" s="66"/>
      <c r="W1906" s="77">
        <f t="shared" si="257"/>
        <v>13802250</v>
      </c>
      <c r="X1906" s="18">
        <f t="shared" si="251"/>
        <v>0</v>
      </c>
    </row>
    <row r="1907" spans="1:24" ht="30" hidden="1" x14ac:dyDescent="0.25">
      <c r="A1907" s="65">
        <f t="shared" si="255"/>
        <v>618</v>
      </c>
      <c r="B1907" s="66"/>
      <c r="C1907" s="67" t="s">
        <v>2095</v>
      </c>
      <c r="D1907" s="66">
        <v>5001657</v>
      </c>
      <c r="E1907" s="68" t="s">
        <v>1097</v>
      </c>
      <c r="F1907" s="65">
        <v>1</v>
      </c>
      <c r="G1907" s="86">
        <v>35000000</v>
      </c>
      <c r="H1907" s="70">
        <f t="shared" ref="H1907:H1922" si="260">G1907-W1907</f>
        <v>0</v>
      </c>
      <c r="I1907" s="65">
        <v>1</v>
      </c>
      <c r="J1907" s="71">
        <v>35000000</v>
      </c>
      <c r="K1907" s="70">
        <f t="shared" si="252"/>
        <v>0</v>
      </c>
      <c r="L1907" s="72"/>
      <c r="M1907" s="72"/>
      <c r="N1907" s="72"/>
      <c r="O1907" s="66"/>
      <c r="P1907" s="90"/>
      <c r="Q1907" s="65">
        <v>2008</v>
      </c>
      <c r="R1907" s="66">
        <v>10</v>
      </c>
      <c r="S1907" s="75">
        <f t="shared" si="253"/>
        <v>0.1</v>
      </c>
      <c r="T1907" s="76">
        <f t="shared" si="254"/>
        <v>3500000</v>
      </c>
      <c r="U1907" s="66">
        <f t="shared" si="258"/>
        <v>10</v>
      </c>
      <c r="V1907" s="66"/>
      <c r="W1907" s="77">
        <f t="shared" si="257"/>
        <v>35000000</v>
      </c>
      <c r="X1907" s="18">
        <f t="shared" si="251"/>
        <v>0</v>
      </c>
    </row>
    <row r="1908" spans="1:24" ht="30" hidden="1" x14ac:dyDescent="0.25">
      <c r="A1908" s="65">
        <f t="shared" si="255"/>
        <v>619</v>
      </c>
      <c r="B1908" s="66"/>
      <c r="C1908" s="67" t="s">
        <v>2096</v>
      </c>
      <c r="D1908" s="66">
        <v>5001844</v>
      </c>
      <c r="E1908" s="68" t="s">
        <v>1097</v>
      </c>
      <c r="F1908" s="65">
        <v>1</v>
      </c>
      <c r="G1908" s="88">
        <v>1143818851</v>
      </c>
      <c r="H1908" s="70">
        <f t="shared" si="260"/>
        <v>0</v>
      </c>
      <c r="I1908" s="65">
        <v>1</v>
      </c>
      <c r="J1908" s="71">
        <v>1143818851</v>
      </c>
      <c r="K1908" s="70">
        <f t="shared" si="252"/>
        <v>0</v>
      </c>
      <c r="L1908" s="72"/>
      <c r="M1908" s="72"/>
      <c r="N1908" s="72"/>
      <c r="O1908" s="72"/>
      <c r="P1908" s="90"/>
      <c r="Q1908" s="65">
        <v>2010</v>
      </c>
      <c r="R1908" s="66">
        <v>8</v>
      </c>
      <c r="S1908" s="75">
        <f t="shared" si="253"/>
        <v>0.125</v>
      </c>
      <c r="T1908" s="76">
        <f t="shared" si="254"/>
        <v>142977356.375</v>
      </c>
      <c r="U1908" s="66">
        <f t="shared" si="258"/>
        <v>8</v>
      </c>
      <c r="V1908" s="66"/>
      <c r="W1908" s="77">
        <f t="shared" si="257"/>
        <v>1143818851</v>
      </c>
      <c r="X1908" s="18">
        <f t="shared" si="251"/>
        <v>0</v>
      </c>
    </row>
    <row r="1909" spans="1:24" ht="30" hidden="1" x14ac:dyDescent="0.25">
      <c r="A1909" s="65">
        <f t="shared" si="255"/>
        <v>620</v>
      </c>
      <c r="B1909" s="66"/>
      <c r="C1909" s="67" t="s">
        <v>2097</v>
      </c>
      <c r="D1909" s="66" t="s">
        <v>2098</v>
      </c>
      <c r="E1909" s="68" t="s">
        <v>1097</v>
      </c>
      <c r="F1909" s="65">
        <v>1</v>
      </c>
      <c r="G1909" s="69">
        <v>75384501</v>
      </c>
      <c r="H1909" s="70">
        <f t="shared" si="260"/>
        <v>15076900.200000003</v>
      </c>
      <c r="I1909" s="65">
        <v>1</v>
      </c>
      <c r="J1909" s="71">
        <v>75384501</v>
      </c>
      <c r="K1909" s="70">
        <f t="shared" si="252"/>
        <v>15076900.200000003</v>
      </c>
      <c r="L1909" s="72"/>
      <c r="M1909" s="72"/>
      <c r="N1909" s="72"/>
      <c r="O1909" s="66"/>
      <c r="P1909" s="90"/>
      <c r="Q1909" s="65">
        <v>2010</v>
      </c>
      <c r="R1909" s="66">
        <v>10</v>
      </c>
      <c r="S1909" s="75">
        <f t="shared" si="253"/>
        <v>0.1</v>
      </c>
      <c r="T1909" s="76">
        <f t="shared" si="254"/>
        <v>7538450.0999999996</v>
      </c>
      <c r="U1909" s="66">
        <f t="shared" si="258"/>
        <v>8</v>
      </c>
      <c r="V1909" s="66"/>
      <c r="W1909" s="77">
        <f t="shared" si="257"/>
        <v>60307600.799999997</v>
      </c>
      <c r="X1909" s="18">
        <f t="shared" si="251"/>
        <v>15076900.200000003</v>
      </c>
    </row>
    <row r="1910" spans="1:24" ht="30" hidden="1" x14ac:dyDescent="0.25">
      <c r="A1910" s="65">
        <f t="shared" si="255"/>
        <v>621</v>
      </c>
      <c r="B1910" s="66"/>
      <c r="C1910" s="67" t="s">
        <v>2097</v>
      </c>
      <c r="D1910" s="66" t="s">
        <v>2099</v>
      </c>
      <c r="E1910" s="68" t="s">
        <v>1097</v>
      </c>
      <c r="F1910" s="65">
        <v>1</v>
      </c>
      <c r="G1910" s="69">
        <v>75384501</v>
      </c>
      <c r="H1910" s="70">
        <f t="shared" si="260"/>
        <v>15076900.200000003</v>
      </c>
      <c r="I1910" s="65">
        <v>1</v>
      </c>
      <c r="J1910" s="71">
        <v>75384501</v>
      </c>
      <c r="K1910" s="70">
        <f t="shared" si="252"/>
        <v>15076900.200000003</v>
      </c>
      <c r="L1910" s="72"/>
      <c r="M1910" s="72"/>
      <c r="N1910" s="72"/>
      <c r="O1910" s="66"/>
      <c r="P1910" s="90"/>
      <c r="Q1910" s="65">
        <v>2010</v>
      </c>
      <c r="R1910" s="66">
        <v>10</v>
      </c>
      <c r="S1910" s="75">
        <f t="shared" si="253"/>
        <v>0.1</v>
      </c>
      <c r="T1910" s="76">
        <f t="shared" si="254"/>
        <v>7538450.0999999996</v>
      </c>
      <c r="U1910" s="66">
        <f t="shared" si="258"/>
        <v>8</v>
      </c>
      <c r="V1910" s="66"/>
      <c r="W1910" s="77">
        <f t="shared" si="257"/>
        <v>60307600.799999997</v>
      </c>
      <c r="X1910" s="18">
        <f t="shared" si="251"/>
        <v>15076900.200000003</v>
      </c>
    </row>
    <row r="1911" spans="1:24" ht="30" hidden="1" x14ac:dyDescent="0.25">
      <c r="A1911" s="65">
        <f t="shared" si="255"/>
        <v>622</v>
      </c>
      <c r="B1911" s="66"/>
      <c r="C1911" s="67" t="s">
        <v>2100</v>
      </c>
      <c r="D1911" s="66" t="s">
        <v>2101</v>
      </c>
      <c r="E1911" s="68" t="s">
        <v>1097</v>
      </c>
      <c r="F1911" s="65">
        <v>1</v>
      </c>
      <c r="G1911" s="69">
        <v>6500000</v>
      </c>
      <c r="H1911" s="70">
        <f t="shared" si="260"/>
        <v>650000</v>
      </c>
      <c r="I1911" s="65">
        <v>1</v>
      </c>
      <c r="J1911" s="71">
        <v>6500000</v>
      </c>
      <c r="K1911" s="70">
        <f t="shared" si="252"/>
        <v>650000</v>
      </c>
      <c r="L1911" s="72"/>
      <c r="M1911" s="72"/>
      <c r="N1911" s="72"/>
      <c r="O1911" s="66"/>
      <c r="P1911" s="90"/>
      <c r="Q1911" s="65">
        <v>2009</v>
      </c>
      <c r="R1911" s="66">
        <v>10</v>
      </c>
      <c r="S1911" s="75">
        <f t="shared" si="253"/>
        <v>0.1</v>
      </c>
      <c r="T1911" s="76">
        <f t="shared" si="254"/>
        <v>650000</v>
      </c>
      <c r="U1911" s="66">
        <f t="shared" si="258"/>
        <v>9</v>
      </c>
      <c r="V1911" s="66"/>
      <c r="W1911" s="77">
        <f t="shared" si="257"/>
        <v>5850000</v>
      </c>
      <c r="X1911" s="18">
        <f t="shared" si="251"/>
        <v>650000</v>
      </c>
    </row>
    <row r="1912" spans="1:24" ht="30" hidden="1" x14ac:dyDescent="0.25">
      <c r="A1912" s="65">
        <f t="shared" si="255"/>
        <v>623</v>
      </c>
      <c r="B1912" s="66"/>
      <c r="C1912" s="67" t="s">
        <v>2100</v>
      </c>
      <c r="D1912" s="66" t="s">
        <v>2102</v>
      </c>
      <c r="E1912" s="68" t="s">
        <v>1097</v>
      </c>
      <c r="F1912" s="65">
        <v>1</v>
      </c>
      <c r="G1912" s="69">
        <v>6500000</v>
      </c>
      <c r="H1912" s="70">
        <f t="shared" si="260"/>
        <v>650000</v>
      </c>
      <c r="I1912" s="65">
        <v>1</v>
      </c>
      <c r="J1912" s="71">
        <v>6500000</v>
      </c>
      <c r="K1912" s="70">
        <f t="shared" si="252"/>
        <v>650000</v>
      </c>
      <c r="L1912" s="72"/>
      <c r="M1912" s="72"/>
      <c r="N1912" s="72"/>
      <c r="O1912" s="66"/>
      <c r="P1912" s="90"/>
      <c r="Q1912" s="65">
        <v>2009</v>
      </c>
      <c r="R1912" s="66">
        <v>10</v>
      </c>
      <c r="S1912" s="75">
        <f t="shared" si="253"/>
        <v>0.1</v>
      </c>
      <c r="T1912" s="76">
        <f t="shared" si="254"/>
        <v>650000</v>
      </c>
      <c r="U1912" s="66">
        <f t="shared" si="258"/>
        <v>9</v>
      </c>
      <c r="V1912" s="66"/>
      <c r="W1912" s="77">
        <f t="shared" si="257"/>
        <v>5850000</v>
      </c>
      <c r="X1912" s="18">
        <f t="shared" si="251"/>
        <v>650000</v>
      </c>
    </row>
    <row r="1913" spans="1:24" hidden="1" x14ac:dyDescent="0.25">
      <c r="A1913" s="65">
        <f t="shared" si="255"/>
        <v>624</v>
      </c>
      <c r="B1913" s="66"/>
      <c r="C1913" s="67" t="s">
        <v>2103</v>
      </c>
      <c r="D1913" s="66" t="s">
        <v>2104</v>
      </c>
      <c r="E1913" s="68" t="s">
        <v>1097</v>
      </c>
      <c r="F1913" s="65">
        <v>1</v>
      </c>
      <c r="G1913" s="88">
        <v>12500000</v>
      </c>
      <c r="H1913" s="70">
        <f t="shared" si="260"/>
        <v>2500000</v>
      </c>
      <c r="I1913" s="65">
        <v>1</v>
      </c>
      <c r="J1913" s="71">
        <v>12500000</v>
      </c>
      <c r="K1913" s="70">
        <f t="shared" si="252"/>
        <v>2500000</v>
      </c>
      <c r="L1913" s="72"/>
      <c r="M1913" s="72"/>
      <c r="N1913" s="72"/>
      <c r="O1913" s="72"/>
      <c r="P1913" s="90"/>
      <c r="Q1913" s="65">
        <v>2010</v>
      </c>
      <c r="R1913" s="66">
        <v>10</v>
      </c>
      <c r="S1913" s="75">
        <f t="shared" si="253"/>
        <v>0.1</v>
      </c>
      <c r="T1913" s="76">
        <f t="shared" si="254"/>
        <v>1250000</v>
      </c>
      <c r="U1913" s="66">
        <f t="shared" si="258"/>
        <v>8</v>
      </c>
      <c r="V1913" s="66"/>
      <c r="W1913" s="77">
        <f t="shared" si="257"/>
        <v>10000000</v>
      </c>
      <c r="X1913" s="18">
        <f t="shared" si="251"/>
        <v>2500000</v>
      </c>
    </row>
    <row r="1914" spans="1:24" hidden="1" x14ac:dyDescent="0.25">
      <c r="A1914" s="65">
        <f t="shared" si="255"/>
        <v>625</v>
      </c>
      <c r="B1914" s="66"/>
      <c r="C1914" s="67" t="s">
        <v>2103</v>
      </c>
      <c r="D1914" s="66" t="s">
        <v>2105</v>
      </c>
      <c r="E1914" s="68" t="s">
        <v>1097</v>
      </c>
      <c r="F1914" s="65">
        <v>1</v>
      </c>
      <c r="G1914" s="88">
        <v>12500000</v>
      </c>
      <c r="H1914" s="70">
        <f t="shared" si="260"/>
        <v>2500000</v>
      </c>
      <c r="I1914" s="65">
        <v>1</v>
      </c>
      <c r="J1914" s="71">
        <v>12500000</v>
      </c>
      <c r="K1914" s="70">
        <f t="shared" si="252"/>
        <v>2500000</v>
      </c>
      <c r="L1914" s="72"/>
      <c r="M1914" s="72"/>
      <c r="N1914" s="72"/>
      <c r="O1914" s="72"/>
      <c r="P1914" s="90"/>
      <c r="Q1914" s="65">
        <v>2010</v>
      </c>
      <c r="R1914" s="66">
        <v>10</v>
      </c>
      <c r="S1914" s="75">
        <f t="shared" si="253"/>
        <v>0.1</v>
      </c>
      <c r="T1914" s="76">
        <f t="shared" si="254"/>
        <v>1250000</v>
      </c>
      <c r="U1914" s="66">
        <f t="shared" si="258"/>
        <v>8</v>
      </c>
      <c r="V1914" s="66"/>
      <c r="W1914" s="77">
        <f t="shared" si="257"/>
        <v>10000000</v>
      </c>
      <c r="X1914" s="18">
        <f t="shared" si="251"/>
        <v>2500000</v>
      </c>
    </row>
    <row r="1915" spans="1:24" hidden="1" x14ac:dyDescent="0.25">
      <c r="A1915" s="65">
        <f t="shared" si="255"/>
        <v>626</v>
      </c>
      <c r="B1915" s="66"/>
      <c r="C1915" s="67" t="s">
        <v>2103</v>
      </c>
      <c r="D1915" s="66" t="s">
        <v>2106</v>
      </c>
      <c r="E1915" s="68" t="s">
        <v>1097</v>
      </c>
      <c r="F1915" s="65">
        <v>1</v>
      </c>
      <c r="G1915" s="88">
        <v>12500000</v>
      </c>
      <c r="H1915" s="70">
        <f t="shared" si="260"/>
        <v>2500000</v>
      </c>
      <c r="I1915" s="65">
        <v>1</v>
      </c>
      <c r="J1915" s="71">
        <v>12500000</v>
      </c>
      <c r="K1915" s="70">
        <f t="shared" si="252"/>
        <v>2500000</v>
      </c>
      <c r="L1915" s="72"/>
      <c r="M1915" s="72"/>
      <c r="N1915" s="72"/>
      <c r="O1915" s="72"/>
      <c r="P1915" s="90"/>
      <c r="Q1915" s="65">
        <v>2010</v>
      </c>
      <c r="R1915" s="66">
        <v>10</v>
      </c>
      <c r="S1915" s="75">
        <f t="shared" si="253"/>
        <v>0.1</v>
      </c>
      <c r="T1915" s="76">
        <f t="shared" si="254"/>
        <v>1250000</v>
      </c>
      <c r="U1915" s="66">
        <f t="shared" si="258"/>
        <v>8</v>
      </c>
      <c r="V1915" s="66"/>
      <c r="W1915" s="77">
        <f t="shared" si="257"/>
        <v>10000000</v>
      </c>
      <c r="X1915" s="18">
        <f t="shared" si="251"/>
        <v>2500000</v>
      </c>
    </row>
    <row r="1916" spans="1:24" hidden="1" x14ac:dyDescent="0.25">
      <c r="A1916" s="65">
        <f t="shared" si="255"/>
        <v>627</v>
      </c>
      <c r="B1916" s="66"/>
      <c r="C1916" s="67" t="s">
        <v>2103</v>
      </c>
      <c r="D1916" s="66" t="s">
        <v>2107</v>
      </c>
      <c r="E1916" s="68" t="s">
        <v>1097</v>
      </c>
      <c r="F1916" s="65">
        <v>1</v>
      </c>
      <c r="G1916" s="88">
        <v>12500000</v>
      </c>
      <c r="H1916" s="70">
        <f t="shared" si="260"/>
        <v>2500000</v>
      </c>
      <c r="I1916" s="65">
        <v>1</v>
      </c>
      <c r="J1916" s="71">
        <v>12500000</v>
      </c>
      <c r="K1916" s="70">
        <f t="shared" si="252"/>
        <v>2500000</v>
      </c>
      <c r="L1916" s="72"/>
      <c r="M1916" s="72"/>
      <c r="N1916" s="72"/>
      <c r="O1916" s="72"/>
      <c r="P1916" s="90"/>
      <c r="Q1916" s="65">
        <v>2010</v>
      </c>
      <c r="R1916" s="66">
        <v>10</v>
      </c>
      <c r="S1916" s="75">
        <f t="shared" si="253"/>
        <v>0.1</v>
      </c>
      <c r="T1916" s="76">
        <f t="shared" si="254"/>
        <v>1250000</v>
      </c>
      <c r="U1916" s="66">
        <f t="shared" si="258"/>
        <v>8</v>
      </c>
      <c r="V1916" s="66"/>
      <c r="W1916" s="77">
        <f t="shared" si="257"/>
        <v>10000000</v>
      </c>
      <c r="X1916" s="18">
        <f t="shared" si="251"/>
        <v>2500000</v>
      </c>
    </row>
    <row r="1917" spans="1:24" ht="30" hidden="1" x14ac:dyDescent="0.25">
      <c r="A1917" s="65">
        <f t="shared" si="255"/>
        <v>628</v>
      </c>
      <c r="B1917" s="66"/>
      <c r="C1917" s="67" t="s">
        <v>2108</v>
      </c>
      <c r="D1917" s="66" t="s">
        <v>2109</v>
      </c>
      <c r="E1917" s="68" t="s">
        <v>1097</v>
      </c>
      <c r="F1917" s="65">
        <v>1</v>
      </c>
      <c r="G1917" s="88">
        <v>9800000</v>
      </c>
      <c r="H1917" s="70">
        <f t="shared" si="260"/>
        <v>1960000</v>
      </c>
      <c r="I1917" s="65">
        <v>1</v>
      </c>
      <c r="J1917" s="71">
        <v>9800000</v>
      </c>
      <c r="K1917" s="70">
        <f t="shared" si="252"/>
        <v>1960000</v>
      </c>
      <c r="L1917" s="72"/>
      <c r="M1917" s="72"/>
      <c r="N1917" s="72"/>
      <c r="O1917" s="66"/>
      <c r="P1917" s="90"/>
      <c r="Q1917" s="65">
        <v>2010</v>
      </c>
      <c r="R1917" s="66">
        <v>10</v>
      </c>
      <c r="S1917" s="75">
        <f t="shared" si="253"/>
        <v>0.1</v>
      </c>
      <c r="T1917" s="76">
        <f t="shared" si="254"/>
        <v>980000</v>
      </c>
      <c r="U1917" s="66">
        <f t="shared" si="258"/>
        <v>8</v>
      </c>
      <c r="V1917" s="66"/>
      <c r="W1917" s="77">
        <f t="shared" si="257"/>
        <v>7840000</v>
      </c>
      <c r="X1917" s="18">
        <f t="shared" si="251"/>
        <v>1960000</v>
      </c>
    </row>
    <row r="1918" spans="1:24" ht="30" hidden="1" x14ac:dyDescent="0.25">
      <c r="A1918" s="65">
        <f t="shared" si="255"/>
        <v>629</v>
      </c>
      <c r="B1918" s="66"/>
      <c r="C1918" s="67" t="s">
        <v>2108</v>
      </c>
      <c r="D1918" s="66" t="s">
        <v>2110</v>
      </c>
      <c r="E1918" s="68" t="s">
        <v>1097</v>
      </c>
      <c r="F1918" s="65">
        <v>1</v>
      </c>
      <c r="G1918" s="86">
        <v>9800000</v>
      </c>
      <c r="H1918" s="70">
        <f t="shared" si="260"/>
        <v>1960000</v>
      </c>
      <c r="I1918" s="65">
        <v>1</v>
      </c>
      <c r="J1918" s="71">
        <v>9800000</v>
      </c>
      <c r="K1918" s="70">
        <f t="shared" si="252"/>
        <v>1960000</v>
      </c>
      <c r="L1918" s="72"/>
      <c r="M1918" s="72"/>
      <c r="N1918" s="72"/>
      <c r="O1918" s="66"/>
      <c r="P1918" s="90"/>
      <c r="Q1918" s="65">
        <v>2010</v>
      </c>
      <c r="R1918" s="66">
        <v>10</v>
      </c>
      <c r="S1918" s="75">
        <f t="shared" si="253"/>
        <v>0.1</v>
      </c>
      <c r="T1918" s="76">
        <f t="shared" si="254"/>
        <v>980000</v>
      </c>
      <c r="U1918" s="66">
        <f t="shared" si="258"/>
        <v>8</v>
      </c>
      <c r="V1918" s="66"/>
      <c r="W1918" s="77">
        <f t="shared" si="257"/>
        <v>7840000</v>
      </c>
      <c r="X1918" s="18">
        <f t="shared" si="251"/>
        <v>1960000</v>
      </c>
    </row>
    <row r="1919" spans="1:24" hidden="1" x14ac:dyDescent="0.25">
      <c r="A1919" s="65">
        <f t="shared" si="255"/>
        <v>630</v>
      </c>
      <c r="B1919" s="66"/>
      <c r="C1919" s="67" t="s">
        <v>2111</v>
      </c>
      <c r="D1919" s="66" t="s">
        <v>2112</v>
      </c>
      <c r="E1919" s="68" t="s">
        <v>1097</v>
      </c>
      <c r="F1919" s="65">
        <v>1</v>
      </c>
      <c r="G1919" s="69">
        <v>35000000</v>
      </c>
      <c r="H1919" s="70">
        <f t="shared" si="260"/>
        <v>7000000</v>
      </c>
      <c r="I1919" s="65">
        <v>1</v>
      </c>
      <c r="J1919" s="71">
        <v>35000000</v>
      </c>
      <c r="K1919" s="70">
        <f t="shared" si="252"/>
        <v>7000000</v>
      </c>
      <c r="L1919" s="72"/>
      <c r="M1919" s="72"/>
      <c r="N1919" s="72"/>
      <c r="O1919" s="66"/>
      <c r="P1919" s="90"/>
      <c r="Q1919" s="65">
        <v>2010</v>
      </c>
      <c r="R1919" s="66">
        <v>10</v>
      </c>
      <c r="S1919" s="75">
        <f t="shared" si="253"/>
        <v>0.1</v>
      </c>
      <c r="T1919" s="76">
        <f t="shared" si="254"/>
        <v>3500000</v>
      </c>
      <c r="U1919" s="66">
        <f t="shared" si="258"/>
        <v>8</v>
      </c>
      <c r="V1919" s="66"/>
      <c r="W1919" s="77">
        <f t="shared" si="257"/>
        <v>28000000</v>
      </c>
      <c r="X1919" s="18">
        <f t="shared" si="251"/>
        <v>7000000</v>
      </c>
    </row>
    <row r="1920" spans="1:24" hidden="1" x14ac:dyDescent="0.25">
      <c r="A1920" s="65">
        <f t="shared" si="255"/>
        <v>631</v>
      </c>
      <c r="B1920" s="66"/>
      <c r="C1920" s="67" t="s">
        <v>2113</v>
      </c>
      <c r="D1920" s="66" t="s">
        <v>2114</v>
      </c>
      <c r="E1920" s="68" t="s">
        <v>1097</v>
      </c>
      <c r="F1920" s="65">
        <v>1</v>
      </c>
      <c r="G1920" s="69">
        <v>12800000</v>
      </c>
      <c r="H1920" s="70">
        <f t="shared" si="260"/>
        <v>2560000</v>
      </c>
      <c r="I1920" s="65">
        <v>1</v>
      </c>
      <c r="J1920" s="71">
        <v>12800000</v>
      </c>
      <c r="K1920" s="70">
        <f t="shared" si="252"/>
        <v>2560000</v>
      </c>
      <c r="L1920" s="72"/>
      <c r="M1920" s="72"/>
      <c r="N1920" s="72"/>
      <c r="O1920" s="72"/>
      <c r="P1920" s="90"/>
      <c r="Q1920" s="65">
        <v>2010</v>
      </c>
      <c r="R1920" s="66">
        <v>10</v>
      </c>
      <c r="S1920" s="75">
        <f t="shared" si="253"/>
        <v>0.1</v>
      </c>
      <c r="T1920" s="76">
        <f t="shared" si="254"/>
        <v>1280000</v>
      </c>
      <c r="U1920" s="66">
        <f t="shared" si="258"/>
        <v>8</v>
      </c>
      <c r="V1920" s="66"/>
      <c r="W1920" s="77">
        <f t="shared" si="257"/>
        <v>10240000</v>
      </c>
      <c r="X1920" s="18">
        <f t="shared" si="251"/>
        <v>2560000</v>
      </c>
    </row>
    <row r="1921" spans="1:24" hidden="1" x14ac:dyDescent="0.25">
      <c r="A1921" s="65">
        <f t="shared" si="255"/>
        <v>632</v>
      </c>
      <c r="B1921" s="66"/>
      <c r="C1921" s="67" t="s">
        <v>2113</v>
      </c>
      <c r="D1921" s="66" t="s">
        <v>2115</v>
      </c>
      <c r="E1921" s="68" t="s">
        <v>1097</v>
      </c>
      <c r="F1921" s="65">
        <v>1</v>
      </c>
      <c r="G1921" s="86">
        <v>12800000</v>
      </c>
      <c r="H1921" s="70">
        <f t="shared" si="260"/>
        <v>2560000</v>
      </c>
      <c r="I1921" s="65">
        <v>1</v>
      </c>
      <c r="J1921" s="71">
        <v>12800000</v>
      </c>
      <c r="K1921" s="70">
        <f t="shared" si="252"/>
        <v>2560000</v>
      </c>
      <c r="L1921" s="72"/>
      <c r="M1921" s="72"/>
      <c r="N1921" s="72"/>
      <c r="O1921" s="66"/>
      <c r="P1921" s="90"/>
      <c r="Q1921" s="65">
        <v>2010</v>
      </c>
      <c r="R1921" s="66">
        <v>10</v>
      </c>
      <c r="S1921" s="75">
        <f t="shared" si="253"/>
        <v>0.1</v>
      </c>
      <c r="T1921" s="76">
        <f t="shared" si="254"/>
        <v>1280000</v>
      </c>
      <c r="U1921" s="66">
        <f t="shared" si="258"/>
        <v>8</v>
      </c>
      <c r="V1921" s="66"/>
      <c r="W1921" s="77">
        <f t="shared" si="257"/>
        <v>10240000</v>
      </c>
      <c r="X1921" s="18">
        <f t="shared" si="251"/>
        <v>2560000</v>
      </c>
    </row>
    <row r="1922" spans="1:24" hidden="1" x14ac:dyDescent="0.25">
      <c r="A1922" s="65">
        <f t="shared" si="255"/>
        <v>633</v>
      </c>
      <c r="B1922" s="66"/>
      <c r="C1922" s="67" t="s">
        <v>2116</v>
      </c>
      <c r="D1922" s="66">
        <v>13012</v>
      </c>
      <c r="E1922" s="68" t="s">
        <v>1097</v>
      </c>
      <c r="F1922" s="65">
        <v>1</v>
      </c>
      <c r="G1922" s="88">
        <v>16000000</v>
      </c>
      <c r="H1922" s="70">
        <f t="shared" si="260"/>
        <v>8000000</v>
      </c>
      <c r="I1922" s="65">
        <v>1</v>
      </c>
      <c r="J1922" s="71">
        <v>16000000</v>
      </c>
      <c r="K1922" s="70">
        <f t="shared" si="252"/>
        <v>8000000</v>
      </c>
      <c r="L1922" s="72"/>
      <c r="M1922" s="72"/>
      <c r="N1922" s="72"/>
      <c r="O1922" s="72"/>
      <c r="P1922" s="90"/>
      <c r="Q1922" s="65">
        <v>2013</v>
      </c>
      <c r="R1922" s="66">
        <v>10</v>
      </c>
      <c r="S1922" s="75">
        <f t="shared" si="253"/>
        <v>0.1</v>
      </c>
      <c r="T1922" s="76">
        <f t="shared" si="254"/>
        <v>1600000</v>
      </c>
      <c r="U1922" s="66">
        <f t="shared" si="258"/>
        <v>5</v>
      </c>
      <c r="V1922" s="66"/>
      <c r="W1922" s="77">
        <f t="shared" si="257"/>
        <v>8000000</v>
      </c>
      <c r="X1922" s="18">
        <f t="shared" si="251"/>
        <v>8000000</v>
      </c>
    </row>
    <row r="1923" spans="1:24" ht="30.75" hidden="1" customHeight="1" x14ac:dyDescent="0.25">
      <c r="A1923" s="65">
        <f t="shared" si="255"/>
        <v>634</v>
      </c>
      <c r="B1923" s="66"/>
      <c r="C1923" s="67" t="s">
        <v>2117</v>
      </c>
      <c r="D1923" s="66">
        <v>5001235</v>
      </c>
      <c r="E1923" s="68" t="s">
        <v>84</v>
      </c>
      <c r="F1923" s="65">
        <v>1</v>
      </c>
      <c r="G1923" s="88">
        <v>47000000</v>
      </c>
      <c r="H1923" s="70">
        <v>0</v>
      </c>
      <c r="I1923" s="65">
        <v>1</v>
      </c>
      <c r="J1923" s="71">
        <v>47000000</v>
      </c>
      <c r="K1923" s="70">
        <f t="shared" si="252"/>
        <v>0</v>
      </c>
      <c r="L1923" s="66"/>
      <c r="M1923" s="66"/>
      <c r="N1923" s="66"/>
      <c r="O1923" s="66"/>
      <c r="P1923" s="90"/>
      <c r="Q1923" s="91">
        <v>2006</v>
      </c>
      <c r="R1923" s="66">
        <v>5</v>
      </c>
      <c r="S1923" s="75">
        <f t="shared" si="253"/>
        <v>0.2</v>
      </c>
      <c r="T1923" s="76">
        <f t="shared" si="254"/>
        <v>9400000</v>
      </c>
      <c r="U1923" s="66">
        <f t="shared" si="258"/>
        <v>12</v>
      </c>
      <c r="V1923" s="66">
        <v>0</v>
      </c>
      <c r="W1923" s="77">
        <f t="shared" si="257"/>
        <v>112800000</v>
      </c>
      <c r="X1923" s="18">
        <f t="shared" si="251"/>
        <v>0</v>
      </c>
    </row>
    <row r="1924" spans="1:24" ht="30.75" hidden="1" customHeight="1" x14ac:dyDescent="0.25">
      <c r="A1924" s="65">
        <f t="shared" si="255"/>
        <v>635</v>
      </c>
      <c r="B1924" s="66"/>
      <c r="C1924" s="67" t="s">
        <v>2118</v>
      </c>
      <c r="D1924" s="66">
        <v>15034</v>
      </c>
      <c r="E1924" s="68" t="s">
        <v>84</v>
      </c>
      <c r="F1924" s="65">
        <v>1</v>
      </c>
      <c r="G1924" s="88">
        <v>73480000</v>
      </c>
      <c r="H1924" s="70">
        <f>G1924-W1924</f>
        <v>29392000</v>
      </c>
      <c r="I1924" s="65">
        <v>1</v>
      </c>
      <c r="J1924" s="71">
        <v>73480000</v>
      </c>
      <c r="K1924" s="70">
        <f t="shared" si="252"/>
        <v>29392000</v>
      </c>
      <c r="L1924" s="66"/>
      <c r="M1924" s="66"/>
      <c r="N1924" s="66"/>
      <c r="O1924" s="66"/>
      <c r="P1924" s="90"/>
      <c r="Q1924" s="91">
        <v>2015</v>
      </c>
      <c r="R1924" s="66">
        <v>5</v>
      </c>
      <c r="S1924" s="75">
        <f t="shared" si="253"/>
        <v>0.2</v>
      </c>
      <c r="T1924" s="76">
        <f t="shared" si="254"/>
        <v>14696000</v>
      </c>
      <c r="U1924" s="66">
        <f t="shared" si="258"/>
        <v>3</v>
      </c>
      <c r="V1924" s="66"/>
      <c r="W1924" s="77">
        <f t="shared" si="257"/>
        <v>44088000</v>
      </c>
    </row>
    <row r="1925" spans="1:24" ht="18.75" hidden="1" customHeight="1" x14ac:dyDescent="0.25">
      <c r="A1925" s="65">
        <f t="shared" si="255"/>
        <v>636</v>
      </c>
      <c r="B1925" s="66"/>
      <c r="C1925" s="105" t="s">
        <v>1396</v>
      </c>
      <c r="D1925" s="66" t="s">
        <v>2119</v>
      </c>
      <c r="E1925" s="68" t="s">
        <v>84</v>
      </c>
      <c r="F1925" s="65">
        <v>1</v>
      </c>
      <c r="G1925" s="88">
        <v>20752600</v>
      </c>
      <c r="H1925" s="70">
        <v>0</v>
      </c>
      <c r="I1925" s="65">
        <v>1</v>
      </c>
      <c r="J1925" s="71">
        <v>20752600</v>
      </c>
      <c r="K1925" s="70">
        <f t="shared" si="252"/>
        <v>0</v>
      </c>
      <c r="L1925" s="66"/>
      <c r="M1925" s="66"/>
      <c r="N1925" s="66"/>
      <c r="O1925" s="66"/>
      <c r="P1925" s="90"/>
      <c r="Q1925" s="91">
        <v>2010</v>
      </c>
      <c r="R1925" s="66">
        <v>5</v>
      </c>
      <c r="S1925" s="75">
        <f t="shared" si="253"/>
        <v>0.2</v>
      </c>
      <c r="T1925" s="76">
        <f t="shared" si="254"/>
        <v>4150520</v>
      </c>
      <c r="U1925" s="66">
        <f t="shared" si="258"/>
        <v>8</v>
      </c>
      <c r="V1925" s="66">
        <v>0</v>
      </c>
      <c r="W1925" s="77">
        <f t="shared" si="257"/>
        <v>33204160</v>
      </c>
      <c r="X1925" s="18">
        <f>IF(H1925&lt;0,0,H1925)</f>
        <v>0</v>
      </c>
    </row>
    <row r="1926" spans="1:24" ht="45" hidden="1" x14ac:dyDescent="0.25">
      <c r="A1926" s="65">
        <f t="shared" si="255"/>
        <v>637</v>
      </c>
      <c r="B1926" s="66"/>
      <c r="C1926" s="67" t="s">
        <v>2120</v>
      </c>
      <c r="D1926" s="66">
        <v>5001380</v>
      </c>
      <c r="E1926" s="68" t="s">
        <v>98</v>
      </c>
      <c r="F1926" s="65">
        <v>1</v>
      </c>
      <c r="G1926" s="88">
        <v>11000000</v>
      </c>
      <c r="H1926" s="70">
        <v>0</v>
      </c>
      <c r="I1926" s="65">
        <v>1</v>
      </c>
      <c r="J1926" s="71">
        <v>11000000</v>
      </c>
      <c r="K1926" s="70">
        <f t="shared" si="252"/>
        <v>0</v>
      </c>
      <c r="L1926" s="66"/>
      <c r="M1926" s="66"/>
      <c r="N1926" s="66"/>
      <c r="O1926" s="66"/>
      <c r="P1926" s="90"/>
      <c r="Q1926" s="91">
        <v>2006</v>
      </c>
      <c r="R1926" s="66">
        <v>5</v>
      </c>
      <c r="S1926" s="75">
        <f t="shared" si="253"/>
        <v>0.2</v>
      </c>
      <c r="T1926" s="76">
        <f t="shared" si="254"/>
        <v>2200000</v>
      </c>
      <c r="U1926" s="66">
        <f t="shared" si="258"/>
        <v>12</v>
      </c>
      <c r="V1926" s="66">
        <v>0</v>
      </c>
      <c r="W1926" s="77">
        <f t="shared" si="257"/>
        <v>26400000</v>
      </c>
      <c r="X1926" s="18">
        <f>IF(H1926&lt;0,0,H1926)</f>
        <v>0</v>
      </c>
    </row>
    <row r="1927" spans="1:24" ht="165" hidden="1" x14ac:dyDescent="0.25">
      <c r="A1927" s="65">
        <f t="shared" si="255"/>
        <v>638</v>
      </c>
      <c r="B1927" s="66"/>
      <c r="C1927" s="67" t="s">
        <v>2121</v>
      </c>
      <c r="D1927" s="66">
        <v>5001958</v>
      </c>
      <c r="E1927" s="68" t="s">
        <v>98</v>
      </c>
      <c r="F1927" s="65">
        <v>1</v>
      </c>
      <c r="G1927" s="69">
        <f>83641000-3449000</f>
        <v>80192000</v>
      </c>
      <c r="H1927" s="70">
        <f>G1927-W1927</f>
        <v>0</v>
      </c>
      <c r="I1927" s="65">
        <v>1</v>
      </c>
      <c r="J1927" s="71">
        <f>G1927</f>
        <v>80192000</v>
      </c>
      <c r="K1927" s="70">
        <f t="shared" si="252"/>
        <v>0</v>
      </c>
      <c r="L1927" s="66"/>
      <c r="M1927" s="66"/>
      <c r="N1927" s="66"/>
      <c r="O1927" s="66"/>
      <c r="P1927" s="90"/>
      <c r="Q1927" s="65">
        <v>2010</v>
      </c>
      <c r="R1927" s="66">
        <v>8</v>
      </c>
      <c r="S1927" s="75">
        <f t="shared" si="253"/>
        <v>0.125</v>
      </c>
      <c r="T1927" s="76">
        <f t="shared" si="254"/>
        <v>10024000</v>
      </c>
      <c r="U1927" s="66">
        <f t="shared" si="258"/>
        <v>8</v>
      </c>
      <c r="V1927" s="66"/>
      <c r="W1927" s="77">
        <f t="shared" si="257"/>
        <v>80192000</v>
      </c>
      <c r="X1927" s="18">
        <f>IF(H1927&lt;0,0,H1927)</f>
        <v>0</v>
      </c>
    </row>
    <row r="1928" spans="1:24" s="100" customFormat="1" ht="15.75" hidden="1" x14ac:dyDescent="0.2">
      <c r="A1928" s="65">
        <f t="shared" si="255"/>
        <v>639</v>
      </c>
      <c r="B1928" s="92"/>
      <c r="C1928" s="83" t="s">
        <v>2042</v>
      </c>
      <c r="D1928" s="92">
        <v>5001900</v>
      </c>
      <c r="E1928" s="93" t="s">
        <v>98</v>
      </c>
      <c r="F1928" s="85">
        <v>1</v>
      </c>
      <c r="G1928" s="94">
        <v>8950000</v>
      </c>
      <c r="H1928" s="95">
        <f>G1928-W1928</f>
        <v>0</v>
      </c>
      <c r="I1928" s="85">
        <v>1</v>
      </c>
      <c r="J1928" s="94">
        <v>8950000</v>
      </c>
      <c r="K1928" s="95">
        <f t="shared" si="252"/>
        <v>0</v>
      </c>
      <c r="L1928" s="92"/>
      <c r="M1928" s="92"/>
      <c r="N1928" s="92" t="s">
        <v>75</v>
      </c>
      <c r="O1928" s="92"/>
      <c r="P1928" s="132"/>
      <c r="Q1928" s="220">
        <v>2010</v>
      </c>
      <c r="R1928" s="92">
        <v>8</v>
      </c>
      <c r="S1928" s="97">
        <f t="shared" si="253"/>
        <v>0.125</v>
      </c>
      <c r="T1928" s="98">
        <f t="shared" si="254"/>
        <v>1118750</v>
      </c>
      <c r="U1928" s="66">
        <f t="shared" si="258"/>
        <v>8</v>
      </c>
      <c r="V1928" s="92"/>
      <c r="W1928" s="99">
        <f t="shared" si="257"/>
        <v>8950000</v>
      </c>
      <c r="X1928" s="100">
        <f>IF(H1928&lt;0,0,H1928)</f>
        <v>0</v>
      </c>
    </row>
    <row r="1929" spans="1:24" ht="30" hidden="1" x14ac:dyDescent="0.25">
      <c r="A1929" s="65">
        <f t="shared" si="255"/>
        <v>640</v>
      </c>
      <c r="B1929" s="66"/>
      <c r="C1929" s="67" t="s">
        <v>2122</v>
      </c>
      <c r="D1929" s="66">
        <v>5001959</v>
      </c>
      <c r="E1929" s="68" t="s">
        <v>98</v>
      </c>
      <c r="F1929" s="65">
        <v>1</v>
      </c>
      <c r="G1929" s="69">
        <v>151347000</v>
      </c>
      <c r="H1929" s="70">
        <v>0</v>
      </c>
      <c r="I1929" s="65">
        <v>1</v>
      </c>
      <c r="J1929" s="71">
        <v>151347000</v>
      </c>
      <c r="K1929" s="70">
        <f t="shared" si="252"/>
        <v>0</v>
      </c>
      <c r="L1929" s="66"/>
      <c r="M1929" s="66"/>
      <c r="N1929" s="66"/>
      <c r="O1929" s="66"/>
      <c r="P1929" s="90"/>
      <c r="Q1929" s="65">
        <v>2010</v>
      </c>
      <c r="R1929" s="66">
        <v>5</v>
      </c>
      <c r="S1929" s="75">
        <f t="shared" si="253"/>
        <v>0.2</v>
      </c>
      <c r="T1929" s="76">
        <f t="shared" si="254"/>
        <v>30269400</v>
      </c>
      <c r="U1929" s="66">
        <f t="shared" si="258"/>
        <v>8</v>
      </c>
      <c r="V1929" s="66">
        <v>0</v>
      </c>
      <c r="W1929" s="77">
        <f t="shared" si="257"/>
        <v>242155200</v>
      </c>
      <c r="X1929" s="18">
        <f>IF(H1929&lt;0,0,H1929)</f>
        <v>0</v>
      </c>
    </row>
    <row r="1930" spans="1:24" ht="30" hidden="1" x14ac:dyDescent="0.25">
      <c r="A1930" s="65">
        <f t="shared" si="255"/>
        <v>641</v>
      </c>
      <c r="B1930" s="66"/>
      <c r="C1930" s="67" t="s">
        <v>2123</v>
      </c>
      <c r="D1930" s="66">
        <v>16018</v>
      </c>
      <c r="E1930" s="68" t="s">
        <v>98</v>
      </c>
      <c r="F1930" s="65">
        <v>1</v>
      </c>
      <c r="G1930" s="69">
        <v>62700000</v>
      </c>
      <c r="H1930" s="70">
        <f>G1930-W1930</f>
        <v>37620000</v>
      </c>
      <c r="I1930" s="65">
        <v>1</v>
      </c>
      <c r="J1930" s="71">
        <f>G1930</f>
        <v>62700000</v>
      </c>
      <c r="K1930" s="70">
        <f t="shared" ref="K1930:K1993" si="261">H1930</f>
        <v>37620000</v>
      </c>
      <c r="L1930" s="66"/>
      <c r="M1930" s="66"/>
      <c r="N1930" s="66"/>
      <c r="O1930" s="66"/>
      <c r="P1930" s="90"/>
      <c r="Q1930" s="65">
        <v>2016</v>
      </c>
      <c r="R1930" s="66">
        <v>5</v>
      </c>
      <c r="S1930" s="75">
        <f t="shared" ref="S1930:S1993" si="262">100%/R1930</f>
        <v>0.2</v>
      </c>
      <c r="T1930" s="76">
        <f t="shared" ref="T1930:T1993" si="263">G1930/R1930</f>
        <v>12540000</v>
      </c>
      <c r="U1930" s="66">
        <f t="shared" si="258"/>
        <v>2</v>
      </c>
      <c r="V1930" s="66"/>
      <c r="W1930" s="77">
        <f t="shared" si="257"/>
        <v>25080000</v>
      </c>
    </row>
    <row r="1931" spans="1:24" hidden="1" x14ac:dyDescent="0.25">
      <c r="A1931" s="65">
        <f t="shared" si="255"/>
        <v>642</v>
      </c>
      <c r="B1931" s="66"/>
      <c r="C1931" s="67" t="s">
        <v>2124</v>
      </c>
      <c r="D1931" s="66">
        <v>16019</v>
      </c>
      <c r="E1931" s="68" t="s">
        <v>98</v>
      </c>
      <c r="F1931" s="65">
        <v>1</v>
      </c>
      <c r="G1931" s="69">
        <v>24200000</v>
      </c>
      <c r="H1931" s="70">
        <f>G1931-W1931</f>
        <v>14520000</v>
      </c>
      <c r="I1931" s="65">
        <v>1</v>
      </c>
      <c r="J1931" s="71">
        <v>24200000</v>
      </c>
      <c r="K1931" s="70">
        <f t="shared" si="261"/>
        <v>14520000</v>
      </c>
      <c r="L1931" s="66"/>
      <c r="M1931" s="66"/>
      <c r="N1931" s="66"/>
      <c r="O1931" s="66"/>
      <c r="P1931" s="90"/>
      <c r="Q1931" s="65">
        <v>2016</v>
      </c>
      <c r="R1931" s="66">
        <v>5</v>
      </c>
      <c r="S1931" s="75">
        <f t="shared" si="262"/>
        <v>0.2</v>
      </c>
      <c r="T1931" s="76">
        <f t="shared" si="263"/>
        <v>4840000</v>
      </c>
      <c r="U1931" s="66">
        <f t="shared" si="258"/>
        <v>2</v>
      </c>
      <c r="V1931" s="66"/>
      <c r="W1931" s="77">
        <f t="shared" si="257"/>
        <v>9680000</v>
      </c>
    </row>
    <row r="1932" spans="1:24" hidden="1" x14ac:dyDescent="0.25">
      <c r="A1932" s="65">
        <f t="shared" ref="A1932:A1995" si="264">+A1931+1</f>
        <v>643</v>
      </c>
      <c r="B1932" s="66"/>
      <c r="C1932" s="67" t="s">
        <v>2125</v>
      </c>
      <c r="D1932" s="66">
        <v>16020</v>
      </c>
      <c r="E1932" s="68" t="s">
        <v>98</v>
      </c>
      <c r="F1932" s="65">
        <v>1</v>
      </c>
      <c r="G1932" s="69">
        <v>38500000</v>
      </c>
      <c r="H1932" s="70">
        <f>G1932-W1932</f>
        <v>23100000</v>
      </c>
      <c r="I1932" s="65">
        <v>1</v>
      </c>
      <c r="J1932" s="71">
        <f>G1932</f>
        <v>38500000</v>
      </c>
      <c r="K1932" s="70">
        <f t="shared" si="261"/>
        <v>23100000</v>
      </c>
      <c r="L1932" s="66"/>
      <c r="M1932" s="66"/>
      <c r="N1932" s="66"/>
      <c r="O1932" s="66"/>
      <c r="P1932" s="90"/>
      <c r="Q1932" s="65">
        <v>2016</v>
      </c>
      <c r="R1932" s="66">
        <v>5</v>
      </c>
      <c r="S1932" s="75">
        <f t="shared" si="262"/>
        <v>0.2</v>
      </c>
      <c r="T1932" s="76">
        <f t="shared" si="263"/>
        <v>7700000</v>
      </c>
      <c r="U1932" s="66">
        <f t="shared" si="258"/>
        <v>2</v>
      </c>
      <c r="V1932" s="66"/>
      <c r="W1932" s="77">
        <f t="shared" si="257"/>
        <v>15400000</v>
      </c>
    </row>
    <row r="1933" spans="1:24" ht="30" hidden="1" x14ac:dyDescent="0.25">
      <c r="A1933" s="65">
        <f t="shared" si="264"/>
        <v>644</v>
      </c>
      <c r="B1933" s="66"/>
      <c r="C1933" s="67" t="s">
        <v>2126</v>
      </c>
      <c r="D1933" s="66">
        <v>16023</v>
      </c>
      <c r="E1933" s="68" t="s">
        <v>98</v>
      </c>
      <c r="F1933" s="65">
        <v>1</v>
      </c>
      <c r="G1933" s="69">
        <v>18260000</v>
      </c>
      <c r="H1933" s="70">
        <f>G1933-W1933</f>
        <v>10956000</v>
      </c>
      <c r="I1933" s="65">
        <v>1</v>
      </c>
      <c r="J1933" s="71">
        <v>18260000</v>
      </c>
      <c r="K1933" s="70">
        <f t="shared" si="261"/>
        <v>10956000</v>
      </c>
      <c r="L1933" s="66"/>
      <c r="M1933" s="66"/>
      <c r="N1933" s="66"/>
      <c r="O1933" s="66"/>
      <c r="P1933" s="90"/>
      <c r="Q1933" s="65">
        <v>2016</v>
      </c>
      <c r="R1933" s="66">
        <v>5</v>
      </c>
      <c r="S1933" s="75">
        <f t="shared" si="262"/>
        <v>0.2</v>
      </c>
      <c r="T1933" s="76">
        <f t="shared" si="263"/>
        <v>3652000</v>
      </c>
      <c r="U1933" s="66">
        <f t="shared" si="258"/>
        <v>2</v>
      </c>
      <c r="V1933" s="66"/>
      <c r="W1933" s="77">
        <f t="shared" si="257"/>
        <v>7304000</v>
      </c>
    </row>
    <row r="1934" spans="1:24" ht="14.25" hidden="1" customHeight="1" x14ac:dyDescent="0.25">
      <c r="A1934" s="65">
        <f t="shared" si="264"/>
        <v>645</v>
      </c>
      <c r="B1934" s="66"/>
      <c r="C1934" s="67" t="s">
        <v>2127</v>
      </c>
      <c r="D1934" s="66" t="s">
        <v>2128</v>
      </c>
      <c r="E1934" s="68" t="s">
        <v>136</v>
      </c>
      <c r="F1934" s="65">
        <v>1</v>
      </c>
      <c r="G1934" s="88">
        <v>19500000</v>
      </c>
      <c r="H1934" s="70">
        <v>0</v>
      </c>
      <c r="I1934" s="65">
        <v>1</v>
      </c>
      <c r="J1934" s="71">
        <v>19500000</v>
      </c>
      <c r="K1934" s="70">
        <f t="shared" si="261"/>
        <v>0</v>
      </c>
      <c r="L1934" s="72"/>
      <c r="M1934" s="72"/>
      <c r="N1934" s="72"/>
      <c r="O1934" s="72"/>
      <c r="P1934" s="90"/>
      <c r="Q1934" s="65">
        <v>2009</v>
      </c>
      <c r="R1934" s="66">
        <v>8</v>
      </c>
      <c r="S1934" s="75">
        <f t="shared" si="262"/>
        <v>0.125</v>
      </c>
      <c r="T1934" s="76">
        <f t="shared" si="263"/>
        <v>2437500</v>
      </c>
      <c r="U1934" s="66">
        <f t="shared" si="258"/>
        <v>9</v>
      </c>
      <c r="V1934" s="66"/>
      <c r="W1934" s="77">
        <f t="shared" si="257"/>
        <v>21937500</v>
      </c>
      <c r="X1934" s="18">
        <f t="shared" ref="X1934:X1963" si="265">IF(H1934&lt;0,0,H1934)</f>
        <v>0</v>
      </c>
    </row>
    <row r="1935" spans="1:24" hidden="1" x14ac:dyDescent="0.25">
      <c r="A1935" s="65">
        <f t="shared" si="264"/>
        <v>646</v>
      </c>
      <c r="B1935" s="66"/>
      <c r="C1935" s="67" t="s">
        <v>2129</v>
      </c>
      <c r="D1935" s="66">
        <v>13009</v>
      </c>
      <c r="E1935" s="68" t="s">
        <v>136</v>
      </c>
      <c r="F1935" s="65">
        <v>1</v>
      </c>
      <c r="G1935" s="88">
        <v>9600000</v>
      </c>
      <c r="H1935" s="70">
        <f>G1935-W1935</f>
        <v>3600000</v>
      </c>
      <c r="I1935" s="65">
        <v>1</v>
      </c>
      <c r="J1935" s="71">
        <v>9600000</v>
      </c>
      <c r="K1935" s="70">
        <f t="shared" si="261"/>
        <v>3600000</v>
      </c>
      <c r="L1935" s="72"/>
      <c r="M1935" s="72"/>
      <c r="N1935" s="72"/>
      <c r="O1935" s="72"/>
      <c r="P1935" s="90"/>
      <c r="Q1935" s="65">
        <v>2013</v>
      </c>
      <c r="R1935" s="66">
        <v>8</v>
      </c>
      <c r="S1935" s="75">
        <f t="shared" si="262"/>
        <v>0.125</v>
      </c>
      <c r="T1935" s="76">
        <f t="shared" si="263"/>
        <v>1200000</v>
      </c>
      <c r="U1935" s="66">
        <f t="shared" si="258"/>
        <v>5</v>
      </c>
      <c r="V1935" s="66"/>
      <c r="W1935" s="77">
        <f t="shared" si="257"/>
        <v>6000000</v>
      </c>
      <c r="X1935" s="18">
        <f t="shared" si="265"/>
        <v>3600000</v>
      </c>
    </row>
    <row r="1936" spans="1:24" ht="48" hidden="1" customHeight="1" x14ac:dyDescent="0.25">
      <c r="A1936" s="65">
        <f t="shared" si="264"/>
        <v>647</v>
      </c>
      <c r="B1936" s="66"/>
      <c r="C1936" s="221" t="s">
        <v>2130</v>
      </c>
      <c r="D1936" s="66">
        <v>5001867</v>
      </c>
      <c r="E1936" s="68" t="s">
        <v>84</v>
      </c>
      <c r="F1936" s="65">
        <v>1</v>
      </c>
      <c r="G1936" s="88">
        <v>20752600</v>
      </c>
      <c r="H1936" s="70">
        <v>0</v>
      </c>
      <c r="I1936" s="65">
        <v>1</v>
      </c>
      <c r="J1936" s="71">
        <v>20752600</v>
      </c>
      <c r="K1936" s="70">
        <f t="shared" si="261"/>
        <v>0</v>
      </c>
      <c r="L1936" s="72"/>
      <c r="M1936" s="72"/>
      <c r="N1936" s="72"/>
      <c r="O1936" s="66"/>
      <c r="P1936" s="90"/>
      <c r="Q1936" s="65">
        <v>2010</v>
      </c>
      <c r="R1936" s="66">
        <v>5</v>
      </c>
      <c r="S1936" s="75">
        <f t="shared" si="262"/>
        <v>0.2</v>
      </c>
      <c r="T1936" s="76">
        <f t="shared" si="263"/>
        <v>4150520</v>
      </c>
      <c r="U1936" s="66">
        <f t="shared" si="258"/>
        <v>8</v>
      </c>
      <c r="V1936" s="66">
        <v>0</v>
      </c>
      <c r="W1936" s="77">
        <f t="shared" si="257"/>
        <v>33204160</v>
      </c>
      <c r="X1936" s="18">
        <f t="shared" si="265"/>
        <v>0</v>
      </c>
    </row>
    <row r="1937" spans="1:24" hidden="1" x14ac:dyDescent="0.25">
      <c r="A1937" s="65">
        <f t="shared" si="264"/>
        <v>648</v>
      </c>
      <c r="B1937" s="66"/>
      <c r="C1937" s="67" t="s">
        <v>2131</v>
      </c>
      <c r="D1937" s="66" t="s">
        <v>2132</v>
      </c>
      <c r="E1937" s="68" t="s">
        <v>220</v>
      </c>
      <c r="F1937" s="65">
        <v>1</v>
      </c>
      <c r="G1937" s="88">
        <v>6700000</v>
      </c>
      <c r="H1937" s="70">
        <v>0</v>
      </c>
      <c r="I1937" s="65">
        <v>1</v>
      </c>
      <c r="J1937" s="71">
        <v>6700000</v>
      </c>
      <c r="K1937" s="70">
        <f t="shared" si="261"/>
        <v>0</v>
      </c>
      <c r="L1937" s="72"/>
      <c r="M1937" s="72"/>
      <c r="N1937" s="72"/>
      <c r="O1937" s="72"/>
      <c r="P1937" s="90"/>
      <c r="Q1937" s="66">
        <v>2009</v>
      </c>
      <c r="R1937" s="66">
        <v>5</v>
      </c>
      <c r="S1937" s="75">
        <f t="shared" si="262"/>
        <v>0.2</v>
      </c>
      <c r="T1937" s="76">
        <f t="shared" si="263"/>
        <v>1340000</v>
      </c>
      <c r="U1937" s="66">
        <f t="shared" si="258"/>
        <v>9</v>
      </c>
      <c r="V1937" s="66">
        <v>0</v>
      </c>
      <c r="W1937" s="77">
        <f t="shared" si="257"/>
        <v>12060000</v>
      </c>
      <c r="X1937" s="18">
        <f t="shared" si="265"/>
        <v>0</v>
      </c>
    </row>
    <row r="1938" spans="1:24" ht="33" hidden="1" customHeight="1" x14ac:dyDescent="0.25">
      <c r="A1938" s="65">
        <f t="shared" si="264"/>
        <v>649</v>
      </c>
      <c r="B1938" s="66"/>
      <c r="C1938" s="67" t="s">
        <v>2133</v>
      </c>
      <c r="D1938" s="66" t="s">
        <v>2134</v>
      </c>
      <c r="E1938" s="68" t="s">
        <v>84</v>
      </c>
      <c r="F1938" s="65">
        <v>1</v>
      </c>
      <c r="G1938" s="86">
        <v>47000000</v>
      </c>
      <c r="H1938" s="70">
        <v>0</v>
      </c>
      <c r="I1938" s="65">
        <v>1</v>
      </c>
      <c r="J1938" s="71">
        <v>47000000</v>
      </c>
      <c r="K1938" s="70">
        <f t="shared" si="261"/>
        <v>0</v>
      </c>
      <c r="L1938" s="72"/>
      <c r="M1938" s="72"/>
      <c r="N1938" s="72"/>
      <c r="O1938" s="72"/>
      <c r="P1938" s="90"/>
      <c r="Q1938" s="65">
        <v>2007</v>
      </c>
      <c r="R1938" s="66">
        <v>5</v>
      </c>
      <c r="S1938" s="75">
        <f t="shared" si="262"/>
        <v>0.2</v>
      </c>
      <c r="T1938" s="76">
        <f t="shared" si="263"/>
        <v>9400000</v>
      </c>
      <c r="U1938" s="66">
        <f t="shared" si="258"/>
        <v>11</v>
      </c>
      <c r="V1938" s="66">
        <v>0</v>
      </c>
      <c r="W1938" s="77">
        <f t="shared" si="257"/>
        <v>103400000</v>
      </c>
      <c r="X1938" s="18">
        <f t="shared" si="265"/>
        <v>0</v>
      </c>
    </row>
    <row r="1939" spans="1:24" hidden="1" x14ac:dyDescent="0.25">
      <c r="A1939" s="65">
        <f t="shared" si="264"/>
        <v>650</v>
      </c>
      <c r="B1939" s="66"/>
      <c r="C1939" s="67" t="s">
        <v>2135</v>
      </c>
      <c r="D1939" s="66" t="s">
        <v>2136</v>
      </c>
      <c r="E1939" s="153" t="s">
        <v>261</v>
      </c>
      <c r="F1939" s="65">
        <v>1</v>
      </c>
      <c r="G1939" s="88">
        <v>9000000</v>
      </c>
      <c r="H1939" s="70">
        <v>0</v>
      </c>
      <c r="I1939" s="65">
        <v>1</v>
      </c>
      <c r="J1939" s="71">
        <v>9000000</v>
      </c>
      <c r="K1939" s="70">
        <f t="shared" si="261"/>
        <v>0</v>
      </c>
      <c r="L1939" s="72"/>
      <c r="M1939" s="72"/>
      <c r="N1939" s="72"/>
      <c r="O1939" s="72"/>
      <c r="P1939" s="90"/>
      <c r="Q1939" s="65">
        <v>2009</v>
      </c>
      <c r="R1939" s="66">
        <v>5</v>
      </c>
      <c r="S1939" s="75">
        <f t="shared" si="262"/>
        <v>0.2</v>
      </c>
      <c r="T1939" s="76">
        <f t="shared" si="263"/>
        <v>1800000</v>
      </c>
      <c r="U1939" s="66">
        <f t="shared" si="258"/>
        <v>9</v>
      </c>
      <c r="V1939" s="66">
        <v>0</v>
      </c>
      <c r="W1939" s="77">
        <f t="shared" si="257"/>
        <v>16200000</v>
      </c>
      <c r="X1939" s="18">
        <f t="shared" si="265"/>
        <v>0</v>
      </c>
    </row>
    <row r="1940" spans="1:24" hidden="1" x14ac:dyDescent="0.25">
      <c r="A1940" s="65">
        <f t="shared" si="264"/>
        <v>651</v>
      </c>
      <c r="B1940" s="66"/>
      <c r="C1940" s="67" t="s">
        <v>2137</v>
      </c>
      <c r="D1940" s="66" t="s">
        <v>2138</v>
      </c>
      <c r="E1940" s="72" t="s">
        <v>288</v>
      </c>
      <c r="F1940" s="65">
        <v>1</v>
      </c>
      <c r="G1940" s="88">
        <v>15000000</v>
      </c>
      <c r="H1940" s="70">
        <v>0</v>
      </c>
      <c r="I1940" s="65">
        <v>1</v>
      </c>
      <c r="J1940" s="71">
        <v>15000000</v>
      </c>
      <c r="K1940" s="70">
        <f t="shared" si="261"/>
        <v>0</v>
      </c>
      <c r="L1940" s="72"/>
      <c r="M1940" s="72"/>
      <c r="N1940" s="72"/>
      <c r="O1940" s="72"/>
      <c r="P1940" s="90"/>
      <c r="Q1940" s="65">
        <v>2009</v>
      </c>
      <c r="R1940" s="66">
        <v>5</v>
      </c>
      <c r="S1940" s="75">
        <f t="shared" si="262"/>
        <v>0.2</v>
      </c>
      <c r="T1940" s="76">
        <f t="shared" si="263"/>
        <v>3000000</v>
      </c>
      <c r="U1940" s="66">
        <f t="shared" si="258"/>
        <v>9</v>
      </c>
      <c r="V1940" s="66">
        <v>0</v>
      </c>
      <c r="W1940" s="77">
        <f t="shared" ref="W1940:W2003" si="266">T1940*U1940</f>
        <v>27000000</v>
      </c>
      <c r="X1940" s="18">
        <f t="shared" si="265"/>
        <v>0</v>
      </c>
    </row>
    <row r="1941" spans="1:24" hidden="1" x14ac:dyDescent="0.25">
      <c r="A1941" s="65">
        <f t="shared" si="264"/>
        <v>652</v>
      </c>
      <c r="B1941" s="66"/>
      <c r="C1941" s="67" t="s">
        <v>2042</v>
      </c>
      <c r="D1941" s="66">
        <v>5001899</v>
      </c>
      <c r="E1941" s="68" t="s">
        <v>226</v>
      </c>
      <c r="F1941" s="65">
        <v>1</v>
      </c>
      <c r="G1941" s="88">
        <v>8950000</v>
      </c>
      <c r="H1941" s="70">
        <f>G1941-W1941</f>
        <v>0</v>
      </c>
      <c r="I1941" s="65">
        <v>1</v>
      </c>
      <c r="J1941" s="71">
        <v>8950000</v>
      </c>
      <c r="K1941" s="70">
        <f t="shared" si="261"/>
        <v>0</v>
      </c>
      <c r="L1941" s="72"/>
      <c r="M1941" s="72"/>
      <c r="N1941" s="72"/>
      <c r="O1941" s="72"/>
      <c r="P1941" s="90"/>
      <c r="Q1941" s="65">
        <v>2010</v>
      </c>
      <c r="R1941" s="66">
        <v>8</v>
      </c>
      <c r="S1941" s="75">
        <f t="shared" si="262"/>
        <v>0.125</v>
      </c>
      <c r="T1941" s="76">
        <f t="shared" si="263"/>
        <v>1118750</v>
      </c>
      <c r="U1941" s="66">
        <f t="shared" si="258"/>
        <v>8</v>
      </c>
      <c r="V1941" s="66"/>
      <c r="W1941" s="77">
        <f t="shared" si="266"/>
        <v>8950000</v>
      </c>
      <c r="X1941" s="18">
        <f t="shared" si="265"/>
        <v>0</v>
      </c>
    </row>
    <row r="1942" spans="1:24" hidden="1" x14ac:dyDescent="0.25">
      <c r="A1942" s="65">
        <f t="shared" si="264"/>
        <v>653</v>
      </c>
      <c r="B1942" s="66"/>
      <c r="C1942" s="67" t="s">
        <v>2139</v>
      </c>
      <c r="D1942" s="66">
        <v>5001952</v>
      </c>
      <c r="E1942" s="68" t="s">
        <v>84</v>
      </c>
      <c r="F1942" s="65">
        <v>1</v>
      </c>
      <c r="G1942" s="86">
        <v>24900700</v>
      </c>
      <c r="H1942" s="70">
        <v>0</v>
      </c>
      <c r="I1942" s="65">
        <v>1</v>
      </c>
      <c r="J1942" s="71">
        <v>24900700</v>
      </c>
      <c r="K1942" s="70">
        <f t="shared" si="261"/>
        <v>0</v>
      </c>
      <c r="L1942" s="72"/>
      <c r="M1942" s="72"/>
      <c r="N1942" s="72"/>
      <c r="O1942" s="72"/>
      <c r="P1942" s="90"/>
      <c r="Q1942" s="65">
        <v>2010</v>
      </c>
      <c r="R1942" s="66">
        <v>5</v>
      </c>
      <c r="S1942" s="75">
        <f t="shared" si="262"/>
        <v>0.2</v>
      </c>
      <c r="T1942" s="76">
        <f t="shared" si="263"/>
        <v>4980140</v>
      </c>
      <c r="U1942" s="66">
        <f t="shared" si="258"/>
        <v>8</v>
      </c>
      <c r="V1942" s="66">
        <v>0</v>
      </c>
      <c r="W1942" s="77">
        <f t="shared" si="266"/>
        <v>39841120</v>
      </c>
      <c r="X1942" s="18">
        <f t="shared" si="265"/>
        <v>0</v>
      </c>
    </row>
    <row r="1943" spans="1:24" ht="18.75" hidden="1" customHeight="1" x14ac:dyDescent="0.25">
      <c r="A1943" s="65">
        <f t="shared" si="264"/>
        <v>654</v>
      </c>
      <c r="B1943" s="66"/>
      <c r="C1943" s="67" t="s">
        <v>1638</v>
      </c>
      <c r="D1943" s="66">
        <v>5001872</v>
      </c>
      <c r="E1943" s="68" t="s">
        <v>84</v>
      </c>
      <c r="F1943" s="65">
        <v>1</v>
      </c>
      <c r="G1943" s="86">
        <v>20752600</v>
      </c>
      <c r="H1943" s="70">
        <v>0</v>
      </c>
      <c r="I1943" s="65">
        <v>1</v>
      </c>
      <c r="J1943" s="71">
        <v>20752600</v>
      </c>
      <c r="K1943" s="70">
        <f t="shared" si="261"/>
        <v>0</v>
      </c>
      <c r="L1943" s="72"/>
      <c r="M1943" s="72"/>
      <c r="N1943" s="72"/>
      <c r="O1943" s="72"/>
      <c r="P1943" s="90"/>
      <c r="Q1943" s="65">
        <v>2010</v>
      </c>
      <c r="R1943" s="66">
        <v>5</v>
      </c>
      <c r="S1943" s="75">
        <f t="shared" si="262"/>
        <v>0.2</v>
      </c>
      <c r="T1943" s="76">
        <f t="shared" si="263"/>
        <v>4150520</v>
      </c>
      <c r="U1943" s="66">
        <f t="shared" si="258"/>
        <v>8</v>
      </c>
      <c r="V1943" s="66">
        <v>0</v>
      </c>
      <c r="W1943" s="77">
        <f t="shared" si="266"/>
        <v>33204160</v>
      </c>
      <c r="X1943" s="18">
        <f t="shared" si="265"/>
        <v>0</v>
      </c>
    </row>
    <row r="1944" spans="1:24" hidden="1" x14ac:dyDescent="0.25">
      <c r="A1944" s="65">
        <f t="shared" si="264"/>
        <v>655</v>
      </c>
      <c r="B1944" s="66"/>
      <c r="C1944" s="105" t="s">
        <v>2140</v>
      </c>
      <c r="D1944" s="66" t="s">
        <v>2141</v>
      </c>
      <c r="E1944" s="68" t="s">
        <v>84</v>
      </c>
      <c r="F1944" s="65">
        <v>1</v>
      </c>
      <c r="G1944" s="88">
        <v>6500000</v>
      </c>
      <c r="H1944" s="70">
        <v>0</v>
      </c>
      <c r="I1944" s="65">
        <v>1</v>
      </c>
      <c r="J1944" s="71">
        <v>6500000</v>
      </c>
      <c r="K1944" s="70">
        <f t="shared" si="261"/>
        <v>0</v>
      </c>
      <c r="L1944" s="72"/>
      <c r="M1944" s="72"/>
      <c r="N1944" s="72"/>
      <c r="O1944" s="72"/>
      <c r="P1944" s="90"/>
      <c r="Q1944" s="65">
        <v>2010</v>
      </c>
      <c r="R1944" s="66">
        <v>5</v>
      </c>
      <c r="S1944" s="75">
        <f t="shared" si="262"/>
        <v>0.2</v>
      </c>
      <c r="T1944" s="76">
        <f t="shared" si="263"/>
        <v>1300000</v>
      </c>
      <c r="U1944" s="66">
        <f t="shared" si="258"/>
        <v>8</v>
      </c>
      <c r="V1944" s="66">
        <v>0</v>
      </c>
      <c r="W1944" s="77">
        <f t="shared" si="266"/>
        <v>10400000</v>
      </c>
      <c r="X1944" s="18">
        <f t="shared" si="265"/>
        <v>0</v>
      </c>
    </row>
    <row r="1945" spans="1:24" hidden="1" x14ac:dyDescent="0.25">
      <c r="A1945" s="65">
        <f t="shared" si="264"/>
        <v>656</v>
      </c>
      <c r="B1945" s="66"/>
      <c r="C1945" s="105" t="s">
        <v>2140</v>
      </c>
      <c r="D1945" s="66" t="s">
        <v>2142</v>
      </c>
      <c r="E1945" s="68" t="s">
        <v>84</v>
      </c>
      <c r="F1945" s="65">
        <v>1</v>
      </c>
      <c r="G1945" s="88">
        <v>6500000</v>
      </c>
      <c r="H1945" s="70">
        <v>0</v>
      </c>
      <c r="I1945" s="65">
        <v>1</v>
      </c>
      <c r="J1945" s="71">
        <v>6500000</v>
      </c>
      <c r="K1945" s="70">
        <f t="shared" si="261"/>
        <v>0</v>
      </c>
      <c r="L1945" s="72"/>
      <c r="M1945" s="72"/>
      <c r="N1945" s="72"/>
      <c r="O1945" s="72"/>
      <c r="P1945" s="90"/>
      <c r="Q1945" s="65">
        <v>2010</v>
      </c>
      <c r="R1945" s="66">
        <v>5</v>
      </c>
      <c r="S1945" s="75">
        <f t="shared" si="262"/>
        <v>0.2</v>
      </c>
      <c r="T1945" s="76">
        <f t="shared" si="263"/>
        <v>1300000</v>
      </c>
      <c r="U1945" s="66">
        <f t="shared" si="258"/>
        <v>8</v>
      </c>
      <c r="V1945" s="66">
        <v>0</v>
      </c>
      <c r="W1945" s="77">
        <f t="shared" si="266"/>
        <v>10400000</v>
      </c>
      <c r="X1945" s="18">
        <f t="shared" si="265"/>
        <v>0</v>
      </c>
    </row>
    <row r="1946" spans="1:24" hidden="1" x14ac:dyDescent="0.25">
      <c r="A1946" s="65">
        <f t="shared" si="264"/>
        <v>657</v>
      </c>
      <c r="B1946" s="66"/>
      <c r="C1946" s="105" t="s">
        <v>2143</v>
      </c>
      <c r="D1946" s="66" t="s">
        <v>2144</v>
      </c>
      <c r="E1946" s="68" t="s">
        <v>84</v>
      </c>
      <c r="F1946" s="65">
        <v>1</v>
      </c>
      <c r="G1946" s="88">
        <v>11650000</v>
      </c>
      <c r="H1946" s="70">
        <f>G1946-W1946</f>
        <v>3495000</v>
      </c>
      <c r="I1946" s="65">
        <v>1</v>
      </c>
      <c r="J1946" s="71">
        <v>11650000</v>
      </c>
      <c r="K1946" s="70">
        <f t="shared" si="261"/>
        <v>3495000</v>
      </c>
      <c r="L1946" s="72"/>
      <c r="M1946" s="72"/>
      <c r="N1946" s="72"/>
      <c r="O1946" s="72"/>
      <c r="P1946" s="90"/>
      <c r="Q1946" s="66">
        <v>2011</v>
      </c>
      <c r="R1946" s="66">
        <v>10</v>
      </c>
      <c r="S1946" s="75">
        <f t="shared" si="262"/>
        <v>0.1</v>
      </c>
      <c r="T1946" s="76">
        <f t="shared" si="263"/>
        <v>1165000</v>
      </c>
      <c r="U1946" s="66">
        <f t="shared" si="258"/>
        <v>7</v>
      </c>
      <c r="V1946" s="66"/>
      <c r="W1946" s="77">
        <f t="shared" si="266"/>
        <v>8155000</v>
      </c>
      <c r="X1946" s="18">
        <f t="shared" si="265"/>
        <v>3495000</v>
      </c>
    </row>
    <row r="1947" spans="1:24" hidden="1" x14ac:dyDescent="0.25">
      <c r="A1947" s="65">
        <f t="shared" si="264"/>
        <v>658</v>
      </c>
      <c r="B1947" s="66"/>
      <c r="C1947" s="105" t="s">
        <v>2145</v>
      </c>
      <c r="D1947" s="66" t="s">
        <v>2146</v>
      </c>
      <c r="E1947" s="68" t="s">
        <v>84</v>
      </c>
      <c r="F1947" s="65">
        <v>1</v>
      </c>
      <c r="G1947" s="88">
        <v>33500000</v>
      </c>
      <c r="H1947" s="70">
        <f>G1947-W1947</f>
        <v>10050000</v>
      </c>
      <c r="I1947" s="65">
        <v>1</v>
      </c>
      <c r="J1947" s="71">
        <v>33500000</v>
      </c>
      <c r="K1947" s="70">
        <f t="shared" si="261"/>
        <v>10050000</v>
      </c>
      <c r="L1947" s="72"/>
      <c r="M1947" s="72"/>
      <c r="N1947" s="72"/>
      <c r="O1947" s="72"/>
      <c r="P1947" s="90"/>
      <c r="Q1947" s="65">
        <v>2011</v>
      </c>
      <c r="R1947" s="66">
        <v>10</v>
      </c>
      <c r="S1947" s="75">
        <f t="shared" si="262"/>
        <v>0.1</v>
      </c>
      <c r="T1947" s="76">
        <f t="shared" si="263"/>
        <v>3350000</v>
      </c>
      <c r="U1947" s="66">
        <f t="shared" si="258"/>
        <v>7</v>
      </c>
      <c r="V1947" s="66"/>
      <c r="W1947" s="77">
        <f t="shared" si="266"/>
        <v>23450000</v>
      </c>
      <c r="X1947" s="18">
        <f t="shared" si="265"/>
        <v>10050000</v>
      </c>
    </row>
    <row r="1948" spans="1:24" hidden="1" x14ac:dyDescent="0.25">
      <c r="A1948" s="65">
        <f t="shared" si="264"/>
        <v>659</v>
      </c>
      <c r="B1948" s="66"/>
      <c r="C1948" s="67" t="s">
        <v>2147</v>
      </c>
      <c r="D1948" s="66" t="s">
        <v>2148</v>
      </c>
      <c r="E1948" s="68" t="s">
        <v>84</v>
      </c>
      <c r="F1948" s="65">
        <v>1</v>
      </c>
      <c r="G1948" s="88">
        <v>7500000</v>
      </c>
      <c r="H1948" s="70">
        <f>G1948-W1948</f>
        <v>750000</v>
      </c>
      <c r="I1948" s="65">
        <v>1</v>
      </c>
      <c r="J1948" s="71">
        <v>7500000</v>
      </c>
      <c r="K1948" s="70">
        <f t="shared" si="261"/>
        <v>750000</v>
      </c>
      <c r="L1948" s="72"/>
      <c r="M1948" s="72"/>
      <c r="N1948" s="72"/>
      <c r="O1948" s="72"/>
      <c r="P1948" s="90"/>
      <c r="Q1948" s="65">
        <v>2009</v>
      </c>
      <c r="R1948" s="66">
        <v>10</v>
      </c>
      <c r="S1948" s="75">
        <f t="shared" si="262"/>
        <v>0.1</v>
      </c>
      <c r="T1948" s="76">
        <f t="shared" si="263"/>
        <v>750000</v>
      </c>
      <c r="U1948" s="66">
        <f t="shared" si="258"/>
        <v>9</v>
      </c>
      <c r="V1948" s="66"/>
      <c r="W1948" s="77">
        <f t="shared" si="266"/>
        <v>6750000</v>
      </c>
      <c r="X1948" s="18">
        <f t="shared" si="265"/>
        <v>750000</v>
      </c>
    </row>
    <row r="1949" spans="1:24" s="100" customFormat="1" hidden="1" x14ac:dyDescent="0.2">
      <c r="A1949" s="65">
        <f t="shared" si="264"/>
        <v>660</v>
      </c>
      <c r="B1949" s="92"/>
      <c r="C1949" s="83" t="s">
        <v>2149</v>
      </c>
      <c r="D1949" s="92" t="s">
        <v>2150</v>
      </c>
      <c r="E1949" s="93" t="s">
        <v>84</v>
      </c>
      <c r="F1949" s="85">
        <v>1</v>
      </c>
      <c r="G1949" s="101">
        <v>29500000</v>
      </c>
      <c r="H1949" s="95">
        <v>0</v>
      </c>
      <c r="I1949" s="85">
        <v>1</v>
      </c>
      <c r="J1949" s="94">
        <v>29500000</v>
      </c>
      <c r="K1949" s="95">
        <f t="shared" si="261"/>
        <v>0</v>
      </c>
      <c r="L1949" s="96"/>
      <c r="M1949" s="96"/>
      <c r="N1949" s="92" t="s">
        <v>75</v>
      </c>
      <c r="O1949" s="96"/>
      <c r="P1949" s="132"/>
      <c r="Q1949" s="85">
        <v>2009</v>
      </c>
      <c r="R1949" s="92">
        <v>8</v>
      </c>
      <c r="S1949" s="97">
        <f t="shared" si="262"/>
        <v>0.125</v>
      </c>
      <c r="T1949" s="98">
        <f t="shared" si="263"/>
        <v>3687500</v>
      </c>
      <c r="U1949" s="66">
        <f t="shared" si="258"/>
        <v>9</v>
      </c>
      <c r="V1949" s="92"/>
      <c r="W1949" s="99">
        <f t="shared" si="266"/>
        <v>33187500</v>
      </c>
      <c r="X1949" s="100">
        <f t="shared" si="265"/>
        <v>0</v>
      </c>
    </row>
    <row r="1950" spans="1:24" ht="15" hidden="1" customHeight="1" x14ac:dyDescent="0.25">
      <c r="A1950" s="65">
        <f t="shared" si="264"/>
        <v>661</v>
      </c>
      <c r="B1950" s="66"/>
      <c r="C1950" s="67" t="s">
        <v>2151</v>
      </c>
      <c r="D1950" s="66" t="s">
        <v>2152</v>
      </c>
      <c r="E1950" s="68" t="s">
        <v>84</v>
      </c>
      <c r="F1950" s="65">
        <v>1</v>
      </c>
      <c r="G1950" s="88">
        <v>36000000</v>
      </c>
      <c r="H1950" s="70">
        <v>0</v>
      </c>
      <c r="I1950" s="65">
        <v>1</v>
      </c>
      <c r="J1950" s="71">
        <v>36000000</v>
      </c>
      <c r="K1950" s="70">
        <f t="shared" si="261"/>
        <v>0</v>
      </c>
      <c r="L1950" s="72"/>
      <c r="M1950" s="72"/>
      <c r="N1950" s="72"/>
      <c r="O1950" s="72"/>
      <c r="P1950" s="90"/>
      <c r="Q1950" s="65">
        <v>2009</v>
      </c>
      <c r="R1950" s="66">
        <v>8</v>
      </c>
      <c r="S1950" s="75">
        <f t="shared" si="262"/>
        <v>0.125</v>
      </c>
      <c r="T1950" s="76">
        <f t="shared" si="263"/>
        <v>4500000</v>
      </c>
      <c r="U1950" s="66">
        <f t="shared" si="258"/>
        <v>9</v>
      </c>
      <c r="V1950" s="66"/>
      <c r="W1950" s="77">
        <f t="shared" si="266"/>
        <v>40500000</v>
      </c>
      <c r="X1950" s="18">
        <f t="shared" si="265"/>
        <v>0</v>
      </c>
    </row>
    <row r="1951" spans="1:24" hidden="1" x14ac:dyDescent="0.25">
      <c r="A1951" s="65">
        <f t="shared" si="264"/>
        <v>662</v>
      </c>
      <c r="B1951" s="66"/>
      <c r="C1951" s="67" t="s">
        <v>2153</v>
      </c>
      <c r="D1951" s="66" t="s">
        <v>2154</v>
      </c>
      <c r="E1951" s="68" t="s">
        <v>84</v>
      </c>
      <c r="F1951" s="65">
        <v>1</v>
      </c>
      <c r="G1951" s="88">
        <v>11500000</v>
      </c>
      <c r="H1951" s="70">
        <v>0</v>
      </c>
      <c r="I1951" s="65">
        <v>1</v>
      </c>
      <c r="J1951" s="71">
        <v>11500000</v>
      </c>
      <c r="K1951" s="70">
        <f t="shared" si="261"/>
        <v>0</v>
      </c>
      <c r="L1951" s="72"/>
      <c r="M1951" s="72"/>
      <c r="N1951" s="72"/>
      <c r="O1951" s="72"/>
      <c r="P1951" s="90"/>
      <c r="Q1951" s="65">
        <v>2009</v>
      </c>
      <c r="R1951" s="66">
        <v>8</v>
      </c>
      <c r="S1951" s="75">
        <f t="shared" si="262"/>
        <v>0.125</v>
      </c>
      <c r="T1951" s="76">
        <f t="shared" si="263"/>
        <v>1437500</v>
      </c>
      <c r="U1951" s="66">
        <f t="shared" si="258"/>
        <v>9</v>
      </c>
      <c r="V1951" s="66"/>
      <c r="W1951" s="77">
        <f t="shared" si="266"/>
        <v>12937500</v>
      </c>
      <c r="X1951" s="18">
        <f t="shared" si="265"/>
        <v>0</v>
      </c>
    </row>
    <row r="1952" spans="1:24" ht="30" hidden="1" x14ac:dyDescent="0.25">
      <c r="A1952" s="65">
        <f t="shared" si="264"/>
        <v>663</v>
      </c>
      <c r="B1952" s="66"/>
      <c r="C1952" s="105" t="s">
        <v>2155</v>
      </c>
      <c r="D1952" s="66" t="s">
        <v>2156</v>
      </c>
      <c r="E1952" s="68" t="s">
        <v>84</v>
      </c>
      <c r="F1952" s="65">
        <v>1</v>
      </c>
      <c r="G1952" s="88">
        <v>37500000</v>
      </c>
      <c r="H1952" s="70">
        <f>G1952-W1952</f>
        <v>4687500</v>
      </c>
      <c r="I1952" s="65">
        <v>1</v>
      </c>
      <c r="J1952" s="71">
        <v>37500000</v>
      </c>
      <c r="K1952" s="70">
        <f t="shared" si="261"/>
        <v>4687500</v>
      </c>
      <c r="L1952" s="72"/>
      <c r="M1952" s="72"/>
      <c r="N1952" s="72"/>
      <c r="O1952" s="72"/>
      <c r="P1952" s="90"/>
      <c r="Q1952" s="65">
        <v>2011</v>
      </c>
      <c r="R1952" s="66">
        <v>8</v>
      </c>
      <c r="S1952" s="75">
        <f t="shared" si="262"/>
        <v>0.125</v>
      </c>
      <c r="T1952" s="76">
        <f t="shared" si="263"/>
        <v>4687500</v>
      </c>
      <c r="U1952" s="66">
        <f t="shared" ref="U1952:U2016" si="267">2018-Q1952</f>
        <v>7</v>
      </c>
      <c r="V1952" s="66"/>
      <c r="W1952" s="77">
        <f t="shared" si="266"/>
        <v>32812500</v>
      </c>
      <c r="X1952" s="18">
        <f t="shared" si="265"/>
        <v>4687500</v>
      </c>
    </row>
    <row r="1953" spans="1:24" s="100" customFormat="1" hidden="1" x14ac:dyDescent="0.2">
      <c r="A1953" s="65">
        <f t="shared" si="264"/>
        <v>664</v>
      </c>
      <c r="B1953" s="92"/>
      <c r="C1953" s="83" t="s">
        <v>2157</v>
      </c>
      <c r="D1953" s="92">
        <v>5001056</v>
      </c>
      <c r="E1953" s="93" t="s">
        <v>84</v>
      </c>
      <c r="F1953" s="85">
        <v>1</v>
      </c>
      <c r="G1953" s="101">
        <v>13250000</v>
      </c>
      <c r="H1953" s="95">
        <v>0</v>
      </c>
      <c r="I1953" s="85">
        <v>1</v>
      </c>
      <c r="J1953" s="94">
        <v>13250000</v>
      </c>
      <c r="K1953" s="95">
        <f t="shared" si="261"/>
        <v>0</v>
      </c>
      <c r="L1953" s="96"/>
      <c r="M1953" s="96"/>
      <c r="N1953" s="92" t="s">
        <v>75</v>
      </c>
      <c r="O1953" s="96"/>
      <c r="P1953" s="132"/>
      <c r="Q1953" s="85">
        <v>2003</v>
      </c>
      <c r="R1953" s="92">
        <v>5</v>
      </c>
      <c r="S1953" s="97">
        <f t="shared" si="262"/>
        <v>0.2</v>
      </c>
      <c r="T1953" s="98">
        <f t="shared" si="263"/>
        <v>2650000</v>
      </c>
      <c r="U1953" s="66">
        <f t="shared" si="267"/>
        <v>15</v>
      </c>
      <c r="V1953" s="92">
        <v>0</v>
      </c>
      <c r="W1953" s="99">
        <f t="shared" si="266"/>
        <v>39750000</v>
      </c>
      <c r="X1953" s="100">
        <f t="shared" si="265"/>
        <v>0</v>
      </c>
    </row>
    <row r="1954" spans="1:24" s="100" customFormat="1" hidden="1" x14ac:dyDescent="0.2">
      <c r="A1954" s="65">
        <f t="shared" si="264"/>
        <v>665</v>
      </c>
      <c r="B1954" s="92"/>
      <c r="C1954" s="83" t="s">
        <v>2158</v>
      </c>
      <c r="D1954" s="92" t="s">
        <v>2159</v>
      </c>
      <c r="E1954" s="93" t="s">
        <v>84</v>
      </c>
      <c r="F1954" s="85">
        <v>1</v>
      </c>
      <c r="G1954" s="101">
        <v>6700000</v>
      </c>
      <c r="H1954" s="95">
        <v>0</v>
      </c>
      <c r="I1954" s="85">
        <v>1</v>
      </c>
      <c r="J1954" s="94">
        <v>6700000</v>
      </c>
      <c r="K1954" s="95">
        <f t="shared" si="261"/>
        <v>0</v>
      </c>
      <c r="L1954" s="96"/>
      <c r="M1954" s="96"/>
      <c r="N1954" s="92" t="s">
        <v>75</v>
      </c>
      <c r="O1954" s="96"/>
      <c r="P1954" s="132"/>
      <c r="Q1954" s="85">
        <v>2009</v>
      </c>
      <c r="R1954" s="92">
        <v>5</v>
      </c>
      <c r="S1954" s="97">
        <f t="shared" si="262"/>
        <v>0.2</v>
      </c>
      <c r="T1954" s="98">
        <f t="shared" si="263"/>
        <v>1340000</v>
      </c>
      <c r="U1954" s="66">
        <f t="shared" si="267"/>
        <v>9</v>
      </c>
      <c r="V1954" s="92">
        <v>0</v>
      </c>
      <c r="W1954" s="99">
        <f t="shared" si="266"/>
        <v>12060000</v>
      </c>
      <c r="X1954" s="100">
        <f t="shared" si="265"/>
        <v>0</v>
      </c>
    </row>
    <row r="1955" spans="1:24" s="100" customFormat="1" ht="30" hidden="1" x14ac:dyDescent="0.2">
      <c r="A1955" s="65">
        <f t="shared" si="264"/>
        <v>666</v>
      </c>
      <c r="B1955" s="92"/>
      <c r="C1955" s="83" t="s">
        <v>2160</v>
      </c>
      <c r="D1955" s="92" t="s">
        <v>2161</v>
      </c>
      <c r="E1955" s="93" t="s">
        <v>84</v>
      </c>
      <c r="F1955" s="85">
        <v>1</v>
      </c>
      <c r="G1955" s="101">
        <v>18500000</v>
      </c>
      <c r="H1955" s="95">
        <v>0</v>
      </c>
      <c r="I1955" s="85">
        <v>1</v>
      </c>
      <c r="J1955" s="94">
        <v>18500000</v>
      </c>
      <c r="K1955" s="95">
        <f t="shared" si="261"/>
        <v>0</v>
      </c>
      <c r="L1955" s="96"/>
      <c r="M1955" s="96"/>
      <c r="N1955" s="92" t="s">
        <v>75</v>
      </c>
      <c r="O1955" s="96"/>
      <c r="P1955" s="132"/>
      <c r="Q1955" s="85">
        <v>2009</v>
      </c>
      <c r="R1955" s="92">
        <v>5</v>
      </c>
      <c r="S1955" s="97">
        <f t="shared" si="262"/>
        <v>0.2</v>
      </c>
      <c r="T1955" s="98">
        <f t="shared" si="263"/>
        <v>3700000</v>
      </c>
      <c r="U1955" s="66">
        <f t="shared" si="267"/>
        <v>9</v>
      </c>
      <c r="V1955" s="92">
        <v>0</v>
      </c>
      <c r="W1955" s="99">
        <f t="shared" si="266"/>
        <v>33300000</v>
      </c>
      <c r="X1955" s="100">
        <f t="shared" si="265"/>
        <v>0</v>
      </c>
    </row>
    <row r="1956" spans="1:24" s="100" customFormat="1" ht="18.75" hidden="1" customHeight="1" x14ac:dyDescent="0.2">
      <c r="A1956" s="65">
        <f t="shared" si="264"/>
        <v>667</v>
      </c>
      <c r="B1956" s="92"/>
      <c r="C1956" s="83" t="s">
        <v>2162</v>
      </c>
      <c r="D1956" s="92" t="s">
        <v>2163</v>
      </c>
      <c r="E1956" s="93" t="s">
        <v>84</v>
      </c>
      <c r="F1956" s="85">
        <v>1</v>
      </c>
      <c r="G1956" s="101">
        <v>6700000</v>
      </c>
      <c r="H1956" s="95">
        <v>0</v>
      </c>
      <c r="I1956" s="85">
        <v>1</v>
      </c>
      <c r="J1956" s="94">
        <v>6700000</v>
      </c>
      <c r="K1956" s="95">
        <f t="shared" si="261"/>
        <v>0</v>
      </c>
      <c r="L1956" s="96"/>
      <c r="M1956" s="96"/>
      <c r="N1956" s="92" t="s">
        <v>75</v>
      </c>
      <c r="O1956" s="96"/>
      <c r="P1956" s="132"/>
      <c r="Q1956" s="85">
        <v>2009</v>
      </c>
      <c r="R1956" s="92">
        <v>5</v>
      </c>
      <c r="S1956" s="97">
        <f t="shared" si="262"/>
        <v>0.2</v>
      </c>
      <c r="T1956" s="98">
        <f t="shared" si="263"/>
        <v>1340000</v>
      </c>
      <c r="U1956" s="66">
        <f t="shared" si="267"/>
        <v>9</v>
      </c>
      <c r="V1956" s="92">
        <v>0</v>
      </c>
      <c r="W1956" s="99">
        <f t="shared" si="266"/>
        <v>12060000</v>
      </c>
      <c r="X1956" s="100">
        <f t="shared" si="265"/>
        <v>0</v>
      </c>
    </row>
    <row r="1957" spans="1:24" hidden="1" x14ac:dyDescent="0.25">
      <c r="A1957" s="65">
        <f t="shared" si="264"/>
        <v>668</v>
      </c>
      <c r="B1957" s="66"/>
      <c r="C1957" s="105" t="s">
        <v>2164</v>
      </c>
      <c r="D1957" s="66" t="s">
        <v>2165</v>
      </c>
      <c r="E1957" s="68" t="s">
        <v>226</v>
      </c>
      <c r="F1957" s="65">
        <v>1</v>
      </c>
      <c r="G1957" s="69">
        <v>7500000</v>
      </c>
      <c r="H1957" s="70">
        <v>0</v>
      </c>
      <c r="I1957" s="65">
        <v>1</v>
      </c>
      <c r="J1957" s="71">
        <v>7500000</v>
      </c>
      <c r="K1957" s="70">
        <f t="shared" si="261"/>
        <v>0</v>
      </c>
      <c r="L1957" s="72"/>
      <c r="M1957" s="72"/>
      <c r="N1957" s="72"/>
      <c r="O1957" s="72"/>
      <c r="P1957" s="90"/>
      <c r="Q1957" s="65">
        <v>2010</v>
      </c>
      <c r="R1957" s="66">
        <v>5</v>
      </c>
      <c r="S1957" s="75">
        <f t="shared" si="262"/>
        <v>0.2</v>
      </c>
      <c r="T1957" s="76">
        <f t="shared" si="263"/>
        <v>1500000</v>
      </c>
      <c r="U1957" s="66">
        <f t="shared" si="267"/>
        <v>8</v>
      </c>
      <c r="V1957" s="66">
        <v>0</v>
      </c>
      <c r="W1957" s="77">
        <f t="shared" si="266"/>
        <v>12000000</v>
      </c>
      <c r="X1957" s="18">
        <f t="shared" si="265"/>
        <v>0</v>
      </c>
    </row>
    <row r="1958" spans="1:24" hidden="1" x14ac:dyDescent="0.25">
      <c r="A1958" s="65">
        <f t="shared" si="264"/>
        <v>669</v>
      </c>
      <c r="B1958" s="66"/>
      <c r="C1958" s="67" t="s">
        <v>2166</v>
      </c>
      <c r="D1958" s="66">
        <v>5001953</v>
      </c>
      <c r="E1958" s="68" t="s">
        <v>84</v>
      </c>
      <c r="F1958" s="65">
        <v>1</v>
      </c>
      <c r="G1958" s="86">
        <v>442905100</v>
      </c>
      <c r="H1958" s="70">
        <f>G1958-W1958</f>
        <v>0</v>
      </c>
      <c r="I1958" s="65">
        <v>1</v>
      </c>
      <c r="J1958" s="71">
        <v>442905100</v>
      </c>
      <c r="K1958" s="70">
        <f t="shared" si="261"/>
        <v>0</v>
      </c>
      <c r="L1958" s="72"/>
      <c r="M1958" s="72"/>
      <c r="N1958" s="72"/>
      <c r="O1958" s="72"/>
      <c r="P1958" s="90"/>
      <c r="Q1958" s="65">
        <v>2010</v>
      </c>
      <c r="R1958" s="66">
        <v>8</v>
      </c>
      <c r="S1958" s="75">
        <f t="shared" si="262"/>
        <v>0.125</v>
      </c>
      <c r="T1958" s="76">
        <f t="shared" si="263"/>
        <v>55363137.5</v>
      </c>
      <c r="U1958" s="66">
        <f t="shared" si="267"/>
        <v>8</v>
      </c>
      <c r="V1958" s="66"/>
      <c r="W1958" s="77">
        <f t="shared" si="266"/>
        <v>442905100</v>
      </c>
      <c r="X1958" s="18">
        <f t="shared" si="265"/>
        <v>0</v>
      </c>
    </row>
    <row r="1959" spans="1:24" ht="30" hidden="1" x14ac:dyDescent="0.25">
      <c r="A1959" s="65">
        <f t="shared" si="264"/>
        <v>670</v>
      </c>
      <c r="B1959" s="66"/>
      <c r="C1959" s="67" t="s">
        <v>2167</v>
      </c>
      <c r="D1959" s="66">
        <v>5000991</v>
      </c>
      <c r="E1959" s="68" t="s">
        <v>84</v>
      </c>
      <c r="F1959" s="65">
        <v>1</v>
      </c>
      <c r="G1959" s="88">
        <v>72000000</v>
      </c>
      <c r="H1959" s="70">
        <v>0</v>
      </c>
      <c r="I1959" s="65">
        <v>1</v>
      </c>
      <c r="J1959" s="71">
        <v>72000000</v>
      </c>
      <c r="K1959" s="70">
        <f t="shared" si="261"/>
        <v>0</v>
      </c>
      <c r="L1959" s="72"/>
      <c r="M1959" s="72"/>
      <c r="N1959" s="72"/>
      <c r="O1959" s="72"/>
      <c r="P1959" s="90"/>
      <c r="Q1959" s="65">
        <v>2002</v>
      </c>
      <c r="R1959" s="66">
        <v>8</v>
      </c>
      <c r="S1959" s="75">
        <f t="shared" si="262"/>
        <v>0.125</v>
      </c>
      <c r="T1959" s="76">
        <f t="shared" si="263"/>
        <v>9000000</v>
      </c>
      <c r="U1959" s="66">
        <f t="shared" si="267"/>
        <v>16</v>
      </c>
      <c r="V1959" s="66"/>
      <c r="W1959" s="77">
        <f t="shared" si="266"/>
        <v>144000000</v>
      </c>
      <c r="X1959" s="18">
        <f t="shared" si="265"/>
        <v>0</v>
      </c>
    </row>
    <row r="1960" spans="1:24" s="100" customFormat="1" hidden="1" x14ac:dyDescent="0.2">
      <c r="A1960" s="65">
        <f t="shared" si="264"/>
        <v>671</v>
      </c>
      <c r="B1960" s="92"/>
      <c r="C1960" s="83" t="s">
        <v>2168</v>
      </c>
      <c r="D1960" s="215" t="s">
        <v>2169</v>
      </c>
      <c r="E1960" s="93" t="s">
        <v>84</v>
      </c>
      <c r="F1960" s="85">
        <v>1</v>
      </c>
      <c r="G1960" s="128">
        <v>6000000</v>
      </c>
      <c r="H1960" s="95">
        <v>0</v>
      </c>
      <c r="I1960" s="85">
        <v>1</v>
      </c>
      <c r="J1960" s="94">
        <v>6000000</v>
      </c>
      <c r="K1960" s="95">
        <f t="shared" si="261"/>
        <v>0</v>
      </c>
      <c r="L1960" s="96"/>
      <c r="M1960" s="96"/>
      <c r="N1960" s="92" t="s">
        <v>75</v>
      </c>
      <c r="O1960" s="96"/>
      <c r="P1960" s="132"/>
      <c r="Q1960" s="85">
        <v>1996</v>
      </c>
      <c r="R1960" s="92">
        <v>8</v>
      </c>
      <c r="S1960" s="97">
        <f t="shared" si="262"/>
        <v>0.125</v>
      </c>
      <c r="T1960" s="98">
        <f t="shared" si="263"/>
        <v>750000</v>
      </c>
      <c r="U1960" s="66">
        <f t="shared" si="267"/>
        <v>22</v>
      </c>
      <c r="V1960" s="92"/>
      <c r="W1960" s="99">
        <f t="shared" si="266"/>
        <v>16500000</v>
      </c>
      <c r="X1960" s="100">
        <f t="shared" si="265"/>
        <v>0</v>
      </c>
    </row>
    <row r="1961" spans="1:24" hidden="1" x14ac:dyDescent="0.25">
      <c r="A1961" s="65">
        <f t="shared" si="264"/>
        <v>672</v>
      </c>
      <c r="B1961" s="66"/>
      <c r="C1961" s="67" t="s">
        <v>2170</v>
      </c>
      <c r="D1961" s="195" t="s">
        <v>2171</v>
      </c>
      <c r="E1961" s="68" t="s">
        <v>84</v>
      </c>
      <c r="F1961" s="65">
        <v>1</v>
      </c>
      <c r="G1961" s="86">
        <v>28000000</v>
      </c>
      <c r="H1961" s="70">
        <v>0</v>
      </c>
      <c r="I1961" s="65">
        <v>1</v>
      </c>
      <c r="J1961" s="71">
        <v>28000000</v>
      </c>
      <c r="K1961" s="70">
        <f t="shared" si="261"/>
        <v>0</v>
      </c>
      <c r="L1961" s="72"/>
      <c r="M1961" s="72"/>
      <c r="N1961" s="72"/>
      <c r="O1961" s="72"/>
      <c r="P1961" s="90"/>
      <c r="Q1961" s="65">
        <v>1998</v>
      </c>
      <c r="R1961" s="66">
        <v>8</v>
      </c>
      <c r="S1961" s="75">
        <f t="shared" si="262"/>
        <v>0.125</v>
      </c>
      <c r="T1961" s="76">
        <f t="shared" si="263"/>
        <v>3500000</v>
      </c>
      <c r="U1961" s="66">
        <f t="shared" si="267"/>
        <v>20</v>
      </c>
      <c r="V1961" s="66"/>
      <c r="W1961" s="77">
        <f t="shared" si="266"/>
        <v>70000000</v>
      </c>
      <c r="X1961" s="18">
        <f t="shared" si="265"/>
        <v>0</v>
      </c>
    </row>
    <row r="1962" spans="1:24" hidden="1" x14ac:dyDescent="0.25">
      <c r="A1962" s="65">
        <f t="shared" si="264"/>
        <v>673</v>
      </c>
      <c r="B1962" s="66"/>
      <c r="C1962" s="67" t="s">
        <v>2172</v>
      </c>
      <c r="D1962" s="66" t="s">
        <v>2173</v>
      </c>
      <c r="E1962" s="68" t="s">
        <v>226</v>
      </c>
      <c r="F1962" s="65">
        <v>1</v>
      </c>
      <c r="G1962" s="88">
        <v>8584000</v>
      </c>
      <c r="H1962" s="70">
        <v>0</v>
      </c>
      <c r="I1962" s="65">
        <v>1</v>
      </c>
      <c r="J1962" s="71">
        <v>8584000</v>
      </c>
      <c r="K1962" s="70">
        <f t="shared" si="261"/>
        <v>0</v>
      </c>
      <c r="L1962" s="72"/>
      <c r="M1962" s="72"/>
      <c r="N1962" s="72"/>
      <c r="O1962" s="72"/>
      <c r="P1962" s="90"/>
      <c r="Q1962" s="65">
        <v>2009</v>
      </c>
      <c r="R1962" s="66">
        <v>5</v>
      </c>
      <c r="S1962" s="75">
        <f t="shared" si="262"/>
        <v>0.2</v>
      </c>
      <c r="T1962" s="76">
        <f t="shared" si="263"/>
        <v>1716800</v>
      </c>
      <c r="U1962" s="66">
        <f t="shared" si="267"/>
        <v>9</v>
      </c>
      <c r="V1962" s="66">
        <v>0</v>
      </c>
      <c r="W1962" s="77">
        <f t="shared" si="266"/>
        <v>15451200</v>
      </c>
      <c r="X1962" s="18">
        <f t="shared" si="265"/>
        <v>0</v>
      </c>
    </row>
    <row r="1963" spans="1:24" hidden="1" x14ac:dyDescent="0.25">
      <c r="A1963" s="65">
        <f t="shared" si="264"/>
        <v>674</v>
      </c>
      <c r="B1963" s="66"/>
      <c r="C1963" s="67" t="s">
        <v>2174</v>
      </c>
      <c r="D1963" s="66" t="s">
        <v>2175</v>
      </c>
      <c r="E1963" s="68" t="s">
        <v>84</v>
      </c>
      <c r="F1963" s="65">
        <v>1</v>
      </c>
      <c r="G1963" s="88">
        <v>19000000</v>
      </c>
      <c r="H1963" s="70">
        <v>0</v>
      </c>
      <c r="I1963" s="65">
        <v>1</v>
      </c>
      <c r="J1963" s="71">
        <v>19000000</v>
      </c>
      <c r="K1963" s="70">
        <f t="shared" si="261"/>
        <v>0</v>
      </c>
      <c r="L1963" s="72"/>
      <c r="M1963" s="72"/>
      <c r="N1963" s="72"/>
      <c r="O1963" s="72"/>
      <c r="P1963" s="90"/>
      <c r="Q1963" s="65">
        <v>2009</v>
      </c>
      <c r="R1963" s="66">
        <v>8</v>
      </c>
      <c r="S1963" s="75">
        <f t="shared" si="262"/>
        <v>0.125</v>
      </c>
      <c r="T1963" s="76">
        <f t="shared" si="263"/>
        <v>2375000</v>
      </c>
      <c r="U1963" s="66">
        <f t="shared" si="267"/>
        <v>9</v>
      </c>
      <c r="V1963" s="66"/>
      <c r="W1963" s="77">
        <f t="shared" si="266"/>
        <v>21375000</v>
      </c>
      <c r="X1963" s="18">
        <f t="shared" si="265"/>
        <v>0</v>
      </c>
    </row>
    <row r="1964" spans="1:24" hidden="1" x14ac:dyDescent="0.25">
      <c r="A1964" s="65">
        <f t="shared" si="264"/>
        <v>675</v>
      </c>
      <c r="B1964" s="66"/>
      <c r="C1964" s="67" t="s">
        <v>2176</v>
      </c>
      <c r="D1964" s="66">
        <v>15038</v>
      </c>
      <c r="E1964" s="68" t="s">
        <v>84</v>
      </c>
      <c r="F1964" s="65">
        <v>1</v>
      </c>
      <c r="G1964" s="88">
        <v>31515000</v>
      </c>
      <c r="H1964" s="70">
        <f>G1964-W1964</f>
        <v>12606000</v>
      </c>
      <c r="I1964" s="65">
        <v>1</v>
      </c>
      <c r="J1964" s="71">
        <v>31515000</v>
      </c>
      <c r="K1964" s="70">
        <f t="shared" si="261"/>
        <v>12606000</v>
      </c>
      <c r="L1964" s="72"/>
      <c r="M1964" s="72"/>
      <c r="N1964" s="72"/>
      <c r="O1964" s="72"/>
      <c r="P1964" s="90"/>
      <c r="Q1964" s="65">
        <v>2015</v>
      </c>
      <c r="R1964" s="66">
        <v>5</v>
      </c>
      <c r="S1964" s="75">
        <f t="shared" si="262"/>
        <v>0.2</v>
      </c>
      <c r="T1964" s="76">
        <f t="shared" si="263"/>
        <v>6303000</v>
      </c>
      <c r="U1964" s="66">
        <f t="shared" si="267"/>
        <v>3</v>
      </c>
      <c r="V1964" s="66"/>
      <c r="W1964" s="77">
        <f t="shared" si="266"/>
        <v>18909000</v>
      </c>
    </row>
    <row r="1965" spans="1:24" hidden="1" x14ac:dyDescent="0.25">
      <c r="A1965" s="65">
        <f t="shared" si="264"/>
        <v>676</v>
      </c>
      <c r="B1965" s="66"/>
      <c r="C1965" s="67" t="s">
        <v>2177</v>
      </c>
      <c r="D1965" s="66" t="s">
        <v>2178</v>
      </c>
      <c r="E1965" s="153" t="s">
        <v>261</v>
      </c>
      <c r="F1965" s="65">
        <v>1</v>
      </c>
      <c r="G1965" s="88">
        <v>5000000</v>
      </c>
      <c r="H1965" s="70">
        <v>0</v>
      </c>
      <c r="I1965" s="65">
        <v>1</v>
      </c>
      <c r="J1965" s="71">
        <v>5000000</v>
      </c>
      <c r="K1965" s="70">
        <f t="shared" si="261"/>
        <v>0</v>
      </c>
      <c r="L1965" s="72"/>
      <c r="M1965" s="72"/>
      <c r="N1965" s="72"/>
      <c r="O1965" s="72"/>
      <c r="P1965" s="90"/>
      <c r="Q1965" s="65">
        <v>2010</v>
      </c>
      <c r="R1965" s="66">
        <v>5</v>
      </c>
      <c r="S1965" s="75">
        <f t="shared" si="262"/>
        <v>0.2</v>
      </c>
      <c r="T1965" s="76">
        <f t="shared" si="263"/>
        <v>1000000</v>
      </c>
      <c r="U1965" s="66">
        <f t="shared" si="267"/>
        <v>8</v>
      </c>
      <c r="V1965" s="66">
        <v>0</v>
      </c>
      <c r="W1965" s="77">
        <f t="shared" si="266"/>
        <v>8000000</v>
      </c>
      <c r="X1965" s="18">
        <f>IF(H1965&lt;0,0,H1965)</f>
        <v>0</v>
      </c>
    </row>
    <row r="1966" spans="1:24" ht="30" hidden="1" x14ac:dyDescent="0.25">
      <c r="A1966" s="65">
        <f t="shared" si="264"/>
        <v>677</v>
      </c>
      <c r="B1966" s="66"/>
      <c r="C1966" s="67" t="s">
        <v>2179</v>
      </c>
      <c r="D1966" s="66">
        <v>15006</v>
      </c>
      <c r="E1966" s="68" t="s">
        <v>306</v>
      </c>
      <c r="F1966" s="65">
        <v>1</v>
      </c>
      <c r="G1966" s="88">
        <v>11000000</v>
      </c>
      <c r="H1966" s="70">
        <f>G1966-W1966</f>
        <v>6875000</v>
      </c>
      <c r="I1966" s="65">
        <v>1</v>
      </c>
      <c r="J1966" s="71">
        <f>G1966</f>
        <v>11000000</v>
      </c>
      <c r="K1966" s="70">
        <f t="shared" si="261"/>
        <v>6875000</v>
      </c>
      <c r="L1966" s="72"/>
      <c r="M1966" s="72"/>
      <c r="N1966" s="72"/>
      <c r="O1966" s="72"/>
      <c r="P1966" s="90"/>
      <c r="Q1966" s="65">
        <v>2015</v>
      </c>
      <c r="R1966" s="66">
        <v>8</v>
      </c>
      <c r="S1966" s="75">
        <f t="shared" si="262"/>
        <v>0.125</v>
      </c>
      <c r="T1966" s="76">
        <f t="shared" si="263"/>
        <v>1375000</v>
      </c>
      <c r="U1966" s="66">
        <f t="shared" si="267"/>
        <v>3</v>
      </c>
      <c r="V1966" s="66"/>
      <c r="W1966" s="77">
        <f t="shared" si="266"/>
        <v>4125000</v>
      </c>
    </row>
    <row r="1967" spans="1:24" ht="30" hidden="1" x14ac:dyDescent="0.25">
      <c r="A1967" s="65">
        <f t="shared" si="264"/>
        <v>678</v>
      </c>
      <c r="B1967" s="66"/>
      <c r="C1967" s="67" t="s">
        <v>2180</v>
      </c>
      <c r="D1967" s="66">
        <v>5001578</v>
      </c>
      <c r="E1967" s="153" t="s">
        <v>261</v>
      </c>
      <c r="F1967" s="65">
        <v>1</v>
      </c>
      <c r="G1967" s="86">
        <v>17000000</v>
      </c>
      <c r="H1967" s="70">
        <v>0</v>
      </c>
      <c r="I1967" s="65">
        <v>1</v>
      </c>
      <c r="J1967" s="71">
        <v>17000000</v>
      </c>
      <c r="K1967" s="70">
        <f t="shared" si="261"/>
        <v>0</v>
      </c>
      <c r="L1967" s="72"/>
      <c r="M1967" s="72"/>
      <c r="N1967" s="72"/>
      <c r="O1967" s="72"/>
      <c r="P1967" s="90"/>
      <c r="Q1967" s="65">
        <v>2007</v>
      </c>
      <c r="R1967" s="66">
        <v>8</v>
      </c>
      <c r="S1967" s="75">
        <f t="shared" si="262"/>
        <v>0.125</v>
      </c>
      <c r="T1967" s="76">
        <f t="shared" si="263"/>
        <v>2125000</v>
      </c>
      <c r="U1967" s="66">
        <f t="shared" si="267"/>
        <v>11</v>
      </c>
      <c r="V1967" s="66"/>
      <c r="W1967" s="77">
        <f t="shared" si="266"/>
        <v>23375000</v>
      </c>
      <c r="X1967" s="18">
        <f t="shared" ref="X1967:X1980" si="268">IF(H1967&lt;0,0,H1967)</f>
        <v>0</v>
      </c>
    </row>
    <row r="1968" spans="1:24" s="100" customFormat="1" ht="30" hidden="1" x14ac:dyDescent="0.2">
      <c r="A1968" s="65">
        <f t="shared" si="264"/>
        <v>679</v>
      </c>
      <c r="B1968" s="92"/>
      <c r="C1968" s="83" t="s">
        <v>2181</v>
      </c>
      <c r="D1968" s="92">
        <v>5001349</v>
      </c>
      <c r="E1968" s="93" t="s">
        <v>84</v>
      </c>
      <c r="F1968" s="85">
        <v>1</v>
      </c>
      <c r="G1968" s="128">
        <v>29300000</v>
      </c>
      <c r="H1968" s="95">
        <v>0</v>
      </c>
      <c r="I1968" s="85">
        <v>1</v>
      </c>
      <c r="J1968" s="94">
        <v>29300000</v>
      </c>
      <c r="K1968" s="95">
        <f t="shared" si="261"/>
        <v>0</v>
      </c>
      <c r="L1968" s="96"/>
      <c r="M1968" s="96"/>
      <c r="N1968" s="92" t="s">
        <v>75</v>
      </c>
      <c r="O1968" s="96"/>
      <c r="P1968" s="132"/>
      <c r="Q1968" s="85">
        <v>2006</v>
      </c>
      <c r="R1968" s="92">
        <v>5</v>
      </c>
      <c r="S1968" s="97">
        <f t="shared" si="262"/>
        <v>0.2</v>
      </c>
      <c r="T1968" s="98">
        <f t="shared" si="263"/>
        <v>5860000</v>
      </c>
      <c r="U1968" s="66">
        <f t="shared" si="267"/>
        <v>12</v>
      </c>
      <c r="V1968" s="92">
        <v>0</v>
      </c>
      <c r="W1968" s="99">
        <f t="shared" si="266"/>
        <v>70320000</v>
      </c>
      <c r="X1968" s="100">
        <f t="shared" si="268"/>
        <v>0</v>
      </c>
    </row>
    <row r="1969" spans="1:24" hidden="1" x14ac:dyDescent="0.25">
      <c r="A1969" s="65">
        <f t="shared" si="264"/>
        <v>680</v>
      </c>
      <c r="B1969" s="66"/>
      <c r="C1969" s="67" t="s">
        <v>2182</v>
      </c>
      <c r="D1969" s="66">
        <v>5001608</v>
      </c>
      <c r="E1969" s="68" t="s">
        <v>98</v>
      </c>
      <c r="F1969" s="65">
        <v>1</v>
      </c>
      <c r="G1969" s="86">
        <v>18500000</v>
      </c>
      <c r="H1969" s="70">
        <v>0</v>
      </c>
      <c r="I1969" s="65">
        <v>1</v>
      </c>
      <c r="J1969" s="71">
        <v>18500000</v>
      </c>
      <c r="K1969" s="70">
        <f t="shared" si="261"/>
        <v>0</v>
      </c>
      <c r="L1969" s="72"/>
      <c r="M1969" s="72"/>
      <c r="N1969" s="72"/>
      <c r="O1969" s="72"/>
      <c r="P1969" s="90"/>
      <c r="Q1969" s="65">
        <v>2007</v>
      </c>
      <c r="R1969" s="66">
        <v>8</v>
      </c>
      <c r="S1969" s="75">
        <f t="shared" si="262"/>
        <v>0.125</v>
      </c>
      <c r="T1969" s="76">
        <f t="shared" si="263"/>
        <v>2312500</v>
      </c>
      <c r="U1969" s="66">
        <f t="shared" si="267"/>
        <v>11</v>
      </c>
      <c r="V1969" s="66"/>
      <c r="W1969" s="77">
        <f t="shared" si="266"/>
        <v>25437500</v>
      </c>
      <c r="X1969" s="18">
        <f t="shared" si="268"/>
        <v>0</v>
      </c>
    </row>
    <row r="1970" spans="1:24" hidden="1" x14ac:dyDescent="0.25">
      <c r="A1970" s="65">
        <f t="shared" si="264"/>
        <v>681</v>
      </c>
      <c r="B1970" s="66"/>
      <c r="C1970" s="105" t="s">
        <v>2183</v>
      </c>
      <c r="D1970" s="66" t="s">
        <v>2184</v>
      </c>
      <c r="E1970" s="68" t="s">
        <v>98</v>
      </c>
      <c r="F1970" s="65">
        <v>1</v>
      </c>
      <c r="G1970" s="86">
        <v>18500000</v>
      </c>
      <c r="H1970" s="70">
        <f>G1970-W1970</f>
        <v>0</v>
      </c>
      <c r="I1970" s="65">
        <v>1</v>
      </c>
      <c r="J1970" s="71">
        <v>18500000</v>
      </c>
      <c r="K1970" s="70">
        <f t="shared" si="261"/>
        <v>0</v>
      </c>
      <c r="L1970" s="72"/>
      <c r="M1970" s="72"/>
      <c r="N1970" s="72"/>
      <c r="O1970" s="72"/>
      <c r="P1970" s="90"/>
      <c r="Q1970" s="65">
        <v>2010</v>
      </c>
      <c r="R1970" s="66">
        <v>8</v>
      </c>
      <c r="S1970" s="75">
        <f t="shared" si="262"/>
        <v>0.125</v>
      </c>
      <c r="T1970" s="76">
        <f t="shared" si="263"/>
        <v>2312500</v>
      </c>
      <c r="U1970" s="66">
        <f t="shared" si="267"/>
        <v>8</v>
      </c>
      <c r="V1970" s="66"/>
      <c r="W1970" s="77">
        <f t="shared" si="266"/>
        <v>18500000</v>
      </c>
      <c r="X1970" s="18">
        <f t="shared" si="268"/>
        <v>0</v>
      </c>
    </row>
    <row r="1971" spans="1:24" hidden="1" x14ac:dyDescent="0.25">
      <c r="A1971" s="65">
        <f t="shared" si="264"/>
        <v>682</v>
      </c>
      <c r="B1971" s="66"/>
      <c r="C1971" s="67" t="s">
        <v>2185</v>
      </c>
      <c r="D1971" s="66">
        <v>5001134</v>
      </c>
      <c r="E1971" s="68" t="s">
        <v>74</v>
      </c>
      <c r="F1971" s="65">
        <v>1</v>
      </c>
      <c r="G1971" s="86">
        <v>6300000</v>
      </c>
      <c r="H1971" s="70">
        <v>0</v>
      </c>
      <c r="I1971" s="65">
        <v>1</v>
      </c>
      <c r="J1971" s="71">
        <v>6300000</v>
      </c>
      <c r="K1971" s="70">
        <f t="shared" si="261"/>
        <v>0</v>
      </c>
      <c r="L1971" s="72"/>
      <c r="M1971" s="72"/>
      <c r="N1971" s="72"/>
      <c r="O1971" s="72"/>
      <c r="P1971" s="90"/>
      <c r="Q1971" s="65">
        <v>2005</v>
      </c>
      <c r="R1971" s="66">
        <v>8</v>
      </c>
      <c r="S1971" s="75">
        <f t="shared" si="262"/>
        <v>0.125</v>
      </c>
      <c r="T1971" s="76">
        <f t="shared" si="263"/>
        <v>787500</v>
      </c>
      <c r="U1971" s="66">
        <f t="shared" si="267"/>
        <v>13</v>
      </c>
      <c r="V1971" s="66"/>
      <c r="W1971" s="77">
        <f t="shared" si="266"/>
        <v>10237500</v>
      </c>
      <c r="X1971" s="18">
        <f t="shared" si="268"/>
        <v>0</v>
      </c>
    </row>
    <row r="1972" spans="1:24" hidden="1" x14ac:dyDescent="0.25">
      <c r="A1972" s="65">
        <f t="shared" si="264"/>
        <v>683</v>
      </c>
      <c r="B1972" s="66"/>
      <c r="C1972" s="67" t="s">
        <v>2186</v>
      </c>
      <c r="D1972" s="66">
        <v>5001206</v>
      </c>
      <c r="E1972" s="68" t="s">
        <v>84</v>
      </c>
      <c r="F1972" s="65">
        <v>1</v>
      </c>
      <c r="G1972" s="86">
        <v>29950000</v>
      </c>
      <c r="H1972" s="70">
        <v>0</v>
      </c>
      <c r="I1972" s="65">
        <v>1</v>
      </c>
      <c r="J1972" s="71">
        <v>29950000</v>
      </c>
      <c r="K1972" s="70">
        <f t="shared" si="261"/>
        <v>0</v>
      </c>
      <c r="L1972" s="72"/>
      <c r="M1972" s="72"/>
      <c r="N1972" s="72"/>
      <c r="O1972" s="72"/>
      <c r="P1972" s="90"/>
      <c r="Q1972" s="65">
        <v>2005</v>
      </c>
      <c r="R1972" s="66">
        <v>5</v>
      </c>
      <c r="S1972" s="75">
        <f t="shared" si="262"/>
        <v>0.2</v>
      </c>
      <c r="T1972" s="76">
        <f t="shared" si="263"/>
        <v>5990000</v>
      </c>
      <c r="U1972" s="66">
        <f t="shared" si="267"/>
        <v>13</v>
      </c>
      <c r="V1972" s="66">
        <v>0</v>
      </c>
      <c r="W1972" s="77">
        <f t="shared" si="266"/>
        <v>77870000</v>
      </c>
      <c r="X1972" s="18">
        <f t="shared" si="268"/>
        <v>0</v>
      </c>
    </row>
    <row r="1973" spans="1:24" hidden="1" x14ac:dyDescent="0.25">
      <c r="A1973" s="65">
        <f t="shared" si="264"/>
        <v>684</v>
      </c>
      <c r="B1973" s="66"/>
      <c r="C1973" s="67" t="s">
        <v>2187</v>
      </c>
      <c r="D1973" s="66" t="s">
        <v>2188</v>
      </c>
      <c r="E1973" s="153" t="s">
        <v>261</v>
      </c>
      <c r="F1973" s="65">
        <v>1</v>
      </c>
      <c r="G1973" s="86">
        <v>8000000</v>
      </c>
      <c r="H1973" s="70">
        <v>0</v>
      </c>
      <c r="I1973" s="65">
        <v>1</v>
      </c>
      <c r="J1973" s="71">
        <v>8000000</v>
      </c>
      <c r="K1973" s="70">
        <f t="shared" si="261"/>
        <v>0</v>
      </c>
      <c r="L1973" s="72"/>
      <c r="M1973" s="72"/>
      <c r="N1973" s="72"/>
      <c r="O1973" s="72"/>
      <c r="P1973" s="90"/>
      <c r="Q1973" s="65">
        <v>1999</v>
      </c>
      <c r="R1973" s="66">
        <v>10</v>
      </c>
      <c r="S1973" s="75">
        <f t="shared" si="262"/>
        <v>0.1</v>
      </c>
      <c r="T1973" s="76">
        <f t="shared" si="263"/>
        <v>800000</v>
      </c>
      <c r="U1973" s="66">
        <f t="shared" si="267"/>
        <v>19</v>
      </c>
      <c r="V1973" s="66"/>
      <c r="W1973" s="77">
        <f t="shared" si="266"/>
        <v>15200000</v>
      </c>
      <c r="X1973" s="18">
        <f t="shared" si="268"/>
        <v>0</v>
      </c>
    </row>
    <row r="1974" spans="1:24" hidden="1" x14ac:dyDescent="0.25">
      <c r="A1974" s="65">
        <f t="shared" si="264"/>
        <v>685</v>
      </c>
      <c r="B1974" s="66"/>
      <c r="C1974" s="67" t="s">
        <v>2187</v>
      </c>
      <c r="D1974" s="66" t="s">
        <v>2189</v>
      </c>
      <c r="E1974" s="153" t="s">
        <v>261</v>
      </c>
      <c r="F1974" s="65">
        <v>1</v>
      </c>
      <c r="G1974" s="86">
        <v>8000000</v>
      </c>
      <c r="H1974" s="70">
        <v>0</v>
      </c>
      <c r="I1974" s="65">
        <v>1</v>
      </c>
      <c r="J1974" s="71">
        <v>8000000</v>
      </c>
      <c r="K1974" s="70">
        <f t="shared" si="261"/>
        <v>0</v>
      </c>
      <c r="L1974" s="72"/>
      <c r="M1974" s="72"/>
      <c r="N1974" s="72"/>
      <c r="O1974" s="72"/>
      <c r="P1974" s="90"/>
      <c r="Q1974" s="65">
        <v>1999</v>
      </c>
      <c r="R1974" s="66">
        <v>10</v>
      </c>
      <c r="S1974" s="75">
        <f t="shared" si="262"/>
        <v>0.1</v>
      </c>
      <c r="T1974" s="76">
        <f t="shared" si="263"/>
        <v>800000</v>
      </c>
      <c r="U1974" s="66">
        <f t="shared" si="267"/>
        <v>19</v>
      </c>
      <c r="V1974" s="66"/>
      <c r="W1974" s="77">
        <f t="shared" si="266"/>
        <v>15200000</v>
      </c>
      <c r="X1974" s="18">
        <f t="shared" si="268"/>
        <v>0</v>
      </c>
    </row>
    <row r="1975" spans="1:24" hidden="1" x14ac:dyDescent="0.25">
      <c r="A1975" s="65">
        <f t="shared" si="264"/>
        <v>686</v>
      </c>
      <c r="B1975" s="66"/>
      <c r="C1975" s="67" t="s">
        <v>2187</v>
      </c>
      <c r="D1975" s="66" t="s">
        <v>2190</v>
      </c>
      <c r="E1975" s="153" t="s">
        <v>261</v>
      </c>
      <c r="F1975" s="65">
        <v>1</v>
      </c>
      <c r="G1975" s="86">
        <v>8000000</v>
      </c>
      <c r="H1975" s="70">
        <v>0</v>
      </c>
      <c r="I1975" s="65">
        <v>1</v>
      </c>
      <c r="J1975" s="71">
        <v>8000000</v>
      </c>
      <c r="K1975" s="70">
        <f t="shared" si="261"/>
        <v>0</v>
      </c>
      <c r="L1975" s="72"/>
      <c r="M1975" s="72"/>
      <c r="N1975" s="72"/>
      <c r="O1975" s="72"/>
      <c r="P1975" s="90"/>
      <c r="Q1975" s="65">
        <v>1999</v>
      </c>
      <c r="R1975" s="66">
        <v>10</v>
      </c>
      <c r="S1975" s="75">
        <f t="shared" si="262"/>
        <v>0.1</v>
      </c>
      <c r="T1975" s="76">
        <f t="shared" si="263"/>
        <v>800000</v>
      </c>
      <c r="U1975" s="66">
        <f t="shared" si="267"/>
        <v>19</v>
      </c>
      <c r="V1975" s="66"/>
      <c r="W1975" s="77">
        <f t="shared" si="266"/>
        <v>15200000</v>
      </c>
      <c r="X1975" s="18">
        <f t="shared" si="268"/>
        <v>0</v>
      </c>
    </row>
    <row r="1976" spans="1:24" hidden="1" x14ac:dyDescent="0.25">
      <c r="A1976" s="65">
        <f t="shared" si="264"/>
        <v>687</v>
      </c>
      <c r="B1976" s="66"/>
      <c r="C1976" s="67" t="s">
        <v>2187</v>
      </c>
      <c r="D1976" s="66" t="s">
        <v>2191</v>
      </c>
      <c r="E1976" s="153" t="s">
        <v>261</v>
      </c>
      <c r="F1976" s="65">
        <v>1</v>
      </c>
      <c r="G1976" s="86">
        <v>8000000</v>
      </c>
      <c r="H1976" s="70">
        <v>0</v>
      </c>
      <c r="I1976" s="65">
        <v>1</v>
      </c>
      <c r="J1976" s="71">
        <v>8000000</v>
      </c>
      <c r="K1976" s="70">
        <f t="shared" si="261"/>
        <v>0</v>
      </c>
      <c r="L1976" s="72"/>
      <c r="M1976" s="72"/>
      <c r="N1976" s="72"/>
      <c r="O1976" s="72"/>
      <c r="P1976" s="90"/>
      <c r="Q1976" s="65">
        <v>1999</v>
      </c>
      <c r="R1976" s="66">
        <v>10</v>
      </c>
      <c r="S1976" s="75">
        <f t="shared" si="262"/>
        <v>0.1</v>
      </c>
      <c r="T1976" s="76">
        <f t="shared" si="263"/>
        <v>800000</v>
      </c>
      <c r="U1976" s="66">
        <f t="shared" si="267"/>
        <v>19</v>
      </c>
      <c r="V1976" s="66"/>
      <c r="W1976" s="77">
        <f t="shared" si="266"/>
        <v>15200000</v>
      </c>
      <c r="X1976" s="18">
        <f t="shared" si="268"/>
        <v>0</v>
      </c>
    </row>
    <row r="1977" spans="1:24" hidden="1" x14ac:dyDescent="0.25">
      <c r="A1977" s="65">
        <f t="shared" si="264"/>
        <v>688</v>
      </c>
      <c r="B1977" s="66"/>
      <c r="C1977" s="67" t="s">
        <v>2187</v>
      </c>
      <c r="D1977" s="66" t="s">
        <v>2192</v>
      </c>
      <c r="E1977" s="153" t="s">
        <v>261</v>
      </c>
      <c r="F1977" s="65">
        <v>1</v>
      </c>
      <c r="G1977" s="86">
        <v>8000000</v>
      </c>
      <c r="H1977" s="70">
        <v>0</v>
      </c>
      <c r="I1977" s="65">
        <v>1</v>
      </c>
      <c r="J1977" s="71">
        <v>8000000</v>
      </c>
      <c r="K1977" s="70">
        <f t="shared" si="261"/>
        <v>0</v>
      </c>
      <c r="L1977" s="72"/>
      <c r="M1977" s="72"/>
      <c r="N1977" s="72"/>
      <c r="O1977" s="72"/>
      <c r="P1977" s="90"/>
      <c r="Q1977" s="65">
        <v>1999</v>
      </c>
      <c r="R1977" s="66">
        <v>10</v>
      </c>
      <c r="S1977" s="75">
        <f t="shared" si="262"/>
        <v>0.1</v>
      </c>
      <c r="T1977" s="76">
        <f t="shared" si="263"/>
        <v>800000</v>
      </c>
      <c r="U1977" s="66">
        <f t="shared" si="267"/>
        <v>19</v>
      </c>
      <c r="V1977" s="66"/>
      <c r="W1977" s="77">
        <f t="shared" si="266"/>
        <v>15200000</v>
      </c>
      <c r="X1977" s="18">
        <f t="shared" si="268"/>
        <v>0</v>
      </c>
    </row>
    <row r="1978" spans="1:24" hidden="1" x14ac:dyDescent="0.25">
      <c r="A1978" s="65">
        <f t="shared" si="264"/>
        <v>689</v>
      </c>
      <c r="B1978" s="66"/>
      <c r="C1978" s="67" t="s">
        <v>2193</v>
      </c>
      <c r="D1978" s="66" t="s">
        <v>2194</v>
      </c>
      <c r="E1978" s="153" t="s">
        <v>261</v>
      </c>
      <c r="F1978" s="65">
        <v>1</v>
      </c>
      <c r="G1978" s="86">
        <v>8650000</v>
      </c>
      <c r="H1978" s="70">
        <v>0</v>
      </c>
      <c r="I1978" s="65">
        <v>1</v>
      </c>
      <c r="J1978" s="71">
        <v>8650000</v>
      </c>
      <c r="K1978" s="70">
        <f t="shared" si="261"/>
        <v>0</v>
      </c>
      <c r="L1978" s="72"/>
      <c r="M1978" s="72"/>
      <c r="N1978" s="72"/>
      <c r="O1978" s="72"/>
      <c r="P1978" s="90"/>
      <c r="Q1978" s="65">
        <v>2006</v>
      </c>
      <c r="R1978" s="66">
        <v>5</v>
      </c>
      <c r="S1978" s="75">
        <f t="shared" si="262"/>
        <v>0.2</v>
      </c>
      <c r="T1978" s="76">
        <f t="shared" si="263"/>
        <v>1730000</v>
      </c>
      <c r="U1978" s="66">
        <f t="shared" si="267"/>
        <v>12</v>
      </c>
      <c r="V1978" s="66">
        <v>0</v>
      </c>
      <c r="W1978" s="77">
        <f t="shared" si="266"/>
        <v>20760000</v>
      </c>
      <c r="X1978" s="18">
        <f t="shared" si="268"/>
        <v>0</v>
      </c>
    </row>
    <row r="1979" spans="1:24" hidden="1" x14ac:dyDescent="0.25">
      <c r="A1979" s="65">
        <f t="shared" si="264"/>
        <v>690</v>
      </c>
      <c r="B1979" s="66"/>
      <c r="C1979" s="67" t="s">
        <v>2193</v>
      </c>
      <c r="D1979" s="66" t="s">
        <v>2195</v>
      </c>
      <c r="E1979" s="153" t="s">
        <v>261</v>
      </c>
      <c r="F1979" s="65">
        <v>1</v>
      </c>
      <c r="G1979" s="86">
        <v>8650000</v>
      </c>
      <c r="H1979" s="70">
        <v>0</v>
      </c>
      <c r="I1979" s="65">
        <v>1</v>
      </c>
      <c r="J1979" s="71">
        <v>8650000</v>
      </c>
      <c r="K1979" s="70">
        <f t="shared" si="261"/>
        <v>0</v>
      </c>
      <c r="L1979" s="72"/>
      <c r="M1979" s="72"/>
      <c r="N1979" s="72"/>
      <c r="O1979" s="72"/>
      <c r="P1979" s="90"/>
      <c r="Q1979" s="65">
        <v>2006</v>
      </c>
      <c r="R1979" s="66">
        <v>5</v>
      </c>
      <c r="S1979" s="75">
        <f t="shared" si="262"/>
        <v>0.2</v>
      </c>
      <c r="T1979" s="76">
        <f t="shared" si="263"/>
        <v>1730000</v>
      </c>
      <c r="U1979" s="66">
        <f t="shared" si="267"/>
        <v>12</v>
      </c>
      <c r="V1979" s="66">
        <v>0</v>
      </c>
      <c r="W1979" s="77">
        <f t="shared" si="266"/>
        <v>20760000</v>
      </c>
      <c r="X1979" s="18">
        <f t="shared" si="268"/>
        <v>0</v>
      </c>
    </row>
    <row r="1980" spans="1:24" hidden="1" x14ac:dyDescent="0.25">
      <c r="A1980" s="65">
        <f t="shared" si="264"/>
        <v>691</v>
      </c>
      <c r="B1980" s="66"/>
      <c r="C1980" s="67" t="s">
        <v>2196</v>
      </c>
      <c r="D1980" s="66" t="s">
        <v>2197</v>
      </c>
      <c r="E1980" s="153" t="s">
        <v>261</v>
      </c>
      <c r="F1980" s="65">
        <v>1</v>
      </c>
      <c r="G1980" s="88">
        <v>5000000</v>
      </c>
      <c r="H1980" s="70">
        <v>0</v>
      </c>
      <c r="I1980" s="65">
        <v>1</v>
      </c>
      <c r="J1980" s="71">
        <v>5000000</v>
      </c>
      <c r="K1980" s="70">
        <f t="shared" si="261"/>
        <v>0</v>
      </c>
      <c r="L1980" s="72"/>
      <c r="M1980" s="72"/>
      <c r="N1980" s="72"/>
      <c r="O1980" s="72"/>
      <c r="P1980" s="90"/>
      <c r="Q1980" s="65">
        <v>2010</v>
      </c>
      <c r="R1980" s="66">
        <v>5</v>
      </c>
      <c r="S1980" s="75">
        <f t="shared" si="262"/>
        <v>0.2</v>
      </c>
      <c r="T1980" s="76">
        <f t="shared" si="263"/>
        <v>1000000</v>
      </c>
      <c r="U1980" s="66">
        <f t="shared" si="267"/>
        <v>8</v>
      </c>
      <c r="V1980" s="66">
        <v>0</v>
      </c>
      <c r="W1980" s="77">
        <f t="shared" si="266"/>
        <v>8000000</v>
      </c>
      <c r="X1980" s="18">
        <f t="shared" si="268"/>
        <v>0</v>
      </c>
    </row>
    <row r="1981" spans="1:24" hidden="1" x14ac:dyDescent="0.25">
      <c r="A1981" s="65">
        <f t="shared" si="264"/>
        <v>692</v>
      </c>
      <c r="B1981" s="66" t="s">
        <v>91</v>
      </c>
      <c r="C1981" s="67" t="s">
        <v>2198</v>
      </c>
      <c r="D1981" s="66" t="s">
        <v>2199</v>
      </c>
      <c r="E1981" s="93" t="s">
        <v>84</v>
      </c>
      <c r="F1981" s="65">
        <v>1</v>
      </c>
      <c r="G1981" s="88">
        <v>10400000</v>
      </c>
      <c r="H1981" s="70">
        <f t="shared" ref="H1981:H1997" si="269">G1981-W1981</f>
        <v>2080000</v>
      </c>
      <c r="I1981" s="65">
        <v>1</v>
      </c>
      <c r="J1981" s="89">
        <v>10400000</v>
      </c>
      <c r="K1981" s="70">
        <f t="shared" si="261"/>
        <v>2080000</v>
      </c>
      <c r="L1981" s="72"/>
      <c r="M1981" s="72"/>
      <c r="N1981" s="72"/>
      <c r="O1981" s="72"/>
      <c r="P1981" s="222"/>
      <c r="Q1981" s="65">
        <v>2014</v>
      </c>
      <c r="R1981" s="66">
        <v>5</v>
      </c>
      <c r="S1981" s="75">
        <f t="shared" si="262"/>
        <v>0.2</v>
      </c>
      <c r="T1981" s="76">
        <f t="shared" si="263"/>
        <v>2080000</v>
      </c>
      <c r="U1981" s="66">
        <f t="shared" si="267"/>
        <v>4</v>
      </c>
      <c r="V1981" s="66"/>
      <c r="W1981" s="77">
        <f t="shared" si="266"/>
        <v>8320000</v>
      </c>
    </row>
    <row r="1982" spans="1:24" hidden="1" x14ac:dyDescent="0.25">
      <c r="A1982" s="65">
        <f t="shared" si="264"/>
        <v>693</v>
      </c>
      <c r="B1982" s="66" t="s">
        <v>91</v>
      </c>
      <c r="C1982" s="67" t="s">
        <v>2198</v>
      </c>
      <c r="D1982" s="66" t="s">
        <v>2200</v>
      </c>
      <c r="E1982" s="93" t="s">
        <v>84</v>
      </c>
      <c r="F1982" s="65">
        <v>1</v>
      </c>
      <c r="G1982" s="88">
        <v>10400000</v>
      </c>
      <c r="H1982" s="70">
        <f t="shared" si="269"/>
        <v>2080000</v>
      </c>
      <c r="I1982" s="65">
        <v>1</v>
      </c>
      <c r="J1982" s="89">
        <v>10400000</v>
      </c>
      <c r="K1982" s="70">
        <f t="shared" si="261"/>
        <v>2080000</v>
      </c>
      <c r="L1982" s="72"/>
      <c r="M1982" s="72"/>
      <c r="N1982" s="72"/>
      <c r="O1982" s="72"/>
      <c r="P1982" s="222"/>
      <c r="Q1982" s="65">
        <v>2014</v>
      </c>
      <c r="R1982" s="66">
        <v>5</v>
      </c>
      <c r="S1982" s="75">
        <f t="shared" si="262"/>
        <v>0.2</v>
      </c>
      <c r="T1982" s="76">
        <f t="shared" si="263"/>
        <v>2080000</v>
      </c>
      <c r="U1982" s="66">
        <f t="shared" si="267"/>
        <v>4</v>
      </c>
      <c r="V1982" s="66"/>
      <c r="W1982" s="77">
        <f t="shared" si="266"/>
        <v>8320000</v>
      </c>
    </row>
    <row r="1983" spans="1:24" hidden="1" x14ac:dyDescent="0.25">
      <c r="A1983" s="65">
        <f t="shared" si="264"/>
        <v>694</v>
      </c>
      <c r="B1983" s="66" t="s">
        <v>91</v>
      </c>
      <c r="C1983" s="67" t="s">
        <v>2198</v>
      </c>
      <c r="D1983" s="66" t="s">
        <v>2201</v>
      </c>
      <c r="E1983" s="93" t="s">
        <v>84</v>
      </c>
      <c r="F1983" s="65">
        <v>1</v>
      </c>
      <c r="G1983" s="88">
        <v>10400000</v>
      </c>
      <c r="H1983" s="70">
        <f t="shared" si="269"/>
        <v>2080000</v>
      </c>
      <c r="I1983" s="65">
        <v>1</v>
      </c>
      <c r="J1983" s="89">
        <v>10400000</v>
      </c>
      <c r="K1983" s="70">
        <f t="shared" si="261"/>
        <v>2080000</v>
      </c>
      <c r="L1983" s="72"/>
      <c r="M1983" s="72"/>
      <c r="N1983" s="72"/>
      <c r="O1983" s="72"/>
      <c r="P1983" s="222"/>
      <c r="Q1983" s="65">
        <v>2014</v>
      </c>
      <c r="R1983" s="66">
        <v>5</v>
      </c>
      <c r="S1983" s="75">
        <f t="shared" si="262"/>
        <v>0.2</v>
      </c>
      <c r="T1983" s="76">
        <f t="shared" si="263"/>
        <v>2080000</v>
      </c>
      <c r="U1983" s="66">
        <f t="shared" si="267"/>
        <v>4</v>
      </c>
      <c r="V1983" s="66"/>
      <c r="W1983" s="77">
        <f t="shared" si="266"/>
        <v>8320000</v>
      </c>
    </row>
    <row r="1984" spans="1:24" hidden="1" x14ac:dyDescent="0.25">
      <c r="A1984" s="65">
        <f t="shared" si="264"/>
        <v>695</v>
      </c>
      <c r="B1984" s="66" t="s">
        <v>91</v>
      </c>
      <c r="C1984" s="67" t="s">
        <v>2198</v>
      </c>
      <c r="D1984" s="66" t="s">
        <v>2202</v>
      </c>
      <c r="E1984" s="93" t="s">
        <v>84</v>
      </c>
      <c r="F1984" s="65">
        <v>1</v>
      </c>
      <c r="G1984" s="88">
        <v>10400000</v>
      </c>
      <c r="H1984" s="70">
        <f t="shared" si="269"/>
        <v>2080000</v>
      </c>
      <c r="I1984" s="65">
        <v>1</v>
      </c>
      <c r="J1984" s="89">
        <v>10400000</v>
      </c>
      <c r="K1984" s="70">
        <f t="shared" si="261"/>
        <v>2080000</v>
      </c>
      <c r="L1984" s="72"/>
      <c r="M1984" s="72"/>
      <c r="N1984" s="72"/>
      <c r="O1984" s="72"/>
      <c r="P1984" s="222"/>
      <c r="Q1984" s="65">
        <v>2014</v>
      </c>
      <c r="R1984" s="66">
        <v>5</v>
      </c>
      <c r="S1984" s="75">
        <f t="shared" si="262"/>
        <v>0.2</v>
      </c>
      <c r="T1984" s="76">
        <f t="shared" si="263"/>
        <v>2080000</v>
      </c>
      <c r="U1984" s="66">
        <f t="shared" si="267"/>
        <v>4</v>
      </c>
      <c r="V1984" s="66"/>
      <c r="W1984" s="77">
        <f t="shared" si="266"/>
        <v>8320000</v>
      </c>
    </row>
    <row r="1985" spans="1:24" hidden="1" x14ac:dyDescent="0.25">
      <c r="A1985" s="65">
        <f t="shared" si="264"/>
        <v>696</v>
      </c>
      <c r="B1985" s="66" t="s">
        <v>91</v>
      </c>
      <c r="C1985" s="67" t="s">
        <v>2198</v>
      </c>
      <c r="D1985" s="66" t="s">
        <v>2203</v>
      </c>
      <c r="E1985" s="93" t="s">
        <v>84</v>
      </c>
      <c r="F1985" s="65">
        <v>1</v>
      </c>
      <c r="G1985" s="88">
        <v>10400000</v>
      </c>
      <c r="H1985" s="70">
        <f t="shared" si="269"/>
        <v>2080000</v>
      </c>
      <c r="I1985" s="65">
        <v>1</v>
      </c>
      <c r="J1985" s="89">
        <v>10400000</v>
      </c>
      <c r="K1985" s="70">
        <f t="shared" si="261"/>
        <v>2080000</v>
      </c>
      <c r="L1985" s="72"/>
      <c r="M1985" s="72"/>
      <c r="N1985" s="72"/>
      <c r="O1985" s="72"/>
      <c r="P1985" s="222"/>
      <c r="Q1985" s="65">
        <v>2014</v>
      </c>
      <c r="R1985" s="66">
        <v>5</v>
      </c>
      <c r="S1985" s="75">
        <f t="shared" si="262"/>
        <v>0.2</v>
      </c>
      <c r="T1985" s="76">
        <f t="shared" si="263"/>
        <v>2080000</v>
      </c>
      <c r="U1985" s="66">
        <f t="shared" si="267"/>
        <v>4</v>
      </c>
      <c r="V1985" s="66"/>
      <c r="W1985" s="77">
        <f t="shared" si="266"/>
        <v>8320000</v>
      </c>
    </row>
    <row r="1986" spans="1:24" hidden="1" x14ac:dyDescent="0.25">
      <c r="A1986" s="65">
        <f t="shared" si="264"/>
        <v>697</v>
      </c>
      <c r="B1986" s="66" t="s">
        <v>91</v>
      </c>
      <c r="C1986" s="67" t="s">
        <v>2198</v>
      </c>
      <c r="D1986" s="66" t="s">
        <v>2204</v>
      </c>
      <c r="E1986" s="93" t="s">
        <v>84</v>
      </c>
      <c r="F1986" s="65">
        <v>1</v>
      </c>
      <c r="G1986" s="88">
        <v>10400000</v>
      </c>
      <c r="H1986" s="70">
        <f t="shared" si="269"/>
        <v>2080000</v>
      </c>
      <c r="I1986" s="65">
        <v>1</v>
      </c>
      <c r="J1986" s="89">
        <v>10400000</v>
      </c>
      <c r="K1986" s="70">
        <f t="shared" si="261"/>
        <v>2080000</v>
      </c>
      <c r="L1986" s="72"/>
      <c r="M1986" s="72"/>
      <c r="N1986" s="72"/>
      <c r="O1986" s="72"/>
      <c r="P1986" s="222"/>
      <c r="Q1986" s="65">
        <v>2014</v>
      </c>
      <c r="R1986" s="66">
        <v>5</v>
      </c>
      <c r="S1986" s="75">
        <f t="shared" si="262"/>
        <v>0.2</v>
      </c>
      <c r="T1986" s="76">
        <f t="shared" si="263"/>
        <v>2080000</v>
      </c>
      <c r="U1986" s="66">
        <f t="shared" si="267"/>
        <v>4</v>
      </c>
      <c r="V1986" s="66"/>
      <c r="W1986" s="77">
        <f t="shared" si="266"/>
        <v>8320000</v>
      </c>
    </row>
    <row r="1987" spans="1:24" hidden="1" x14ac:dyDescent="0.25">
      <c r="A1987" s="65">
        <f t="shared" si="264"/>
        <v>698</v>
      </c>
      <c r="B1987" s="66" t="s">
        <v>91</v>
      </c>
      <c r="C1987" s="67" t="s">
        <v>2198</v>
      </c>
      <c r="D1987" s="66" t="s">
        <v>2205</v>
      </c>
      <c r="E1987" s="68" t="s">
        <v>226</v>
      </c>
      <c r="F1987" s="65">
        <v>1</v>
      </c>
      <c r="G1987" s="88">
        <v>10400000</v>
      </c>
      <c r="H1987" s="70">
        <f t="shared" si="269"/>
        <v>2080000</v>
      </c>
      <c r="I1987" s="65">
        <v>1</v>
      </c>
      <c r="J1987" s="89">
        <v>10400000</v>
      </c>
      <c r="K1987" s="70">
        <f t="shared" si="261"/>
        <v>2080000</v>
      </c>
      <c r="L1987" s="72"/>
      <c r="M1987" s="72"/>
      <c r="N1987" s="72"/>
      <c r="O1987" s="72"/>
      <c r="P1987" s="222"/>
      <c r="Q1987" s="65">
        <v>2014</v>
      </c>
      <c r="R1987" s="66">
        <v>5</v>
      </c>
      <c r="S1987" s="75">
        <f t="shared" si="262"/>
        <v>0.2</v>
      </c>
      <c r="T1987" s="76">
        <f t="shared" si="263"/>
        <v>2080000</v>
      </c>
      <c r="U1987" s="66">
        <f t="shared" si="267"/>
        <v>4</v>
      </c>
      <c r="V1987" s="66"/>
      <c r="W1987" s="77">
        <f t="shared" si="266"/>
        <v>8320000</v>
      </c>
    </row>
    <row r="1988" spans="1:24" hidden="1" x14ac:dyDescent="0.25">
      <c r="A1988" s="65">
        <f t="shared" si="264"/>
        <v>699</v>
      </c>
      <c r="B1988" s="66" t="s">
        <v>91</v>
      </c>
      <c r="C1988" s="67" t="s">
        <v>2198</v>
      </c>
      <c r="D1988" s="66" t="s">
        <v>2206</v>
      </c>
      <c r="E1988" s="93" t="s">
        <v>84</v>
      </c>
      <c r="F1988" s="65">
        <v>1</v>
      </c>
      <c r="G1988" s="88">
        <v>10400000</v>
      </c>
      <c r="H1988" s="70">
        <f t="shared" si="269"/>
        <v>2080000</v>
      </c>
      <c r="I1988" s="65">
        <v>1</v>
      </c>
      <c r="J1988" s="89">
        <v>10400000</v>
      </c>
      <c r="K1988" s="70">
        <f t="shared" si="261"/>
        <v>2080000</v>
      </c>
      <c r="L1988" s="72"/>
      <c r="M1988" s="72"/>
      <c r="N1988" s="72"/>
      <c r="O1988" s="72"/>
      <c r="P1988" s="222"/>
      <c r="Q1988" s="65">
        <v>2014</v>
      </c>
      <c r="R1988" s="66">
        <v>5</v>
      </c>
      <c r="S1988" s="75">
        <f t="shared" si="262"/>
        <v>0.2</v>
      </c>
      <c r="T1988" s="76">
        <f t="shared" si="263"/>
        <v>2080000</v>
      </c>
      <c r="U1988" s="66">
        <f t="shared" si="267"/>
        <v>4</v>
      </c>
      <c r="V1988" s="66"/>
      <c r="W1988" s="77">
        <f t="shared" si="266"/>
        <v>8320000</v>
      </c>
    </row>
    <row r="1989" spans="1:24" hidden="1" x14ac:dyDescent="0.25">
      <c r="A1989" s="65">
        <f t="shared" si="264"/>
        <v>700</v>
      </c>
      <c r="B1989" s="66" t="s">
        <v>91</v>
      </c>
      <c r="C1989" s="67" t="s">
        <v>2198</v>
      </c>
      <c r="D1989" s="66" t="s">
        <v>2207</v>
      </c>
      <c r="E1989" s="93" t="s">
        <v>84</v>
      </c>
      <c r="F1989" s="65">
        <v>1</v>
      </c>
      <c r="G1989" s="88">
        <v>10400000</v>
      </c>
      <c r="H1989" s="70">
        <f t="shared" si="269"/>
        <v>2080000</v>
      </c>
      <c r="I1989" s="65">
        <v>1</v>
      </c>
      <c r="J1989" s="89">
        <v>10400000</v>
      </c>
      <c r="K1989" s="70">
        <f t="shared" si="261"/>
        <v>2080000</v>
      </c>
      <c r="L1989" s="72"/>
      <c r="M1989" s="72"/>
      <c r="N1989" s="72"/>
      <c r="O1989" s="72"/>
      <c r="P1989" s="222"/>
      <c r="Q1989" s="65">
        <v>2014</v>
      </c>
      <c r="R1989" s="66">
        <v>5</v>
      </c>
      <c r="S1989" s="75">
        <f t="shared" si="262"/>
        <v>0.2</v>
      </c>
      <c r="T1989" s="76">
        <f t="shared" si="263"/>
        <v>2080000</v>
      </c>
      <c r="U1989" s="66">
        <f t="shared" si="267"/>
        <v>4</v>
      </c>
      <c r="V1989" s="66"/>
      <c r="W1989" s="77">
        <f t="shared" si="266"/>
        <v>8320000</v>
      </c>
    </row>
    <row r="1990" spans="1:24" hidden="1" x14ac:dyDescent="0.25">
      <c r="A1990" s="65">
        <f t="shared" si="264"/>
        <v>701</v>
      </c>
      <c r="B1990" s="66" t="s">
        <v>91</v>
      </c>
      <c r="C1990" s="67" t="s">
        <v>2198</v>
      </c>
      <c r="D1990" s="66" t="s">
        <v>2208</v>
      </c>
      <c r="E1990" s="93" t="s">
        <v>84</v>
      </c>
      <c r="F1990" s="65">
        <v>1</v>
      </c>
      <c r="G1990" s="88">
        <v>10400000</v>
      </c>
      <c r="H1990" s="70">
        <f t="shared" si="269"/>
        <v>2080000</v>
      </c>
      <c r="I1990" s="65">
        <v>1</v>
      </c>
      <c r="J1990" s="89">
        <v>10400000</v>
      </c>
      <c r="K1990" s="70">
        <f t="shared" si="261"/>
        <v>2080000</v>
      </c>
      <c r="L1990" s="72"/>
      <c r="M1990" s="72"/>
      <c r="N1990" s="72"/>
      <c r="O1990" s="72"/>
      <c r="P1990" s="222"/>
      <c r="Q1990" s="65">
        <v>2014</v>
      </c>
      <c r="R1990" s="66">
        <v>5</v>
      </c>
      <c r="S1990" s="75">
        <f t="shared" si="262"/>
        <v>0.2</v>
      </c>
      <c r="T1990" s="76">
        <f t="shared" si="263"/>
        <v>2080000</v>
      </c>
      <c r="U1990" s="66">
        <f t="shared" si="267"/>
        <v>4</v>
      </c>
      <c r="V1990" s="66"/>
      <c r="W1990" s="77">
        <f t="shared" si="266"/>
        <v>8320000</v>
      </c>
    </row>
    <row r="1991" spans="1:24" hidden="1" x14ac:dyDescent="0.25">
      <c r="A1991" s="65">
        <f t="shared" si="264"/>
        <v>702</v>
      </c>
      <c r="B1991" s="66" t="s">
        <v>91</v>
      </c>
      <c r="C1991" s="67" t="s">
        <v>2198</v>
      </c>
      <c r="D1991" s="66" t="s">
        <v>2209</v>
      </c>
      <c r="E1991" s="93" t="s">
        <v>84</v>
      </c>
      <c r="F1991" s="65">
        <v>1</v>
      </c>
      <c r="G1991" s="88">
        <v>10400000</v>
      </c>
      <c r="H1991" s="70">
        <f t="shared" si="269"/>
        <v>2080000</v>
      </c>
      <c r="I1991" s="65">
        <v>1</v>
      </c>
      <c r="J1991" s="89">
        <v>10400000</v>
      </c>
      <c r="K1991" s="70">
        <f t="shared" si="261"/>
        <v>2080000</v>
      </c>
      <c r="L1991" s="72"/>
      <c r="M1991" s="72"/>
      <c r="N1991" s="72"/>
      <c r="O1991" s="72"/>
      <c r="P1991" s="222"/>
      <c r="Q1991" s="65">
        <v>2014</v>
      </c>
      <c r="R1991" s="66">
        <v>5</v>
      </c>
      <c r="S1991" s="75">
        <f t="shared" si="262"/>
        <v>0.2</v>
      </c>
      <c r="T1991" s="76">
        <f t="shared" si="263"/>
        <v>2080000</v>
      </c>
      <c r="U1991" s="66">
        <f t="shared" si="267"/>
        <v>4</v>
      </c>
      <c r="V1991" s="66"/>
      <c r="W1991" s="77">
        <f t="shared" si="266"/>
        <v>8320000</v>
      </c>
    </row>
    <row r="1992" spans="1:24" hidden="1" x14ac:dyDescent="0.25">
      <c r="A1992" s="65">
        <f t="shared" si="264"/>
        <v>703</v>
      </c>
      <c r="B1992" s="66" t="s">
        <v>91</v>
      </c>
      <c r="C1992" s="67" t="s">
        <v>2198</v>
      </c>
      <c r="D1992" s="66" t="s">
        <v>2210</v>
      </c>
      <c r="E1992" s="93" t="s">
        <v>84</v>
      </c>
      <c r="F1992" s="65">
        <v>1</v>
      </c>
      <c r="G1992" s="88">
        <v>10400000</v>
      </c>
      <c r="H1992" s="70">
        <f t="shared" si="269"/>
        <v>2080000</v>
      </c>
      <c r="I1992" s="65">
        <v>1</v>
      </c>
      <c r="J1992" s="89">
        <v>10400000</v>
      </c>
      <c r="K1992" s="70">
        <f t="shared" si="261"/>
        <v>2080000</v>
      </c>
      <c r="L1992" s="72"/>
      <c r="M1992" s="72"/>
      <c r="N1992" s="72"/>
      <c r="O1992" s="72"/>
      <c r="P1992" s="222"/>
      <c r="Q1992" s="65">
        <v>2014</v>
      </c>
      <c r="R1992" s="66">
        <v>5</v>
      </c>
      <c r="S1992" s="75">
        <f t="shared" si="262"/>
        <v>0.2</v>
      </c>
      <c r="T1992" s="76">
        <f t="shared" si="263"/>
        <v>2080000</v>
      </c>
      <c r="U1992" s="66">
        <f t="shared" si="267"/>
        <v>4</v>
      </c>
      <c r="V1992" s="66"/>
      <c r="W1992" s="77">
        <f t="shared" si="266"/>
        <v>8320000</v>
      </c>
    </row>
    <row r="1993" spans="1:24" hidden="1" x14ac:dyDescent="0.25">
      <c r="A1993" s="65">
        <f t="shared" si="264"/>
        <v>704</v>
      </c>
      <c r="B1993" s="66" t="s">
        <v>91</v>
      </c>
      <c r="C1993" s="67" t="s">
        <v>2198</v>
      </c>
      <c r="D1993" s="66" t="s">
        <v>2211</v>
      </c>
      <c r="E1993" s="93" t="s">
        <v>84</v>
      </c>
      <c r="F1993" s="65">
        <v>1</v>
      </c>
      <c r="G1993" s="88">
        <v>10400000</v>
      </c>
      <c r="H1993" s="70">
        <f t="shared" si="269"/>
        <v>2080000</v>
      </c>
      <c r="I1993" s="65">
        <v>1</v>
      </c>
      <c r="J1993" s="89">
        <v>10400000</v>
      </c>
      <c r="K1993" s="70">
        <f t="shared" si="261"/>
        <v>2080000</v>
      </c>
      <c r="L1993" s="72"/>
      <c r="M1993" s="72"/>
      <c r="N1993" s="72"/>
      <c r="O1993" s="72"/>
      <c r="P1993" s="222"/>
      <c r="Q1993" s="65">
        <v>2014</v>
      </c>
      <c r="R1993" s="66">
        <v>5</v>
      </c>
      <c r="S1993" s="75">
        <f t="shared" si="262"/>
        <v>0.2</v>
      </c>
      <c r="T1993" s="76">
        <f t="shared" si="263"/>
        <v>2080000</v>
      </c>
      <c r="U1993" s="66">
        <f t="shared" si="267"/>
        <v>4</v>
      </c>
      <c r="V1993" s="66"/>
      <c r="W1993" s="77">
        <f t="shared" si="266"/>
        <v>8320000</v>
      </c>
    </row>
    <row r="1994" spans="1:24" hidden="1" x14ac:dyDescent="0.25">
      <c r="A1994" s="65">
        <f t="shared" si="264"/>
        <v>705</v>
      </c>
      <c r="B1994" s="66" t="s">
        <v>91</v>
      </c>
      <c r="C1994" s="67" t="s">
        <v>2198</v>
      </c>
      <c r="D1994" s="66" t="s">
        <v>2212</v>
      </c>
      <c r="E1994" s="93" t="s">
        <v>84</v>
      </c>
      <c r="F1994" s="65">
        <v>1</v>
      </c>
      <c r="G1994" s="88">
        <v>10400000</v>
      </c>
      <c r="H1994" s="70">
        <f t="shared" si="269"/>
        <v>2080000</v>
      </c>
      <c r="I1994" s="65">
        <v>1</v>
      </c>
      <c r="J1994" s="89">
        <v>10400000</v>
      </c>
      <c r="K1994" s="70">
        <f t="shared" ref="K1994:K2048" si="270">H1994</f>
        <v>2080000</v>
      </c>
      <c r="L1994" s="72"/>
      <c r="M1994" s="72"/>
      <c r="N1994" s="72"/>
      <c r="O1994" s="72"/>
      <c r="P1994" s="222"/>
      <c r="Q1994" s="65">
        <v>2014</v>
      </c>
      <c r="R1994" s="66">
        <v>5</v>
      </c>
      <c r="S1994" s="75">
        <f t="shared" ref="S1994:S2048" si="271">100%/R1994</f>
        <v>0.2</v>
      </c>
      <c r="T1994" s="76">
        <f t="shared" ref="T1994:T2048" si="272">G1994/R1994</f>
        <v>2080000</v>
      </c>
      <c r="U1994" s="66">
        <f t="shared" si="267"/>
        <v>4</v>
      </c>
      <c r="V1994" s="66"/>
      <c r="W1994" s="77">
        <f t="shared" si="266"/>
        <v>8320000</v>
      </c>
    </row>
    <row r="1995" spans="1:24" hidden="1" x14ac:dyDescent="0.25">
      <c r="A1995" s="65">
        <f t="shared" si="264"/>
        <v>706</v>
      </c>
      <c r="B1995" s="66" t="s">
        <v>91</v>
      </c>
      <c r="C1995" s="67" t="s">
        <v>2198</v>
      </c>
      <c r="D1995" s="66" t="s">
        <v>2213</v>
      </c>
      <c r="E1995" s="93" t="s">
        <v>84</v>
      </c>
      <c r="F1995" s="65">
        <v>4</v>
      </c>
      <c r="G1995" s="88">
        <v>48400000</v>
      </c>
      <c r="H1995" s="70">
        <f t="shared" si="269"/>
        <v>9680000</v>
      </c>
      <c r="I1995" s="65">
        <v>4</v>
      </c>
      <c r="J1995" s="71">
        <v>48400000</v>
      </c>
      <c r="K1995" s="70">
        <f t="shared" si="270"/>
        <v>9680000</v>
      </c>
      <c r="L1995" s="72"/>
      <c r="M1995" s="72"/>
      <c r="N1995" s="72"/>
      <c r="O1995" s="72"/>
      <c r="P1995" s="90"/>
      <c r="Q1995" s="65">
        <v>2014</v>
      </c>
      <c r="R1995" s="66">
        <v>5</v>
      </c>
      <c r="S1995" s="75">
        <f t="shared" si="271"/>
        <v>0.2</v>
      </c>
      <c r="T1995" s="76">
        <f t="shared" si="272"/>
        <v>9680000</v>
      </c>
      <c r="U1995" s="66">
        <f t="shared" si="267"/>
        <v>4</v>
      </c>
      <c r="V1995" s="66"/>
      <c r="W1995" s="77">
        <f t="shared" si="266"/>
        <v>38720000</v>
      </c>
    </row>
    <row r="1996" spans="1:24" hidden="1" x14ac:dyDescent="0.25">
      <c r="A1996" s="65">
        <f t="shared" ref="A1996:A2048" si="273">+A1995+1</f>
        <v>707</v>
      </c>
      <c r="B1996" s="66" t="s">
        <v>91</v>
      </c>
      <c r="C1996" s="67" t="s">
        <v>2198</v>
      </c>
      <c r="D1996" s="66" t="s">
        <v>2214</v>
      </c>
      <c r="E1996" s="93" t="s">
        <v>84</v>
      </c>
      <c r="F1996" s="65">
        <v>5</v>
      </c>
      <c r="G1996" s="88">
        <v>59750000</v>
      </c>
      <c r="H1996" s="70">
        <f t="shared" si="269"/>
        <v>11950000</v>
      </c>
      <c r="I1996" s="65">
        <v>5</v>
      </c>
      <c r="J1996" s="71">
        <f>+G1996</f>
        <v>59750000</v>
      </c>
      <c r="K1996" s="70">
        <f t="shared" si="270"/>
        <v>11950000</v>
      </c>
      <c r="L1996" s="72"/>
      <c r="M1996" s="72"/>
      <c r="N1996" s="72"/>
      <c r="O1996" s="72"/>
      <c r="P1996" s="90"/>
      <c r="Q1996" s="65">
        <v>2014</v>
      </c>
      <c r="R1996" s="66">
        <v>5</v>
      </c>
      <c r="S1996" s="75">
        <f t="shared" si="271"/>
        <v>0.2</v>
      </c>
      <c r="T1996" s="76">
        <f t="shared" si="272"/>
        <v>11950000</v>
      </c>
      <c r="U1996" s="66">
        <f t="shared" si="267"/>
        <v>4</v>
      </c>
      <c r="V1996" s="66"/>
      <c r="W1996" s="77">
        <f t="shared" si="266"/>
        <v>47800000</v>
      </c>
    </row>
    <row r="1997" spans="1:24" hidden="1" x14ac:dyDescent="0.25">
      <c r="A1997" s="65">
        <f t="shared" si="273"/>
        <v>708</v>
      </c>
      <c r="B1997" s="66" t="s">
        <v>91</v>
      </c>
      <c r="C1997" s="67" t="s">
        <v>2198</v>
      </c>
      <c r="D1997" s="66" t="s">
        <v>2214</v>
      </c>
      <c r="E1997" s="153" t="s">
        <v>261</v>
      </c>
      <c r="F1997" s="65">
        <v>1</v>
      </c>
      <c r="G1997" s="88">
        <v>11950000</v>
      </c>
      <c r="H1997" s="70">
        <f t="shared" si="269"/>
        <v>2390000</v>
      </c>
      <c r="I1997" s="65">
        <v>1</v>
      </c>
      <c r="J1997" s="71">
        <f>+G1997</f>
        <v>11950000</v>
      </c>
      <c r="K1997" s="70">
        <f t="shared" si="270"/>
        <v>2390000</v>
      </c>
      <c r="L1997" s="72"/>
      <c r="M1997" s="72"/>
      <c r="N1997" s="72"/>
      <c r="O1997" s="72"/>
      <c r="P1997" s="90"/>
      <c r="Q1997" s="65">
        <v>2014</v>
      </c>
      <c r="R1997" s="66">
        <v>5</v>
      </c>
      <c r="S1997" s="75">
        <f t="shared" si="271"/>
        <v>0.2</v>
      </c>
      <c r="T1997" s="76">
        <f t="shared" si="272"/>
        <v>2390000</v>
      </c>
      <c r="U1997" s="66">
        <f>2018-Q1997</f>
        <v>4</v>
      </c>
      <c r="V1997" s="66"/>
      <c r="W1997" s="77">
        <f t="shared" si="266"/>
        <v>9560000</v>
      </c>
    </row>
    <row r="1998" spans="1:24" hidden="1" x14ac:dyDescent="0.25">
      <c r="A1998" s="65">
        <f t="shared" si="273"/>
        <v>709</v>
      </c>
      <c r="B1998" s="66"/>
      <c r="C1998" s="67" t="s">
        <v>2215</v>
      </c>
      <c r="D1998" s="66">
        <v>5001832</v>
      </c>
      <c r="E1998" s="68" t="s">
        <v>309</v>
      </c>
      <c r="F1998" s="65">
        <v>1</v>
      </c>
      <c r="G1998" s="86">
        <v>8500000</v>
      </c>
      <c r="H1998" s="70">
        <v>0</v>
      </c>
      <c r="I1998" s="65">
        <v>1</v>
      </c>
      <c r="J1998" s="71">
        <v>8500000</v>
      </c>
      <c r="K1998" s="70">
        <f t="shared" si="270"/>
        <v>0</v>
      </c>
      <c r="L1998" s="72"/>
      <c r="M1998" s="72"/>
      <c r="N1998" s="72"/>
      <c r="O1998" s="72"/>
      <c r="P1998" s="90"/>
      <c r="Q1998" s="65">
        <v>2009</v>
      </c>
      <c r="R1998" s="66">
        <v>5</v>
      </c>
      <c r="S1998" s="75">
        <f t="shared" si="271"/>
        <v>0.2</v>
      </c>
      <c r="T1998" s="76">
        <f t="shared" si="272"/>
        <v>1700000</v>
      </c>
      <c r="U1998" s="66">
        <f t="shared" si="267"/>
        <v>9</v>
      </c>
      <c r="V1998" s="66">
        <v>0</v>
      </c>
      <c r="W1998" s="77">
        <f t="shared" si="266"/>
        <v>15300000</v>
      </c>
      <c r="X1998" s="18">
        <f t="shared" ref="X1998:X2003" si="274">IF(H1998&lt;0,0,H1998)</f>
        <v>0</v>
      </c>
    </row>
    <row r="1999" spans="1:24" hidden="1" x14ac:dyDescent="0.25">
      <c r="A1999" s="65">
        <f t="shared" si="273"/>
        <v>710</v>
      </c>
      <c r="B1999" s="66"/>
      <c r="C1999" s="67" t="s">
        <v>2216</v>
      </c>
      <c r="D1999" s="66">
        <v>5001987</v>
      </c>
      <c r="E1999" s="68" t="s">
        <v>309</v>
      </c>
      <c r="F1999" s="65">
        <v>1</v>
      </c>
      <c r="G1999" s="86">
        <v>16500000</v>
      </c>
      <c r="H1999" s="70">
        <f>G1999-W1999</f>
        <v>2062500</v>
      </c>
      <c r="I1999" s="65">
        <v>1</v>
      </c>
      <c r="J1999" s="71">
        <v>16500000</v>
      </c>
      <c r="K1999" s="70">
        <f t="shared" si="270"/>
        <v>2062500</v>
      </c>
      <c r="L1999" s="72"/>
      <c r="M1999" s="72"/>
      <c r="N1999" s="72"/>
      <c r="O1999" s="72"/>
      <c r="P1999" s="90"/>
      <c r="Q1999" s="65">
        <v>2011</v>
      </c>
      <c r="R1999" s="66">
        <v>8</v>
      </c>
      <c r="S1999" s="75">
        <f t="shared" si="271"/>
        <v>0.125</v>
      </c>
      <c r="T1999" s="76">
        <f t="shared" si="272"/>
        <v>2062500</v>
      </c>
      <c r="U1999" s="66">
        <f t="shared" si="267"/>
        <v>7</v>
      </c>
      <c r="V1999" s="66"/>
      <c r="W1999" s="77">
        <f t="shared" si="266"/>
        <v>14437500</v>
      </c>
      <c r="X1999" s="18">
        <f t="shared" si="274"/>
        <v>2062500</v>
      </c>
    </row>
    <row r="2000" spans="1:24" s="78" customFormat="1" ht="14.25" hidden="1" customHeight="1" x14ac:dyDescent="0.2">
      <c r="A2000" s="65">
        <f t="shared" si="273"/>
        <v>711</v>
      </c>
      <c r="B2000" s="66"/>
      <c r="C2000" s="67" t="s">
        <v>2217</v>
      </c>
      <c r="D2000" s="195" t="s">
        <v>2218</v>
      </c>
      <c r="E2000" s="68" t="s">
        <v>58</v>
      </c>
      <c r="F2000" s="65">
        <v>1</v>
      </c>
      <c r="G2000" s="86">
        <v>11035000</v>
      </c>
      <c r="H2000" s="70">
        <v>0</v>
      </c>
      <c r="I2000" s="65">
        <v>1</v>
      </c>
      <c r="J2000" s="71">
        <v>11035000</v>
      </c>
      <c r="K2000" s="70">
        <f t="shared" si="270"/>
        <v>0</v>
      </c>
      <c r="L2000" s="68"/>
      <c r="M2000" s="68"/>
      <c r="N2000" s="68"/>
      <c r="O2000" s="72"/>
      <c r="P2000" s="73"/>
      <c r="Q2000" s="74">
        <v>1985</v>
      </c>
      <c r="R2000" s="74">
        <v>10</v>
      </c>
      <c r="S2000" s="75">
        <f t="shared" si="271"/>
        <v>0.1</v>
      </c>
      <c r="T2000" s="76">
        <f t="shared" si="272"/>
        <v>1103500</v>
      </c>
      <c r="U2000" s="66">
        <f t="shared" si="267"/>
        <v>33</v>
      </c>
      <c r="V2000" s="66"/>
      <c r="W2000" s="77">
        <f t="shared" si="266"/>
        <v>36415500</v>
      </c>
      <c r="X2000" s="18">
        <f t="shared" si="274"/>
        <v>0</v>
      </c>
    </row>
    <row r="2001" spans="1:24" s="78" customFormat="1" ht="14.25" hidden="1" customHeight="1" x14ac:dyDescent="0.2">
      <c r="A2001" s="65">
        <f t="shared" si="273"/>
        <v>712</v>
      </c>
      <c r="B2001" s="66"/>
      <c r="C2001" s="67" t="s">
        <v>2219</v>
      </c>
      <c r="D2001" s="195" t="s">
        <v>2220</v>
      </c>
      <c r="E2001" s="68" t="s">
        <v>58</v>
      </c>
      <c r="F2001" s="65">
        <v>1</v>
      </c>
      <c r="G2001" s="86">
        <v>6000000</v>
      </c>
      <c r="H2001" s="70">
        <v>0</v>
      </c>
      <c r="I2001" s="65">
        <v>1</v>
      </c>
      <c r="J2001" s="71">
        <v>6000000</v>
      </c>
      <c r="K2001" s="70">
        <f t="shared" si="270"/>
        <v>0</v>
      </c>
      <c r="L2001" s="68"/>
      <c r="M2001" s="68"/>
      <c r="N2001" s="68"/>
      <c r="O2001" s="72"/>
      <c r="P2001" s="73"/>
      <c r="Q2001" s="74">
        <v>1985</v>
      </c>
      <c r="R2001" s="74">
        <v>10</v>
      </c>
      <c r="S2001" s="75">
        <f t="shared" si="271"/>
        <v>0.1</v>
      </c>
      <c r="T2001" s="76">
        <f t="shared" si="272"/>
        <v>600000</v>
      </c>
      <c r="U2001" s="66">
        <f t="shared" si="267"/>
        <v>33</v>
      </c>
      <c r="V2001" s="66"/>
      <c r="W2001" s="77">
        <f t="shared" si="266"/>
        <v>19800000</v>
      </c>
      <c r="X2001" s="18">
        <f t="shared" si="274"/>
        <v>0</v>
      </c>
    </row>
    <row r="2002" spans="1:24" s="78" customFormat="1" ht="45" hidden="1" x14ac:dyDescent="0.2">
      <c r="A2002" s="65">
        <f t="shared" si="273"/>
        <v>713</v>
      </c>
      <c r="B2002" s="66"/>
      <c r="C2002" s="67" t="s">
        <v>2221</v>
      </c>
      <c r="D2002" s="195" t="s">
        <v>2222</v>
      </c>
      <c r="E2002" s="68" t="s">
        <v>58</v>
      </c>
      <c r="F2002" s="65">
        <v>1</v>
      </c>
      <c r="G2002" s="86">
        <v>47000000</v>
      </c>
      <c r="H2002" s="70">
        <v>0</v>
      </c>
      <c r="I2002" s="65">
        <v>1</v>
      </c>
      <c r="J2002" s="71">
        <v>47000000</v>
      </c>
      <c r="K2002" s="70">
        <f t="shared" si="270"/>
        <v>0</v>
      </c>
      <c r="L2002" s="68"/>
      <c r="M2002" s="68"/>
      <c r="N2002" s="68"/>
      <c r="O2002" s="72"/>
      <c r="P2002" s="73"/>
      <c r="Q2002" s="74">
        <v>1985</v>
      </c>
      <c r="R2002" s="74">
        <v>10</v>
      </c>
      <c r="S2002" s="75">
        <f t="shared" si="271"/>
        <v>0.1</v>
      </c>
      <c r="T2002" s="76">
        <f t="shared" si="272"/>
        <v>4700000</v>
      </c>
      <c r="U2002" s="66">
        <f t="shared" si="267"/>
        <v>33</v>
      </c>
      <c r="V2002" s="66"/>
      <c r="W2002" s="77">
        <f t="shared" si="266"/>
        <v>155100000</v>
      </c>
      <c r="X2002" s="18">
        <f t="shared" si="274"/>
        <v>0</v>
      </c>
    </row>
    <row r="2003" spans="1:24" s="78" customFormat="1" ht="17.25" hidden="1" customHeight="1" x14ac:dyDescent="0.2">
      <c r="A2003" s="65">
        <f t="shared" si="273"/>
        <v>714</v>
      </c>
      <c r="B2003" s="66"/>
      <c r="C2003" s="67" t="s">
        <v>2223</v>
      </c>
      <c r="D2003" s="195" t="s">
        <v>2224</v>
      </c>
      <c r="E2003" s="68" t="s">
        <v>58</v>
      </c>
      <c r="F2003" s="65">
        <v>1</v>
      </c>
      <c r="G2003" s="86">
        <v>29000000</v>
      </c>
      <c r="H2003" s="70">
        <v>0</v>
      </c>
      <c r="I2003" s="65">
        <v>1</v>
      </c>
      <c r="J2003" s="71">
        <v>29000000</v>
      </c>
      <c r="K2003" s="70">
        <f t="shared" si="270"/>
        <v>0</v>
      </c>
      <c r="L2003" s="68"/>
      <c r="M2003" s="68"/>
      <c r="N2003" s="68"/>
      <c r="O2003" s="72"/>
      <c r="P2003" s="73"/>
      <c r="Q2003" s="74">
        <v>1985</v>
      </c>
      <c r="R2003" s="74">
        <v>10</v>
      </c>
      <c r="S2003" s="75">
        <f t="shared" si="271"/>
        <v>0.1</v>
      </c>
      <c r="T2003" s="76">
        <f t="shared" si="272"/>
        <v>2900000</v>
      </c>
      <c r="U2003" s="66">
        <f t="shared" si="267"/>
        <v>33</v>
      </c>
      <c r="V2003" s="66"/>
      <c r="W2003" s="77">
        <f t="shared" si="266"/>
        <v>95700000</v>
      </c>
      <c r="X2003" s="18">
        <f t="shared" si="274"/>
        <v>0</v>
      </c>
    </row>
    <row r="2004" spans="1:24" s="19" customFormat="1" ht="17.25" hidden="1" customHeight="1" x14ac:dyDescent="0.25">
      <c r="A2004" s="65">
        <f t="shared" si="273"/>
        <v>715</v>
      </c>
      <c r="B2004" s="66"/>
      <c r="C2004" s="130" t="s">
        <v>2225</v>
      </c>
      <c r="D2004" s="133" t="s">
        <v>2226</v>
      </c>
      <c r="E2004" s="68" t="s">
        <v>288</v>
      </c>
      <c r="F2004" s="133">
        <v>1</v>
      </c>
      <c r="G2004" s="185">
        <v>8000000</v>
      </c>
      <c r="H2004" s="70">
        <v>0</v>
      </c>
      <c r="I2004" s="133">
        <v>1</v>
      </c>
      <c r="J2004" s="223">
        <v>8000000</v>
      </c>
      <c r="K2004" s="70">
        <f t="shared" si="270"/>
        <v>0</v>
      </c>
      <c r="L2004" s="130"/>
      <c r="M2004" s="130"/>
      <c r="N2004" s="130"/>
      <c r="O2004" s="130"/>
      <c r="P2004" s="121"/>
      <c r="Q2004" s="65">
        <v>2012</v>
      </c>
      <c r="R2004" s="65">
        <v>5</v>
      </c>
      <c r="S2004" s="75">
        <f t="shared" si="271"/>
        <v>0.2</v>
      </c>
      <c r="T2004" s="76">
        <f t="shared" si="272"/>
        <v>1600000</v>
      </c>
      <c r="U2004" s="66">
        <f t="shared" si="267"/>
        <v>6</v>
      </c>
      <c r="V2004" s="66"/>
      <c r="W2004" s="77">
        <f t="shared" ref="W2004:W2048" si="275">T2004*U2004</f>
        <v>9600000</v>
      </c>
      <c r="X2004" s="18"/>
    </row>
    <row r="2005" spans="1:24" s="19" customFormat="1" ht="17.25" hidden="1" customHeight="1" x14ac:dyDescent="0.25">
      <c r="A2005" s="65">
        <f t="shared" si="273"/>
        <v>716</v>
      </c>
      <c r="B2005" s="66"/>
      <c r="C2005" s="130" t="s">
        <v>2225</v>
      </c>
      <c r="D2005" s="133" t="s">
        <v>2227</v>
      </c>
      <c r="E2005" s="68" t="s">
        <v>226</v>
      </c>
      <c r="F2005" s="133">
        <v>1</v>
      </c>
      <c r="G2005" s="185">
        <v>8000000</v>
      </c>
      <c r="H2005" s="70">
        <v>0</v>
      </c>
      <c r="I2005" s="133">
        <v>1</v>
      </c>
      <c r="J2005" s="223">
        <v>8000000</v>
      </c>
      <c r="K2005" s="70">
        <f t="shared" si="270"/>
        <v>0</v>
      </c>
      <c r="L2005" s="130"/>
      <c r="M2005" s="130"/>
      <c r="N2005" s="130"/>
      <c r="O2005" s="130"/>
      <c r="P2005" s="121"/>
      <c r="Q2005" s="65">
        <v>2012</v>
      </c>
      <c r="R2005" s="65">
        <v>5</v>
      </c>
      <c r="S2005" s="75">
        <f t="shared" si="271"/>
        <v>0.2</v>
      </c>
      <c r="T2005" s="76">
        <f t="shared" si="272"/>
        <v>1600000</v>
      </c>
      <c r="U2005" s="66">
        <f t="shared" si="267"/>
        <v>6</v>
      </c>
      <c r="V2005" s="66"/>
      <c r="W2005" s="77">
        <f t="shared" si="275"/>
        <v>9600000</v>
      </c>
      <c r="X2005" s="18"/>
    </row>
    <row r="2006" spans="1:24" s="19" customFormat="1" ht="17.25" hidden="1" customHeight="1" x14ac:dyDescent="0.25">
      <c r="A2006" s="65">
        <f t="shared" si="273"/>
        <v>717</v>
      </c>
      <c r="B2006" s="66"/>
      <c r="C2006" s="130" t="s">
        <v>2225</v>
      </c>
      <c r="D2006" s="133" t="s">
        <v>2228</v>
      </c>
      <c r="E2006" s="68" t="s">
        <v>288</v>
      </c>
      <c r="F2006" s="133">
        <v>1</v>
      </c>
      <c r="G2006" s="185">
        <v>8000000</v>
      </c>
      <c r="H2006" s="70">
        <v>0</v>
      </c>
      <c r="I2006" s="133">
        <v>1</v>
      </c>
      <c r="J2006" s="223">
        <v>8000000</v>
      </c>
      <c r="K2006" s="70">
        <f t="shared" si="270"/>
        <v>0</v>
      </c>
      <c r="L2006" s="130"/>
      <c r="M2006" s="130"/>
      <c r="N2006" s="130"/>
      <c r="O2006" s="130"/>
      <c r="P2006" s="121"/>
      <c r="Q2006" s="65">
        <v>2012</v>
      </c>
      <c r="R2006" s="65">
        <v>5</v>
      </c>
      <c r="S2006" s="75">
        <f t="shared" si="271"/>
        <v>0.2</v>
      </c>
      <c r="T2006" s="76">
        <f t="shared" si="272"/>
        <v>1600000</v>
      </c>
      <c r="U2006" s="66">
        <f t="shared" si="267"/>
        <v>6</v>
      </c>
      <c r="V2006" s="66"/>
      <c r="W2006" s="77">
        <f t="shared" si="275"/>
        <v>9600000</v>
      </c>
      <c r="X2006" s="18"/>
    </row>
    <row r="2007" spans="1:24" s="19" customFormat="1" ht="17.25" hidden="1" customHeight="1" x14ac:dyDescent="0.25">
      <c r="A2007" s="65">
        <f t="shared" si="273"/>
        <v>718</v>
      </c>
      <c r="B2007" s="66"/>
      <c r="C2007" s="130" t="s">
        <v>2225</v>
      </c>
      <c r="D2007" s="133" t="s">
        <v>2229</v>
      </c>
      <c r="E2007" s="68" t="s">
        <v>122</v>
      </c>
      <c r="F2007" s="133">
        <v>1</v>
      </c>
      <c r="G2007" s="185">
        <v>8000000</v>
      </c>
      <c r="H2007" s="70">
        <v>0</v>
      </c>
      <c r="I2007" s="133">
        <v>1</v>
      </c>
      <c r="J2007" s="223">
        <v>8000000</v>
      </c>
      <c r="K2007" s="70">
        <f t="shared" si="270"/>
        <v>0</v>
      </c>
      <c r="L2007" s="130"/>
      <c r="M2007" s="130"/>
      <c r="N2007" s="130"/>
      <c r="O2007" s="130"/>
      <c r="P2007" s="121"/>
      <c r="Q2007" s="65">
        <v>2012</v>
      </c>
      <c r="R2007" s="65">
        <v>5</v>
      </c>
      <c r="S2007" s="75">
        <f t="shared" si="271"/>
        <v>0.2</v>
      </c>
      <c r="T2007" s="76">
        <f t="shared" si="272"/>
        <v>1600000</v>
      </c>
      <c r="U2007" s="66">
        <f t="shared" si="267"/>
        <v>6</v>
      </c>
      <c r="V2007" s="66"/>
      <c r="W2007" s="77">
        <f t="shared" si="275"/>
        <v>9600000</v>
      </c>
      <c r="X2007" s="18"/>
    </row>
    <row r="2008" spans="1:24" s="19" customFormat="1" ht="17.25" hidden="1" customHeight="1" x14ac:dyDescent="0.25">
      <c r="A2008" s="65">
        <f t="shared" si="273"/>
        <v>719</v>
      </c>
      <c r="B2008" s="66"/>
      <c r="C2008" s="130" t="s">
        <v>2225</v>
      </c>
      <c r="D2008" s="133" t="s">
        <v>2230</v>
      </c>
      <c r="E2008" s="68" t="s">
        <v>84</v>
      </c>
      <c r="F2008" s="133">
        <v>1</v>
      </c>
      <c r="G2008" s="185">
        <v>8000000</v>
      </c>
      <c r="H2008" s="70">
        <v>0</v>
      </c>
      <c r="I2008" s="133">
        <v>1</v>
      </c>
      <c r="J2008" s="223">
        <v>8000000</v>
      </c>
      <c r="K2008" s="70">
        <f t="shared" si="270"/>
        <v>0</v>
      </c>
      <c r="L2008" s="130"/>
      <c r="M2008" s="130"/>
      <c r="N2008" s="130"/>
      <c r="O2008" s="130"/>
      <c r="P2008" s="121"/>
      <c r="Q2008" s="65">
        <v>2012</v>
      </c>
      <c r="R2008" s="65">
        <v>5</v>
      </c>
      <c r="S2008" s="75">
        <f t="shared" si="271"/>
        <v>0.2</v>
      </c>
      <c r="T2008" s="76">
        <f t="shared" si="272"/>
        <v>1600000</v>
      </c>
      <c r="U2008" s="66">
        <f t="shared" si="267"/>
        <v>6</v>
      </c>
      <c r="V2008" s="66"/>
      <c r="W2008" s="77">
        <f t="shared" si="275"/>
        <v>9600000</v>
      </c>
      <c r="X2008" s="18"/>
    </row>
    <row r="2009" spans="1:24" ht="17.25" hidden="1" customHeight="1" x14ac:dyDescent="0.25">
      <c r="A2009" s="65">
        <f t="shared" si="273"/>
        <v>720</v>
      </c>
      <c r="B2009" s="66"/>
      <c r="C2009" s="67" t="s">
        <v>2042</v>
      </c>
      <c r="D2009" s="66">
        <v>5001898</v>
      </c>
      <c r="E2009" s="68" t="s">
        <v>84</v>
      </c>
      <c r="F2009" s="65">
        <v>1</v>
      </c>
      <c r="G2009" s="69">
        <v>8950000</v>
      </c>
      <c r="H2009" s="70">
        <f t="shared" ref="H2009:H2021" si="276">G2009-W2009</f>
        <v>0</v>
      </c>
      <c r="I2009" s="65">
        <v>1</v>
      </c>
      <c r="J2009" s="71">
        <v>8950000</v>
      </c>
      <c r="K2009" s="70">
        <f t="shared" si="270"/>
        <v>0</v>
      </c>
      <c r="L2009" s="72"/>
      <c r="M2009" s="72"/>
      <c r="N2009" s="72"/>
      <c r="O2009" s="72"/>
      <c r="P2009" s="90"/>
      <c r="Q2009" s="91">
        <v>2010</v>
      </c>
      <c r="R2009" s="66">
        <v>8</v>
      </c>
      <c r="S2009" s="75">
        <f t="shared" si="271"/>
        <v>0.125</v>
      </c>
      <c r="T2009" s="76">
        <f t="shared" si="272"/>
        <v>1118750</v>
      </c>
      <c r="U2009" s="66">
        <f t="shared" si="267"/>
        <v>8</v>
      </c>
      <c r="V2009" s="66"/>
      <c r="W2009" s="77">
        <f t="shared" si="275"/>
        <v>8950000</v>
      </c>
      <c r="X2009" s="18">
        <f>IF(H2009&lt;0,0,H2009)</f>
        <v>0</v>
      </c>
    </row>
    <row r="2010" spans="1:24" ht="45" hidden="1" customHeight="1" x14ac:dyDescent="0.25">
      <c r="A2010" s="65">
        <f t="shared" si="273"/>
        <v>721</v>
      </c>
      <c r="B2010" s="66"/>
      <c r="C2010" s="67" t="s">
        <v>2231</v>
      </c>
      <c r="D2010" s="66">
        <v>5001972</v>
      </c>
      <c r="E2010" s="68" t="s">
        <v>84</v>
      </c>
      <c r="F2010" s="65">
        <v>1</v>
      </c>
      <c r="G2010" s="69">
        <v>60000000</v>
      </c>
      <c r="H2010" s="70">
        <f t="shared" si="276"/>
        <v>12000000</v>
      </c>
      <c r="I2010" s="65">
        <v>1</v>
      </c>
      <c r="J2010" s="71">
        <v>60000000</v>
      </c>
      <c r="K2010" s="70">
        <f t="shared" si="270"/>
        <v>12000000</v>
      </c>
      <c r="L2010" s="72"/>
      <c r="M2010" s="72"/>
      <c r="N2010" s="72"/>
      <c r="O2010" s="72"/>
      <c r="P2010" s="90"/>
      <c r="Q2010" s="91">
        <v>2010</v>
      </c>
      <c r="R2010" s="66">
        <v>10</v>
      </c>
      <c r="S2010" s="75">
        <f t="shared" si="271"/>
        <v>0.1</v>
      </c>
      <c r="T2010" s="76">
        <f t="shared" si="272"/>
        <v>6000000</v>
      </c>
      <c r="U2010" s="66">
        <f t="shared" si="267"/>
        <v>8</v>
      </c>
      <c r="V2010" s="66"/>
      <c r="W2010" s="77">
        <f t="shared" si="275"/>
        <v>48000000</v>
      </c>
      <c r="X2010" s="18">
        <f>IF(H2010&lt;0,0,H2010)</f>
        <v>12000000</v>
      </c>
    </row>
    <row r="2011" spans="1:24" ht="19.5" hidden="1" customHeight="1" x14ac:dyDescent="0.25">
      <c r="A2011" s="65">
        <f t="shared" si="273"/>
        <v>722</v>
      </c>
      <c r="B2011" s="66"/>
      <c r="C2011" s="105" t="s">
        <v>2232</v>
      </c>
      <c r="D2011" s="66" t="s">
        <v>2233</v>
      </c>
      <c r="E2011" s="68" t="s">
        <v>84</v>
      </c>
      <c r="F2011" s="65">
        <v>1</v>
      </c>
      <c r="G2011" s="86">
        <v>5400000</v>
      </c>
      <c r="H2011" s="70">
        <f t="shared" si="276"/>
        <v>1080000</v>
      </c>
      <c r="I2011" s="65">
        <v>1</v>
      </c>
      <c r="J2011" s="71">
        <v>5400000</v>
      </c>
      <c r="K2011" s="70">
        <f t="shared" si="270"/>
        <v>1080000</v>
      </c>
      <c r="L2011" s="72"/>
      <c r="M2011" s="72"/>
      <c r="N2011" s="72"/>
      <c r="O2011" s="72"/>
      <c r="P2011" s="90"/>
      <c r="Q2011" s="66">
        <v>2010</v>
      </c>
      <c r="R2011" s="66">
        <v>10</v>
      </c>
      <c r="S2011" s="75">
        <f t="shared" si="271"/>
        <v>0.1</v>
      </c>
      <c r="T2011" s="76">
        <f t="shared" si="272"/>
        <v>540000</v>
      </c>
      <c r="U2011" s="66">
        <f t="shared" si="267"/>
        <v>8</v>
      </c>
      <c r="V2011" s="66"/>
      <c r="W2011" s="77">
        <f t="shared" si="275"/>
        <v>4320000</v>
      </c>
      <c r="X2011" s="18">
        <f>IF(H2011&lt;0,0,H2011)</f>
        <v>1080000</v>
      </c>
    </row>
    <row r="2012" spans="1:24" ht="30" hidden="1" x14ac:dyDescent="0.25">
      <c r="A2012" s="65">
        <f t="shared" si="273"/>
        <v>723</v>
      </c>
      <c r="B2012" s="66"/>
      <c r="C2012" s="105" t="s">
        <v>2234</v>
      </c>
      <c r="D2012" s="66" t="s">
        <v>2235</v>
      </c>
      <c r="E2012" s="68" t="s">
        <v>288</v>
      </c>
      <c r="F2012" s="65">
        <v>1</v>
      </c>
      <c r="G2012" s="86">
        <v>18598000</v>
      </c>
      <c r="H2012" s="70">
        <f t="shared" si="276"/>
        <v>5579400</v>
      </c>
      <c r="I2012" s="65">
        <v>1</v>
      </c>
      <c r="J2012" s="71">
        <v>18598000</v>
      </c>
      <c r="K2012" s="70">
        <f t="shared" si="270"/>
        <v>5579400</v>
      </c>
      <c r="L2012" s="72"/>
      <c r="M2012" s="72"/>
      <c r="N2012" s="72"/>
      <c r="O2012" s="72"/>
      <c r="P2012" s="90"/>
      <c r="Q2012" s="66">
        <v>2011</v>
      </c>
      <c r="R2012" s="66">
        <v>10</v>
      </c>
      <c r="S2012" s="75">
        <f t="shared" si="271"/>
        <v>0.1</v>
      </c>
      <c r="T2012" s="76">
        <f t="shared" si="272"/>
        <v>1859800</v>
      </c>
      <c r="U2012" s="66">
        <f t="shared" si="267"/>
        <v>7</v>
      </c>
      <c r="V2012" s="66"/>
      <c r="W2012" s="77">
        <f t="shared" si="275"/>
        <v>13018600</v>
      </c>
      <c r="X2012" s="18">
        <f>IF(H2012&lt;0,0,H2012)</f>
        <v>5579400</v>
      </c>
    </row>
    <row r="2013" spans="1:24" ht="15" hidden="1" customHeight="1" x14ac:dyDescent="0.25">
      <c r="A2013" s="65">
        <f t="shared" si="273"/>
        <v>724</v>
      </c>
      <c r="B2013" s="66"/>
      <c r="C2013" s="105" t="s">
        <v>2236</v>
      </c>
      <c r="D2013" s="66">
        <v>14004</v>
      </c>
      <c r="E2013" s="68" t="s">
        <v>84</v>
      </c>
      <c r="F2013" s="65">
        <v>1</v>
      </c>
      <c r="G2013" s="86">
        <v>23958000</v>
      </c>
      <c r="H2013" s="70">
        <f t="shared" si="276"/>
        <v>4791600</v>
      </c>
      <c r="I2013" s="65">
        <v>1</v>
      </c>
      <c r="J2013" s="71">
        <v>23958000</v>
      </c>
      <c r="K2013" s="70">
        <f t="shared" si="270"/>
        <v>4791600</v>
      </c>
      <c r="L2013" s="72"/>
      <c r="M2013" s="72"/>
      <c r="N2013" s="72"/>
      <c r="O2013" s="72"/>
      <c r="P2013" s="90"/>
      <c r="Q2013" s="66">
        <v>2014</v>
      </c>
      <c r="R2013" s="66">
        <v>5</v>
      </c>
      <c r="S2013" s="75">
        <f t="shared" si="271"/>
        <v>0.2</v>
      </c>
      <c r="T2013" s="76">
        <f t="shared" si="272"/>
        <v>4791600</v>
      </c>
      <c r="U2013" s="66">
        <f t="shared" si="267"/>
        <v>4</v>
      </c>
      <c r="V2013" s="66"/>
      <c r="W2013" s="77">
        <f t="shared" si="275"/>
        <v>19166400</v>
      </c>
    </row>
    <row r="2014" spans="1:24" hidden="1" x14ac:dyDescent="0.25">
      <c r="A2014" s="65">
        <f t="shared" si="273"/>
        <v>725</v>
      </c>
      <c r="B2014" s="66"/>
      <c r="C2014" s="67" t="s">
        <v>2237</v>
      </c>
      <c r="D2014" s="195" t="s">
        <v>2238</v>
      </c>
      <c r="E2014" s="153" t="s">
        <v>261</v>
      </c>
      <c r="F2014" s="65">
        <v>1</v>
      </c>
      <c r="G2014" s="88">
        <v>7500000</v>
      </c>
      <c r="H2014" s="70">
        <f t="shared" si="276"/>
        <v>750000</v>
      </c>
      <c r="I2014" s="65">
        <v>1</v>
      </c>
      <c r="J2014" s="71">
        <v>7500000</v>
      </c>
      <c r="K2014" s="70">
        <f t="shared" si="270"/>
        <v>750000</v>
      </c>
      <c r="L2014" s="72"/>
      <c r="M2014" s="72"/>
      <c r="N2014" s="72"/>
      <c r="O2014" s="199"/>
      <c r="P2014" s="90"/>
      <c r="Q2014" s="65">
        <v>2009</v>
      </c>
      <c r="R2014" s="66">
        <v>10</v>
      </c>
      <c r="S2014" s="75">
        <f t="shared" si="271"/>
        <v>0.1</v>
      </c>
      <c r="T2014" s="76">
        <f t="shared" si="272"/>
        <v>750000</v>
      </c>
      <c r="U2014" s="66">
        <f t="shared" si="267"/>
        <v>9</v>
      </c>
      <c r="V2014" s="66"/>
      <c r="W2014" s="77">
        <f t="shared" si="275"/>
        <v>6750000</v>
      </c>
      <c r="X2014" s="18">
        <f t="shared" ref="X2014:X2025" si="277">IF(H2014&lt;0,0,H2014)</f>
        <v>750000</v>
      </c>
    </row>
    <row r="2015" spans="1:24" hidden="1" x14ac:dyDescent="0.25">
      <c r="A2015" s="65">
        <f t="shared" si="273"/>
        <v>726</v>
      </c>
      <c r="B2015" s="66"/>
      <c r="C2015" s="67" t="s">
        <v>2237</v>
      </c>
      <c r="D2015" s="195" t="s">
        <v>2239</v>
      </c>
      <c r="E2015" s="153" t="s">
        <v>261</v>
      </c>
      <c r="F2015" s="65">
        <v>1</v>
      </c>
      <c r="G2015" s="88">
        <v>7500000</v>
      </c>
      <c r="H2015" s="70">
        <f t="shared" si="276"/>
        <v>750000</v>
      </c>
      <c r="I2015" s="65">
        <v>1</v>
      </c>
      <c r="J2015" s="71">
        <v>7500000</v>
      </c>
      <c r="K2015" s="70">
        <f t="shared" si="270"/>
        <v>750000</v>
      </c>
      <c r="L2015" s="72"/>
      <c r="M2015" s="72"/>
      <c r="N2015" s="72"/>
      <c r="O2015" s="199"/>
      <c r="P2015" s="90"/>
      <c r="Q2015" s="65">
        <v>2009</v>
      </c>
      <c r="R2015" s="66">
        <v>10</v>
      </c>
      <c r="S2015" s="75">
        <f t="shared" si="271"/>
        <v>0.1</v>
      </c>
      <c r="T2015" s="76">
        <f t="shared" si="272"/>
        <v>750000</v>
      </c>
      <c r="U2015" s="66">
        <f t="shared" si="267"/>
        <v>9</v>
      </c>
      <c r="V2015" s="66"/>
      <c r="W2015" s="77">
        <f t="shared" si="275"/>
        <v>6750000</v>
      </c>
      <c r="X2015" s="18">
        <f t="shared" si="277"/>
        <v>750000</v>
      </c>
    </row>
    <row r="2016" spans="1:24" hidden="1" x14ac:dyDescent="0.25">
      <c r="A2016" s="65">
        <f t="shared" si="273"/>
        <v>727</v>
      </c>
      <c r="B2016" s="66"/>
      <c r="C2016" s="67" t="s">
        <v>2237</v>
      </c>
      <c r="D2016" s="195" t="s">
        <v>2240</v>
      </c>
      <c r="E2016" s="153" t="s">
        <v>261</v>
      </c>
      <c r="F2016" s="65">
        <v>1</v>
      </c>
      <c r="G2016" s="88">
        <v>7500000</v>
      </c>
      <c r="H2016" s="70">
        <f t="shared" si="276"/>
        <v>750000</v>
      </c>
      <c r="I2016" s="65">
        <v>1</v>
      </c>
      <c r="J2016" s="71">
        <v>7500000</v>
      </c>
      <c r="K2016" s="70">
        <f t="shared" si="270"/>
        <v>750000</v>
      </c>
      <c r="L2016" s="72"/>
      <c r="M2016" s="72"/>
      <c r="N2016" s="72"/>
      <c r="O2016" s="199"/>
      <c r="P2016" s="90"/>
      <c r="Q2016" s="65">
        <v>2009</v>
      </c>
      <c r="R2016" s="66">
        <v>10</v>
      </c>
      <c r="S2016" s="75">
        <f t="shared" si="271"/>
        <v>0.1</v>
      </c>
      <c r="T2016" s="76">
        <f t="shared" si="272"/>
        <v>750000</v>
      </c>
      <c r="U2016" s="66">
        <f t="shared" si="267"/>
        <v>9</v>
      </c>
      <c r="V2016" s="66"/>
      <c r="W2016" s="77">
        <f t="shared" si="275"/>
        <v>6750000</v>
      </c>
      <c r="X2016" s="18">
        <f t="shared" si="277"/>
        <v>750000</v>
      </c>
    </row>
    <row r="2017" spans="1:24" hidden="1" x14ac:dyDescent="0.25">
      <c r="A2017" s="65">
        <f t="shared" si="273"/>
        <v>728</v>
      </c>
      <c r="B2017" s="66"/>
      <c r="C2017" s="67" t="s">
        <v>2237</v>
      </c>
      <c r="D2017" s="195" t="s">
        <v>2241</v>
      </c>
      <c r="E2017" s="153" t="s">
        <v>261</v>
      </c>
      <c r="F2017" s="65">
        <v>1</v>
      </c>
      <c r="G2017" s="88">
        <v>7500000</v>
      </c>
      <c r="H2017" s="70">
        <f t="shared" si="276"/>
        <v>750000</v>
      </c>
      <c r="I2017" s="65">
        <v>1</v>
      </c>
      <c r="J2017" s="71">
        <v>7500000</v>
      </c>
      <c r="K2017" s="70">
        <f t="shared" si="270"/>
        <v>750000</v>
      </c>
      <c r="L2017" s="72"/>
      <c r="M2017" s="72"/>
      <c r="N2017" s="72"/>
      <c r="O2017" s="199"/>
      <c r="P2017" s="90"/>
      <c r="Q2017" s="65">
        <v>2009</v>
      </c>
      <c r="R2017" s="66">
        <v>10</v>
      </c>
      <c r="S2017" s="75">
        <f t="shared" si="271"/>
        <v>0.1</v>
      </c>
      <c r="T2017" s="76">
        <f t="shared" si="272"/>
        <v>750000</v>
      </c>
      <c r="U2017" s="66">
        <f t="shared" ref="U2017:U2080" si="278">2018-Q2017</f>
        <v>9</v>
      </c>
      <c r="V2017" s="66"/>
      <c r="W2017" s="77">
        <f t="shared" si="275"/>
        <v>6750000</v>
      </c>
      <c r="X2017" s="18">
        <f t="shared" si="277"/>
        <v>750000</v>
      </c>
    </row>
    <row r="2018" spans="1:24" hidden="1" x14ac:dyDescent="0.25">
      <c r="A2018" s="65">
        <f t="shared" si="273"/>
        <v>729</v>
      </c>
      <c r="B2018" s="66"/>
      <c r="C2018" s="67" t="s">
        <v>2237</v>
      </c>
      <c r="D2018" s="195" t="s">
        <v>2242</v>
      </c>
      <c r="E2018" s="153" t="s">
        <v>261</v>
      </c>
      <c r="F2018" s="65">
        <v>1</v>
      </c>
      <c r="G2018" s="88">
        <v>7500000</v>
      </c>
      <c r="H2018" s="70">
        <f t="shared" si="276"/>
        <v>750000</v>
      </c>
      <c r="I2018" s="65">
        <v>1</v>
      </c>
      <c r="J2018" s="71">
        <v>7500000</v>
      </c>
      <c r="K2018" s="70">
        <f t="shared" si="270"/>
        <v>750000</v>
      </c>
      <c r="L2018" s="72"/>
      <c r="M2018" s="72"/>
      <c r="N2018" s="72"/>
      <c r="O2018" s="199"/>
      <c r="P2018" s="90"/>
      <c r="Q2018" s="65">
        <v>2009</v>
      </c>
      <c r="R2018" s="66">
        <v>10</v>
      </c>
      <c r="S2018" s="75">
        <f t="shared" si="271"/>
        <v>0.1</v>
      </c>
      <c r="T2018" s="76">
        <f t="shared" si="272"/>
        <v>750000</v>
      </c>
      <c r="U2018" s="66">
        <f t="shared" si="278"/>
        <v>9</v>
      </c>
      <c r="V2018" s="66"/>
      <c r="W2018" s="77">
        <f t="shared" si="275"/>
        <v>6750000</v>
      </c>
      <c r="X2018" s="18">
        <f t="shared" si="277"/>
        <v>750000</v>
      </c>
    </row>
    <row r="2019" spans="1:24" hidden="1" x14ac:dyDescent="0.25">
      <c r="A2019" s="65">
        <f t="shared" si="273"/>
        <v>730</v>
      </c>
      <c r="B2019" s="66"/>
      <c r="C2019" s="105" t="s">
        <v>2243</v>
      </c>
      <c r="D2019" s="195" t="s">
        <v>2244</v>
      </c>
      <c r="E2019" s="153" t="s">
        <v>261</v>
      </c>
      <c r="F2019" s="65">
        <v>1</v>
      </c>
      <c r="G2019" s="88">
        <v>7000000</v>
      </c>
      <c r="H2019" s="70">
        <f t="shared" si="276"/>
        <v>2100000</v>
      </c>
      <c r="I2019" s="65">
        <v>1</v>
      </c>
      <c r="J2019" s="71">
        <v>7000000</v>
      </c>
      <c r="K2019" s="70">
        <f t="shared" si="270"/>
        <v>2100000</v>
      </c>
      <c r="L2019" s="72"/>
      <c r="M2019" s="72"/>
      <c r="N2019" s="72"/>
      <c r="O2019" s="199"/>
      <c r="P2019" s="90"/>
      <c r="Q2019" s="65">
        <v>2011</v>
      </c>
      <c r="R2019" s="66">
        <v>10</v>
      </c>
      <c r="S2019" s="75">
        <f t="shared" si="271"/>
        <v>0.1</v>
      </c>
      <c r="T2019" s="76">
        <f t="shared" si="272"/>
        <v>700000</v>
      </c>
      <c r="U2019" s="66">
        <f t="shared" si="278"/>
        <v>7</v>
      </c>
      <c r="V2019" s="66"/>
      <c r="W2019" s="77">
        <f t="shared" si="275"/>
        <v>4900000</v>
      </c>
      <c r="X2019" s="18">
        <f t="shared" si="277"/>
        <v>2100000</v>
      </c>
    </row>
    <row r="2020" spans="1:24" hidden="1" x14ac:dyDescent="0.25">
      <c r="A2020" s="65">
        <f t="shared" si="273"/>
        <v>731</v>
      </c>
      <c r="B2020" s="66"/>
      <c r="C2020" s="105" t="s">
        <v>2243</v>
      </c>
      <c r="D2020" s="195" t="s">
        <v>2245</v>
      </c>
      <c r="E2020" s="153" t="s">
        <v>261</v>
      </c>
      <c r="F2020" s="65">
        <v>1</v>
      </c>
      <c r="G2020" s="88">
        <v>7000000</v>
      </c>
      <c r="H2020" s="70">
        <f t="shared" si="276"/>
        <v>2100000</v>
      </c>
      <c r="I2020" s="65">
        <v>1</v>
      </c>
      <c r="J2020" s="71">
        <v>7000000</v>
      </c>
      <c r="K2020" s="70">
        <f t="shared" si="270"/>
        <v>2100000</v>
      </c>
      <c r="L2020" s="72"/>
      <c r="M2020" s="72"/>
      <c r="N2020" s="72"/>
      <c r="O2020" s="199"/>
      <c r="P2020" s="90"/>
      <c r="Q2020" s="65">
        <v>2011</v>
      </c>
      <c r="R2020" s="66">
        <v>10</v>
      </c>
      <c r="S2020" s="75">
        <f t="shared" si="271"/>
        <v>0.1</v>
      </c>
      <c r="T2020" s="76">
        <f t="shared" si="272"/>
        <v>700000</v>
      </c>
      <c r="U2020" s="66">
        <f t="shared" si="278"/>
        <v>7</v>
      </c>
      <c r="V2020" s="66"/>
      <c r="W2020" s="77">
        <f t="shared" si="275"/>
        <v>4900000</v>
      </c>
      <c r="X2020" s="18">
        <f t="shared" si="277"/>
        <v>2100000</v>
      </c>
    </row>
    <row r="2021" spans="1:24" hidden="1" x14ac:dyDescent="0.25">
      <c r="A2021" s="65">
        <f t="shared" si="273"/>
        <v>732</v>
      </c>
      <c r="B2021" s="66"/>
      <c r="C2021" s="105" t="s">
        <v>2243</v>
      </c>
      <c r="D2021" s="195" t="s">
        <v>2246</v>
      </c>
      <c r="E2021" s="153" t="s">
        <v>261</v>
      </c>
      <c r="F2021" s="65">
        <v>1</v>
      </c>
      <c r="G2021" s="88">
        <v>7000000</v>
      </c>
      <c r="H2021" s="70">
        <f t="shared" si="276"/>
        <v>2100000</v>
      </c>
      <c r="I2021" s="65">
        <v>1</v>
      </c>
      <c r="J2021" s="71">
        <v>7000000</v>
      </c>
      <c r="K2021" s="70">
        <f t="shared" si="270"/>
        <v>2100000</v>
      </c>
      <c r="L2021" s="72"/>
      <c r="M2021" s="72"/>
      <c r="N2021" s="72"/>
      <c r="O2021" s="199"/>
      <c r="P2021" s="90"/>
      <c r="Q2021" s="65">
        <v>2011</v>
      </c>
      <c r="R2021" s="66">
        <v>10</v>
      </c>
      <c r="S2021" s="75">
        <f t="shared" si="271"/>
        <v>0.1</v>
      </c>
      <c r="T2021" s="76">
        <f t="shared" si="272"/>
        <v>700000</v>
      </c>
      <c r="U2021" s="66">
        <f t="shared" si="278"/>
        <v>7</v>
      </c>
      <c r="V2021" s="66"/>
      <c r="W2021" s="77">
        <f t="shared" si="275"/>
        <v>4900000</v>
      </c>
      <c r="X2021" s="18">
        <f t="shared" si="277"/>
        <v>2100000</v>
      </c>
    </row>
    <row r="2022" spans="1:24" hidden="1" x14ac:dyDescent="0.25">
      <c r="A2022" s="65">
        <f t="shared" si="273"/>
        <v>733</v>
      </c>
      <c r="B2022" s="66"/>
      <c r="C2022" s="67" t="s">
        <v>2247</v>
      </c>
      <c r="D2022" s="66">
        <v>5001723</v>
      </c>
      <c r="E2022" s="72" t="s">
        <v>288</v>
      </c>
      <c r="F2022" s="65">
        <v>1</v>
      </c>
      <c r="G2022" s="86">
        <v>12600000</v>
      </c>
      <c r="H2022" s="70">
        <v>0</v>
      </c>
      <c r="I2022" s="65">
        <v>1</v>
      </c>
      <c r="J2022" s="71">
        <v>12600000</v>
      </c>
      <c r="K2022" s="70">
        <f t="shared" si="270"/>
        <v>0</v>
      </c>
      <c r="L2022" s="72"/>
      <c r="M2022" s="72"/>
      <c r="N2022" s="72"/>
      <c r="O2022" s="72"/>
      <c r="P2022" s="90"/>
      <c r="Q2022" s="65">
        <v>2009</v>
      </c>
      <c r="R2022" s="66">
        <v>8</v>
      </c>
      <c r="S2022" s="75">
        <f t="shared" si="271"/>
        <v>0.125</v>
      </c>
      <c r="T2022" s="76">
        <f t="shared" si="272"/>
        <v>1575000</v>
      </c>
      <c r="U2022" s="66">
        <f t="shared" si="278"/>
        <v>9</v>
      </c>
      <c r="V2022" s="66"/>
      <c r="W2022" s="77">
        <f t="shared" si="275"/>
        <v>14175000</v>
      </c>
      <c r="X2022" s="18">
        <f t="shared" si="277"/>
        <v>0</v>
      </c>
    </row>
    <row r="2023" spans="1:24" ht="17.25" hidden="1" customHeight="1" x14ac:dyDescent="0.25">
      <c r="A2023" s="65">
        <f t="shared" si="273"/>
        <v>734</v>
      </c>
      <c r="B2023" s="66"/>
      <c r="C2023" s="105" t="s">
        <v>1396</v>
      </c>
      <c r="D2023" s="66">
        <v>5001862</v>
      </c>
      <c r="E2023" s="68" t="s">
        <v>84</v>
      </c>
      <c r="F2023" s="65">
        <v>1</v>
      </c>
      <c r="G2023" s="88">
        <v>20752600</v>
      </c>
      <c r="H2023" s="70">
        <v>0</v>
      </c>
      <c r="I2023" s="65">
        <v>1</v>
      </c>
      <c r="J2023" s="71">
        <v>20752600</v>
      </c>
      <c r="K2023" s="70">
        <f t="shared" si="270"/>
        <v>0</v>
      </c>
      <c r="L2023" s="72"/>
      <c r="M2023" s="72"/>
      <c r="N2023" s="72"/>
      <c r="O2023" s="72"/>
      <c r="P2023" s="90"/>
      <c r="Q2023" s="65">
        <v>2010</v>
      </c>
      <c r="R2023" s="66">
        <v>5</v>
      </c>
      <c r="S2023" s="75">
        <f t="shared" si="271"/>
        <v>0.2</v>
      </c>
      <c r="T2023" s="76">
        <f t="shared" si="272"/>
        <v>4150520</v>
      </c>
      <c r="U2023" s="66">
        <f t="shared" si="278"/>
        <v>8</v>
      </c>
      <c r="V2023" s="66">
        <v>0</v>
      </c>
      <c r="W2023" s="77">
        <f t="shared" si="275"/>
        <v>33204160</v>
      </c>
      <c r="X2023" s="18">
        <f t="shared" si="277"/>
        <v>0</v>
      </c>
    </row>
    <row r="2024" spans="1:24" hidden="1" x14ac:dyDescent="0.25">
      <c r="A2024" s="65">
        <f t="shared" si="273"/>
        <v>735</v>
      </c>
      <c r="B2024" s="66"/>
      <c r="C2024" s="67" t="s">
        <v>2248</v>
      </c>
      <c r="D2024" s="66" t="s">
        <v>2249</v>
      </c>
      <c r="E2024" s="72" t="s">
        <v>288</v>
      </c>
      <c r="F2024" s="65">
        <v>1</v>
      </c>
      <c r="G2024" s="88">
        <v>8950000</v>
      </c>
      <c r="H2024" s="70">
        <v>0</v>
      </c>
      <c r="I2024" s="65">
        <v>1</v>
      </c>
      <c r="J2024" s="71">
        <v>8950000</v>
      </c>
      <c r="K2024" s="70">
        <f t="shared" si="270"/>
        <v>0</v>
      </c>
      <c r="L2024" s="72"/>
      <c r="M2024" s="72"/>
      <c r="N2024" s="72"/>
      <c r="O2024" s="72"/>
      <c r="P2024" s="90"/>
      <c r="Q2024" s="66">
        <v>2009</v>
      </c>
      <c r="R2024" s="66">
        <v>8</v>
      </c>
      <c r="S2024" s="75">
        <f t="shared" si="271"/>
        <v>0.125</v>
      </c>
      <c r="T2024" s="76">
        <f t="shared" si="272"/>
        <v>1118750</v>
      </c>
      <c r="U2024" s="66">
        <f t="shared" si="278"/>
        <v>9</v>
      </c>
      <c r="V2024" s="66"/>
      <c r="W2024" s="77">
        <f t="shared" si="275"/>
        <v>10068750</v>
      </c>
      <c r="X2024" s="18">
        <f t="shared" si="277"/>
        <v>0</v>
      </c>
    </row>
    <row r="2025" spans="1:24" hidden="1" x14ac:dyDescent="0.25">
      <c r="A2025" s="65">
        <f t="shared" si="273"/>
        <v>736</v>
      </c>
      <c r="B2025" s="66"/>
      <c r="C2025" s="67" t="s">
        <v>2250</v>
      </c>
      <c r="D2025" s="66">
        <v>14001</v>
      </c>
      <c r="E2025" s="72" t="s">
        <v>288</v>
      </c>
      <c r="F2025" s="65">
        <v>1</v>
      </c>
      <c r="G2025" s="88">
        <v>8700000</v>
      </c>
      <c r="H2025" s="70">
        <f>G2025-W2025</f>
        <v>5220000</v>
      </c>
      <c r="I2025" s="65">
        <v>1</v>
      </c>
      <c r="J2025" s="71">
        <v>8700000</v>
      </c>
      <c r="K2025" s="70">
        <f t="shared" si="270"/>
        <v>5220000</v>
      </c>
      <c r="L2025" s="72"/>
      <c r="M2025" s="72"/>
      <c r="N2025" s="72"/>
      <c r="O2025" s="72"/>
      <c r="P2025" s="90"/>
      <c r="Q2025" s="66">
        <v>2014</v>
      </c>
      <c r="R2025" s="66">
        <v>10</v>
      </c>
      <c r="S2025" s="75">
        <f t="shared" si="271"/>
        <v>0.1</v>
      </c>
      <c r="T2025" s="76">
        <f t="shared" si="272"/>
        <v>870000</v>
      </c>
      <c r="U2025" s="66">
        <f t="shared" si="278"/>
        <v>4</v>
      </c>
      <c r="V2025" s="66"/>
      <c r="W2025" s="77">
        <f t="shared" si="275"/>
        <v>3480000</v>
      </c>
      <c r="X2025" s="18">
        <f t="shared" si="277"/>
        <v>5220000</v>
      </c>
    </row>
    <row r="2026" spans="1:24" ht="30" hidden="1" x14ac:dyDescent="0.25">
      <c r="A2026" s="65">
        <f t="shared" si="273"/>
        <v>737</v>
      </c>
      <c r="B2026" s="66"/>
      <c r="C2026" s="67" t="s">
        <v>2118</v>
      </c>
      <c r="D2026" s="66">
        <v>15033</v>
      </c>
      <c r="E2026" s="72" t="s">
        <v>288</v>
      </c>
      <c r="F2026" s="65">
        <v>1</v>
      </c>
      <c r="G2026" s="88">
        <v>75735000</v>
      </c>
      <c r="H2026" s="70">
        <f>G2026-W2026</f>
        <v>30294000</v>
      </c>
      <c r="I2026" s="65">
        <v>1</v>
      </c>
      <c r="J2026" s="71">
        <v>75735000</v>
      </c>
      <c r="K2026" s="70">
        <f t="shared" si="270"/>
        <v>30294000</v>
      </c>
      <c r="L2026" s="72"/>
      <c r="M2026" s="72"/>
      <c r="N2026" s="72"/>
      <c r="O2026" s="72"/>
      <c r="P2026" s="90"/>
      <c r="Q2026" s="66">
        <v>2015</v>
      </c>
      <c r="R2026" s="66">
        <v>5</v>
      </c>
      <c r="S2026" s="75">
        <f t="shared" si="271"/>
        <v>0.2</v>
      </c>
      <c r="T2026" s="76">
        <f t="shared" si="272"/>
        <v>15147000</v>
      </c>
      <c r="U2026" s="66">
        <f t="shared" si="278"/>
        <v>3</v>
      </c>
      <c r="V2026" s="66"/>
      <c r="W2026" s="77">
        <f t="shared" si="275"/>
        <v>45441000</v>
      </c>
    </row>
    <row r="2027" spans="1:24" ht="30" hidden="1" x14ac:dyDescent="0.25">
      <c r="A2027" s="65">
        <f t="shared" si="273"/>
        <v>738</v>
      </c>
      <c r="B2027" s="66"/>
      <c r="C2027" s="67" t="s">
        <v>2251</v>
      </c>
      <c r="D2027" s="66">
        <v>14007</v>
      </c>
      <c r="E2027" s="68" t="s">
        <v>84</v>
      </c>
      <c r="F2027" s="65">
        <v>1</v>
      </c>
      <c r="G2027" s="88">
        <v>597802121</v>
      </c>
      <c r="H2027" s="70">
        <f>G2027-W2027</f>
        <v>239120848.39999998</v>
      </c>
      <c r="I2027" s="65">
        <v>1</v>
      </c>
      <c r="J2027" s="71">
        <v>597802121</v>
      </c>
      <c r="K2027" s="70">
        <f t="shared" si="270"/>
        <v>239120848.39999998</v>
      </c>
      <c r="L2027" s="72"/>
      <c r="M2027" s="72"/>
      <c r="N2027" s="72"/>
      <c r="O2027" s="72"/>
      <c r="P2027" s="90"/>
      <c r="Q2027" s="66">
        <v>2012</v>
      </c>
      <c r="R2027" s="66">
        <v>10</v>
      </c>
      <c r="S2027" s="75">
        <f t="shared" si="271"/>
        <v>0.1</v>
      </c>
      <c r="T2027" s="76">
        <f t="shared" si="272"/>
        <v>59780212.100000001</v>
      </c>
      <c r="U2027" s="66">
        <f t="shared" si="278"/>
        <v>6</v>
      </c>
      <c r="V2027" s="66"/>
      <c r="W2027" s="77">
        <f t="shared" si="275"/>
        <v>358681272.60000002</v>
      </c>
      <c r="X2027" s="18">
        <f>IF(H2027&lt;0,0,H2027)</f>
        <v>239120848.39999998</v>
      </c>
    </row>
    <row r="2028" spans="1:24" hidden="1" x14ac:dyDescent="0.25">
      <c r="A2028" s="65">
        <f t="shared" si="273"/>
        <v>739</v>
      </c>
      <c r="B2028" s="66"/>
      <c r="C2028" s="67" t="s">
        <v>2252</v>
      </c>
      <c r="D2028" s="66" t="s">
        <v>2253</v>
      </c>
      <c r="E2028" s="68" t="s">
        <v>122</v>
      </c>
      <c r="F2028" s="65">
        <v>1</v>
      </c>
      <c r="G2028" s="88">
        <v>6700000</v>
      </c>
      <c r="H2028" s="70">
        <v>0</v>
      </c>
      <c r="I2028" s="65">
        <v>1</v>
      </c>
      <c r="J2028" s="71">
        <v>6700000</v>
      </c>
      <c r="K2028" s="70">
        <f t="shared" si="270"/>
        <v>0</v>
      </c>
      <c r="L2028" s="72"/>
      <c r="M2028" s="72"/>
      <c r="N2028" s="72"/>
      <c r="O2028" s="72"/>
      <c r="P2028" s="90"/>
      <c r="Q2028" s="65">
        <v>2009</v>
      </c>
      <c r="R2028" s="66">
        <v>5</v>
      </c>
      <c r="S2028" s="75">
        <f t="shared" si="271"/>
        <v>0.2</v>
      </c>
      <c r="T2028" s="76">
        <f t="shared" si="272"/>
        <v>1340000</v>
      </c>
      <c r="U2028" s="66">
        <f t="shared" si="278"/>
        <v>9</v>
      </c>
      <c r="V2028" s="66">
        <v>0</v>
      </c>
      <c r="W2028" s="77">
        <f t="shared" si="275"/>
        <v>12060000</v>
      </c>
      <c r="X2028" s="18">
        <f>IF(H2028&lt;0,0,H2028)</f>
        <v>0</v>
      </c>
    </row>
    <row r="2029" spans="1:24" ht="30" hidden="1" x14ac:dyDescent="0.25">
      <c r="A2029" s="65">
        <f t="shared" si="273"/>
        <v>740</v>
      </c>
      <c r="B2029" s="66"/>
      <c r="C2029" s="67" t="s">
        <v>2254</v>
      </c>
      <c r="D2029" s="66" t="s">
        <v>2255</v>
      </c>
      <c r="E2029" s="68" t="s">
        <v>311</v>
      </c>
      <c r="F2029" s="65">
        <v>1</v>
      </c>
      <c r="G2029" s="88">
        <v>6700000</v>
      </c>
      <c r="H2029" s="70">
        <v>0</v>
      </c>
      <c r="I2029" s="65">
        <v>1</v>
      </c>
      <c r="J2029" s="71">
        <v>6700000</v>
      </c>
      <c r="K2029" s="70">
        <f t="shared" si="270"/>
        <v>0</v>
      </c>
      <c r="L2029" s="72"/>
      <c r="M2029" s="72"/>
      <c r="N2029" s="72"/>
      <c r="O2029" s="66"/>
      <c r="P2029" s="90"/>
      <c r="Q2029" s="65">
        <v>2009</v>
      </c>
      <c r="R2029" s="66">
        <v>5</v>
      </c>
      <c r="S2029" s="75">
        <f t="shared" si="271"/>
        <v>0.2</v>
      </c>
      <c r="T2029" s="76">
        <f t="shared" si="272"/>
        <v>1340000</v>
      </c>
      <c r="U2029" s="66">
        <f t="shared" si="278"/>
        <v>9</v>
      </c>
      <c r="V2029" s="66">
        <v>0</v>
      </c>
      <c r="W2029" s="77">
        <f t="shared" si="275"/>
        <v>12060000</v>
      </c>
      <c r="X2029" s="18">
        <f>IF(H2029&lt;0,0,H2029)</f>
        <v>0</v>
      </c>
    </row>
    <row r="2030" spans="1:24" hidden="1" x14ac:dyDescent="0.25">
      <c r="A2030" s="65">
        <f t="shared" si="273"/>
        <v>741</v>
      </c>
      <c r="B2030" s="224"/>
      <c r="C2030" s="225" t="s">
        <v>2256</v>
      </c>
      <c r="D2030" s="224">
        <v>5000728</v>
      </c>
      <c r="E2030" s="226" t="s">
        <v>311</v>
      </c>
      <c r="F2030" s="227">
        <v>1</v>
      </c>
      <c r="G2030" s="228">
        <v>11495000</v>
      </c>
      <c r="H2030" s="70">
        <v>0</v>
      </c>
      <c r="I2030" s="227">
        <v>1</v>
      </c>
      <c r="J2030" s="229">
        <v>11495000</v>
      </c>
      <c r="K2030" s="70">
        <f t="shared" si="270"/>
        <v>0</v>
      </c>
      <c r="L2030" s="230">
        <f>I2030-F2030</f>
        <v>0</v>
      </c>
      <c r="M2030" s="231"/>
      <c r="N2030" s="232">
        <f>L2030*M2030</f>
        <v>0</v>
      </c>
      <c r="O2030" s="224"/>
      <c r="P2030" s="233"/>
      <c r="Q2030" s="227">
        <v>2000</v>
      </c>
      <c r="R2030" s="224">
        <v>8</v>
      </c>
      <c r="S2030" s="234">
        <f t="shared" si="271"/>
        <v>0.125</v>
      </c>
      <c r="T2030" s="76">
        <f t="shared" si="272"/>
        <v>1436875</v>
      </c>
      <c r="U2030" s="66">
        <f t="shared" si="278"/>
        <v>18</v>
      </c>
      <c r="V2030" s="66"/>
      <c r="W2030" s="77">
        <f t="shared" si="275"/>
        <v>25863750</v>
      </c>
      <c r="X2030" s="18">
        <f>IF(H2030&lt;0,0,H2030)</f>
        <v>0</v>
      </c>
    </row>
    <row r="2031" spans="1:24" s="130" customFormat="1" ht="30" hidden="1" x14ac:dyDescent="0.25">
      <c r="A2031" s="65">
        <f t="shared" si="273"/>
        <v>742</v>
      </c>
      <c r="B2031" s="65"/>
      <c r="C2031" s="235" t="s">
        <v>2257</v>
      </c>
      <c r="D2031" s="125">
        <v>14010</v>
      </c>
      <c r="E2031" s="68" t="s">
        <v>86</v>
      </c>
      <c r="F2031" s="125">
        <v>8</v>
      </c>
      <c r="G2031" s="88">
        <v>68000000</v>
      </c>
      <c r="H2031" s="70">
        <f t="shared" ref="H2031:H2048" si="279">G2031-W2031</f>
        <v>34000000</v>
      </c>
      <c r="I2031" s="65">
        <v>8</v>
      </c>
      <c r="J2031" s="71">
        <v>68000000</v>
      </c>
      <c r="K2031" s="70">
        <f t="shared" si="270"/>
        <v>34000000</v>
      </c>
      <c r="L2031" s="67"/>
      <c r="M2031" s="67"/>
      <c r="N2031" s="67"/>
      <c r="O2031" s="65"/>
      <c r="P2031" s="84"/>
      <c r="Q2031" s="65">
        <v>2014</v>
      </c>
      <c r="R2031" s="65">
        <v>8</v>
      </c>
      <c r="S2031" s="75">
        <f t="shared" si="271"/>
        <v>0.125</v>
      </c>
      <c r="T2031" s="76">
        <f t="shared" si="272"/>
        <v>8500000</v>
      </c>
      <c r="U2031" s="66">
        <f t="shared" si="278"/>
        <v>4</v>
      </c>
      <c r="V2031" s="66"/>
      <c r="W2031" s="77">
        <f t="shared" si="275"/>
        <v>34000000</v>
      </c>
    </row>
    <row r="2032" spans="1:24" s="130" customFormat="1" ht="45" hidden="1" x14ac:dyDescent="0.25">
      <c r="A2032" s="65">
        <f t="shared" si="273"/>
        <v>743</v>
      </c>
      <c r="B2032" s="65"/>
      <c r="C2032" s="235" t="s">
        <v>2258</v>
      </c>
      <c r="D2032" s="125">
        <v>14011</v>
      </c>
      <c r="E2032" s="68" t="s">
        <v>86</v>
      </c>
      <c r="F2032" s="125">
        <v>8</v>
      </c>
      <c r="G2032" s="88">
        <v>73216000</v>
      </c>
      <c r="H2032" s="70">
        <f t="shared" si="279"/>
        <v>36608000</v>
      </c>
      <c r="I2032" s="65">
        <v>8</v>
      </c>
      <c r="J2032" s="71">
        <v>73216000</v>
      </c>
      <c r="K2032" s="70">
        <f t="shared" si="270"/>
        <v>36608000</v>
      </c>
      <c r="L2032" s="67"/>
      <c r="M2032" s="67"/>
      <c r="N2032" s="67"/>
      <c r="O2032" s="65"/>
      <c r="P2032" s="84"/>
      <c r="Q2032" s="65">
        <v>2014</v>
      </c>
      <c r="R2032" s="65">
        <v>8</v>
      </c>
      <c r="S2032" s="75">
        <f t="shared" si="271"/>
        <v>0.125</v>
      </c>
      <c r="T2032" s="76">
        <f t="shared" si="272"/>
        <v>9152000</v>
      </c>
      <c r="U2032" s="66">
        <f t="shared" si="278"/>
        <v>4</v>
      </c>
      <c r="V2032" s="66"/>
      <c r="W2032" s="77">
        <f t="shared" si="275"/>
        <v>36608000</v>
      </c>
    </row>
    <row r="2033" spans="1:23" s="130" customFormat="1" hidden="1" x14ac:dyDescent="0.25">
      <c r="A2033" s="65">
        <f t="shared" si="273"/>
        <v>744</v>
      </c>
      <c r="B2033" s="65"/>
      <c r="C2033" s="103" t="s">
        <v>2259</v>
      </c>
      <c r="D2033" s="125">
        <v>14012</v>
      </c>
      <c r="E2033" s="68" t="s">
        <v>58</v>
      </c>
      <c r="F2033" s="125">
        <v>1</v>
      </c>
      <c r="G2033" s="187">
        <v>14300000</v>
      </c>
      <c r="H2033" s="70">
        <f t="shared" si="279"/>
        <v>7150000</v>
      </c>
      <c r="I2033" s="65">
        <v>1</v>
      </c>
      <c r="J2033" s="71">
        <v>14300000</v>
      </c>
      <c r="K2033" s="70">
        <f t="shared" si="270"/>
        <v>7150000</v>
      </c>
      <c r="L2033" s="67"/>
      <c r="M2033" s="67"/>
      <c r="N2033" s="67"/>
      <c r="O2033" s="65"/>
      <c r="P2033" s="84"/>
      <c r="Q2033" s="65">
        <v>2014</v>
      </c>
      <c r="R2033" s="65">
        <v>8</v>
      </c>
      <c r="S2033" s="75">
        <f t="shared" si="271"/>
        <v>0.125</v>
      </c>
      <c r="T2033" s="76">
        <f t="shared" si="272"/>
        <v>1787500</v>
      </c>
      <c r="U2033" s="66">
        <f t="shared" si="278"/>
        <v>4</v>
      </c>
      <c r="V2033" s="66"/>
      <c r="W2033" s="77">
        <f t="shared" si="275"/>
        <v>7150000</v>
      </c>
    </row>
    <row r="2034" spans="1:23" s="130" customFormat="1" hidden="1" x14ac:dyDescent="0.25">
      <c r="A2034" s="65">
        <f t="shared" si="273"/>
        <v>745</v>
      </c>
      <c r="B2034" s="65"/>
      <c r="C2034" s="103" t="s">
        <v>2260</v>
      </c>
      <c r="D2034" s="125">
        <v>14013</v>
      </c>
      <c r="E2034" s="68" t="s">
        <v>58</v>
      </c>
      <c r="F2034" s="125">
        <v>1</v>
      </c>
      <c r="G2034" s="187">
        <v>9700000</v>
      </c>
      <c r="H2034" s="70">
        <f t="shared" si="279"/>
        <v>4850000</v>
      </c>
      <c r="I2034" s="65">
        <v>1</v>
      </c>
      <c r="J2034" s="71">
        <v>9700000</v>
      </c>
      <c r="K2034" s="70">
        <f t="shared" si="270"/>
        <v>4850000</v>
      </c>
      <c r="L2034" s="67"/>
      <c r="M2034" s="67"/>
      <c r="N2034" s="67"/>
      <c r="O2034" s="65"/>
      <c r="P2034" s="84"/>
      <c r="Q2034" s="65">
        <v>2014</v>
      </c>
      <c r="R2034" s="65">
        <v>8</v>
      </c>
      <c r="S2034" s="75">
        <f t="shared" si="271"/>
        <v>0.125</v>
      </c>
      <c r="T2034" s="76">
        <f t="shared" si="272"/>
        <v>1212500</v>
      </c>
      <c r="U2034" s="66">
        <f t="shared" si="278"/>
        <v>4</v>
      </c>
      <c r="V2034" s="66"/>
      <c r="W2034" s="77">
        <f t="shared" si="275"/>
        <v>4850000</v>
      </c>
    </row>
    <row r="2035" spans="1:23" s="130" customFormat="1" hidden="1" x14ac:dyDescent="0.25">
      <c r="A2035" s="65">
        <f t="shared" si="273"/>
        <v>746</v>
      </c>
      <c r="B2035" s="65"/>
      <c r="C2035" s="103" t="s">
        <v>2261</v>
      </c>
      <c r="D2035" s="125">
        <v>14022</v>
      </c>
      <c r="E2035" s="68" t="s">
        <v>1097</v>
      </c>
      <c r="F2035" s="125">
        <v>3</v>
      </c>
      <c r="G2035" s="187">
        <v>19500000</v>
      </c>
      <c r="H2035" s="70">
        <f t="shared" si="279"/>
        <v>9750000</v>
      </c>
      <c r="I2035" s="125">
        <v>3</v>
      </c>
      <c r="J2035" s="188">
        <v>19500000</v>
      </c>
      <c r="K2035" s="70">
        <f t="shared" si="270"/>
        <v>9750000</v>
      </c>
      <c r="L2035" s="67"/>
      <c r="M2035" s="67"/>
      <c r="N2035" s="67"/>
      <c r="O2035" s="65"/>
      <c r="P2035" s="84"/>
      <c r="Q2035" s="65">
        <v>2014</v>
      </c>
      <c r="R2035" s="65">
        <v>8</v>
      </c>
      <c r="S2035" s="75">
        <f t="shared" si="271"/>
        <v>0.125</v>
      </c>
      <c r="T2035" s="76">
        <f t="shared" si="272"/>
        <v>2437500</v>
      </c>
      <c r="U2035" s="66">
        <f t="shared" si="278"/>
        <v>4</v>
      </c>
      <c r="V2035" s="66"/>
      <c r="W2035" s="77">
        <f t="shared" si="275"/>
        <v>9750000</v>
      </c>
    </row>
    <row r="2036" spans="1:23" s="130" customFormat="1" hidden="1" x14ac:dyDescent="0.25">
      <c r="A2036" s="65">
        <f t="shared" si="273"/>
        <v>747</v>
      </c>
      <c r="B2036" s="65"/>
      <c r="C2036" s="103" t="s">
        <v>2262</v>
      </c>
      <c r="D2036" s="125">
        <v>14023</v>
      </c>
      <c r="E2036" s="68" t="s">
        <v>1097</v>
      </c>
      <c r="F2036" s="125">
        <v>4</v>
      </c>
      <c r="G2036" s="187">
        <v>64000000</v>
      </c>
      <c r="H2036" s="70">
        <f t="shared" si="279"/>
        <v>32000000</v>
      </c>
      <c r="I2036" s="125">
        <v>4</v>
      </c>
      <c r="J2036" s="188">
        <v>64000000</v>
      </c>
      <c r="K2036" s="70">
        <f t="shared" si="270"/>
        <v>32000000</v>
      </c>
      <c r="L2036" s="67"/>
      <c r="M2036" s="67"/>
      <c r="N2036" s="67"/>
      <c r="O2036" s="65"/>
      <c r="P2036" s="84"/>
      <c r="Q2036" s="65">
        <v>2014</v>
      </c>
      <c r="R2036" s="65">
        <v>8</v>
      </c>
      <c r="S2036" s="75">
        <f t="shared" si="271"/>
        <v>0.125</v>
      </c>
      <c r="T2036" s="76">
        <f t="shared" si="272"/>
        <v>8000000</v>
      </c>
      <c r="U2036" s="66">
        <f t="shared" si="278"/>
        <v>4</v>
      </c>
      <c r="V2036" s="66"/>
      <c r="W2036" s="77">
        <f t="shared" si="275"/>
        <v>32000000</v>
      </c>
    </row>
    <row r="2037" spans="1:23" s="130" customFormat="1" hidden="1" x14ac:dyDescent="0.25">
      <c r="A2037" s="65">
        <f t="shared" si="273"/>
        <v>748</v>
      </c>
      <c r="B2037" s="65"/>
      <c r="C2037" s="103" t="s">
        <v>2263</v>
      </c>
      <c r="D2037" s="125">
        <v>14024</v>
      </c>
      <c r="E2037" s="68" t="s">
        <v>1097</v>
      </c>
      <c r="F2037" s="125">
        <v>1</v>
      </c>
      <c r="G2037" s="187">
        <v>6000000</v>
      </c>
      <c r="H2037" s="70">
        <f t="shared" si="279"/>
        <v>3000000</v>
      </c>
      <c r="I2037" s="125">
        <v>1</v>
      </c>
      <c r="J2037" s="188">
        <v>6000000</v>
      </c>
      <c r="K2037" s="70">
        <f t="shared" si="270"/>
        <v>3000000</v>
      </c>
      <c r="L2037" s="67"/>
      <c r="M2037" s="67"/>
      <c r="N2037" s="67"/>
      <c r="O2037" s="65"/>
      <c r="P2037" s="84"/>
      <c r="Q2037" s="65">
        <v>2014</v>
      </c>
      <c r="R2037" s="65">
        <v>8</v>
      </c>
      <c r="S2037" s="75">
        <f t="shared" si="271"/>
        <v>0.125</v>
      </c>
      <c r="T2037" s="76">
        <f t="shared" si="272"/>
        <v>750000</v>
      </c>
      <c r="U2037" s="66">
        <f t="shared" si="278"/>
        <v>4</v>
      </c>
      <c r="V2037" s="66"/>
      <c r="W2037" s="77">
        <f t="shared" si="275"/>
        <v>3000000</v>
      </c>
    </row>
    <row r="2038" spans="1:23" s="130" customFormat="1" hidden="1" x14ac:dyDescent="0.25">
      <c r="A2038" s="65">
        <f t="shared" si="273"/>
        <v>749</v>
      </c>
      <c r="B2038" s="65"/>
      <c r="C2038" s="103" t="s">
        <v>2264</v>
      </c>
      <c r="D2038" s="125">
        <v>14025</v>
      </c>
      <c r="E2038" s="68" t="s">
        <v>1097</v>
      </c>
      <c r="F2038" s="125">
        <v>1</v>
      </c>
      <c r="G2038" s="187">
        <v>8500000</v>
      </c>
      <c r="H2038" s="70">
        <f t="shared" si="279"/>
        <v>4250000</v>
      </c>
      <c r="I2038" s="125">
        <v>1</v>
      </c>
      <c r="J2038" s="188">
        <v>8500000</v>
      </c>
      <c r="K2038" s="70">
        <f t="shared" si="270"/>
        <v>4250000</v>
      </c>
      <c r="L2038" s="236"/>
      <c r="M2038" s="87"/>
      <c r="N2038" s="237"/>
      <c r="O2038" s="65"/>
      <c r="P2038" s="84"/>
      <c r="Q2038" s="65">
        <v>2014</v>
      </c>
      <c r="R2038" s="65">
        <v>8</v>
      </c>
      <c r="S2038" s="75">
        <f t="shared" si="271"/>
        <v>0.125</v>
      </c>
      <c r="T2038" s="76">
        <f t="shared" si="272"/>
        <v>1062500</v>
      </c>
      <c r="U2038" s="66">
        <f t="shared" si="278"/>
        <v>4</v>
      </c>
      <c r="V2038" s="66"/>
      <c r="W2038" s="77">
        <f t="shared" si="275"/>
        <v>4250000</v>
      </c>
    </row>
    <row r="2039" spans="1:23" s="249" customFormat="1" ht="15.75" hidden="1" x14ac:dyDescent="0.25">
      <c r="A2039" s="65">
        <f t="shared" si="273"/>
        <v>750</v>
      </c>
      <c r="B2039" s="238"/>
      <c r="C2039" s="239" t="s">
        <v>2265</v>
      </c>
      <c r="D2039" s="240">
        <v>14028</v>
      </c>
      <c r="E2039" s="68" t="s">
        <v>1097</v>
      </c>
      <c r="F2039" s="241">
        <v>1</v>
      </c>
      <c r="G2039" s="242">
        <v>35000000</v>
      </c>
      <c r="H2039" s="70">
        <f t="shared" si="279"/>
        <v>17500000</v>
      </c>
      <c r="I2039" s="241">
        <v>1</v>
      </c>
      <c r="J2039" s="243">
        <v>35000000</v>
      </c>
      <c r="K2039" s="70">
        <f t="shared" si="270"/>
        <v>17500000</v>
      </c>
      <c r="L2039" s="244"/>
      <c r="M2039" s="245"/>
      <c r="N2039" s="246"/>
      <c r="O2039" s="238"/>
      <c r="P2039" s="247"/>
      <c r="Q2039" s="238">
        <v>2014</v>
      </c>
      <c r="R2039" s="238">
        <v>8</v>
      </c>
      <c r="S2039" s="248">
        <f t="shared" si="271"/>
        <v>0.125</v>
      </c>
      <c r="T2039" s="76">
        <f t="shared" si="272"/>
        <v>4375000</v>
      </c>
      <c r="U2039" s="66">
        <f t="shared" si="278"/>
        <v>4</v>
      </c>
      <c r="V2039" s="66"/>
      <c r="W2039" s="77">
        <f t="shared" si="275"/>
        <v>17500000</v>
      </c>
    </row>
    <row r="2040" spans="1:23" s="249" customFormat="1" ht="30" hidden="1" x14ac:dyDescent="0.25">
      <c r="A2040" s="65">
        <f t="shared" si="273"/>
        <v>751</v>
      </c>
      <c r="B2040" s="238"/>
      <c r="C2040" s="235" t="s">
        <v>2266</v>
      </c>
      <c r="D2040" s="241">
        <v>14043</v>
      </c>
      <c r="E2040" s="68" t="s">
        <v>84</v>
      </c>
      <c r="F2040" s="241">
        <v>1</v>
      </c>
      <c r="G2040" s="88">
        <v>26620000</v>
      </c>
      <c r="H2040" s="70">
        <f t="shared" si="279"/>
        <v>5324000</v>
      </c>
      <c r="I2040" s="65">
        <v>1</v>
      </c>
      <c r="J2040" s="71">
        <v>26620000</v>
      </c>
      <c r="K2040" s="70">
        <f t="shared" si="270"/>
        <v>5324000</v>
      </c>
      <c r="L2040" s="244"/>
      <c r="M2040" s="245"/>
      <c r="N2040" s="246"/>
      <c r="O2040" s="238"/>
      <c r="P2040" s="247"/>
      <c r="Q2040" s="238">
        <v>2014</v>
      </c>
      <c r="R2040" s="238">
        <v>5</v>
      </c>
      <c r="S2040" s="248">
        <f t="shared" si="271"/>
        <v>0.2</v>
      </c>
      <c r="T2040" s="76">
        <f t="shared" si="272"/>
        <v>5324000</v>
      </c>
      <c r="U2040" s="66">
        <f t="shared" si="278"/>
        <v>4</v>
      </c>
      <c r="V2040" s="66"/>
      <c r="W2040" s="77">
        <f t="shared" si="275"/>
        <v>21296000</v>
      </c>
    </row>
    <row r="2041" spans="1:23" s="249" customFormat="1" ht="30" hidden="1" x14ac:dyDescent="0.25">
      <c r="A2041" s="65">
        <f t="shared" si="273"/>
        <v>752</v>
      </c>
      <c r="B2041" s="238"/>
      <c r="C2041" s="235" t="s">
        <v>2266</v>
      </c>
      <c r="D2041" s="241">
        <v>14044</v>
      </c>
      <c r="E2041" s="68" t="s">
        <v>84</v>
      </c>
      <c r="F2041" s="241">
        <v>1</v>
      </c>
      <c r="G2041" s="88">
        <v>26620000</v>
      </c>
      <c r="H2041" s="70">
        <f t="shared" si="279"/>
        <v>5324000</v>
      </c>
      <c r="I2041" s="65">
        <v>1</v>
      </c>
      <c r="J2041" s="71">
        <v>26620000</v>
      </c>
      <c r="K2041" s="70">
        <f t="shared" si="270"/>
        <v>5324000</v>
      </c>
      <c r="L2041" s="244"/>
      <c r="M2041" s="245"/>
      <c r="N2041" s="246"/>
      <c r="O2041" s="238"/>
      <c r="P2041" s="247"/>
      <c r="Q2041" s="238">
        <v>2014</v>
      </c>
      <c r="R2041" s="238">
        <v>5</v>
      </c>
      <c r="S2041" s="248">
        <f t="shared" si="271"/>
        <v>0.2</v>
      </c>
      <c r="T2041" s="76">
        <f t="shared" si="272"/>
        <v>5324000</v>
      </c>
      <c r="U2041" s="66">
        <f t="shared" si="278"/>
        <v>4</v>
      </c>
      <c r="V2041" s="66"/>
      <c r="W2041" s="77">
        <f t="shared" si="275"/>
        <v>21296000</v>
      </c>
    </row>
    <row r="2042" spans="1:23" s="249" customFormat="1" ht="30" hidden="1" x14ac:dyDescent="0.25">
      <c r="A2042" s="65">
        <f t="shared" si="273"/>
        <v>753</v>
      </c>
      <c r="B2042" s="238"/>
      <c r="C2042" s="235" t="s">
        <v>2266</v>
      </c>
      <c r="D2042" s="241">
        <v>14045</v>
      </c>
      <c r="E2042" s="68" t="s">
        <v>84</v>
      </c>
      <c r="F2042" s="241">
        <v>1</v>
      </c>
      <c r="G2042" s="88">
        <v>26620000</v>
      </c>
      <c r="H2042" s="70">
        <f t="shared" si="279"/>
        <v>5324000</v>
      </c>
      <c r="I2042" s="65">
        <v>1</v>
      </c>
      <c r="J2042" s="71">
        <v>26620000</v>
      </c>
      <c r="K2042" s="70">
        <f t="shared" si="270"/>
        <v>5324000</v>
      </c>
      <c r="L2042" s="244"/>
      <c r="M2042" s="245"/>
      <c r="N2042" s="246"/>
      <c r="O2042" s="238"/>
      <c r="P2042" s="247"/>
      <c r="Q2042" s="238">
        <v>2014</v>
      </c>
      <c r="R2042" s="238">
        <v>5</v>
      </c>
      <c r="S2042" s="248">
        <f t="shared" si="271"/>
        <v>0.2</v>
      </c>
      <c r="T2042" s="76">
        <f t="shared" si="272"/>
        <v>5324000</v>
      </c>
      <c r="U2042" s="66">
        <f t="shared" si="278"/>
        <v>4</v>
      </c>
      <c r="V2042" s="66"/>
      <c r="W2042" s="77">
        <f t="shared" si="275"/>
        <v>21296000</v>
      </c>
    </row>
    <row r="2043" spans="1:23" s="249" customFormat="1" ht="30" hidden="1" x14ac:dyDescent="0.25">
      <c r="A2043" s="65">
        <f t="shared" si="273"/>
        <v>754</v>
      </c>
      <c r="B2043" s="238"/>
      <c r="C2043" s="235" t="s">
        <v>2266</v>
      </c>
      <c r="D2043" s="241">
        <v>14046</v>
      </c>
      <c r="E2043" s="68" t="s">
        <v>84</v>
      </c>
      <c r="F2043" s="241">
        <v>12</v>
      </c>
      <c r="G2043" s="88">
        <v>319440000</v>
      </c>
      <c r="H2043" s="70">
        <f t="shared" si="279"/>
        <v>63888000</v>
      </c>
      <c r="I2043" s="65">
        <v>12</v>
      </c>
      <c r="J2043" s="71">
        <v>319440000</v>
      </c>
      <c r="K2043" s="70">
        <f t="shared" si="270"/>
        <v>63888000</v>
      </c>
      <c r="L2043" s="244"/>
      <c r="M2043" s="245"/>
      <c r="N2043" s="246"/>
      <c r="O2043" s="238"/>
      <c r="P2043" s="247"/>
      <c r="Q2043" s="238">
        <v>2014</v>
      </c>
      <c r="R2043" s="238">
        <v>5</v>
      </c>
      <c r="S2043" s="248">
        <f t="shared" si="271"/>
        <v>0.2</v>
      </c>
      <c r="T2043" s="76">
        <f t="shared" si="272"/>
        <v>63888000</v>
      </c>
      <c r="U2043" s="66">
        <f t="shared" si="278"/>
        <v>4</v>
      </c>
      <c r="V2043" s="66"/>
      <c r="W2043" s="77">
        <f t="shared" si="275"/>
        <v>255552000</v>
      </c>
    </row>
    <row r="2044" spans="1:23" hidden="1" x14ac:dyDescent="0.25">
      <c r="A2044" s="65">
        <f t="shared" si="273"/>
        <v>755</v>
      </c>
      <c r="B2044" s="66"/>
      <c r="C2044" s="103" t="s">
        <v>2267</v>
      </c>
      <c r="D2044" s="125">
        <v>14047</v>
      </c>
      <c r="E2044" s="72" t="s">
        <v>288</v>
      </c>
      <c r="F2044" s="125">
        <v>1</v>
      </c>
      <c r="G2044" s="187">
        <v>56155000</v>
      </c>
      <c r="H2044" s="70">
        <f t="shared" si="279"/>
        <v>11231000</v>
      </c>
      <c r="I2044" s="125">
        <v>1</v>
      </c>
      <c r="J2044" s="188">
        <v>56155000</v>
      </c>
      <c r="K2044" s="70">
        <f t="shared" si="270"/>
        <v>11231000</v>
      </c>
      <c r="L2044" s="162"/>
      <c r="M2044" s="163"/>
      <c r="N2044" s="164"/>
      <c r="O2044" s="66"/>
      <c r="P2044" s="90"/>
      <c r="Q2044" s="65">
        <v>2014</v>
      </c>
      <c r="R2044" s="66">
        <v>5</v>
      </c>
      <c r="S2044" s="75">
        <f t="shared" si="271"/>
        <v>0.2</v>
      </c>
      <c r="T2044" s="76">
        <f t="shared" si="272"/>
        <v>11231000</v>
      </c>
      <c r="U2044" s="66">
        <f t="shared" si="278"/>
        <v>4</v>
      </c>
      <c r="V2044" s="66"/>
      <c r="W2044" s="77">
        <f t="shared" si="275"/>
        <v>44924000</v>
      </c>
    </row>
    <row r="2045" spans="1:23" hidden="1" x14ac:dyDescent="0.25">
      <c r="A2045" s="65">
        <f t="shared" si="273"/>
        <v>756</v>
      </c>
      <c r="B2045" s="66"/>
      <c r="C2045" s="103" t="s">
        <v>2268</v>
      </c>
      <c r="D2045" s="125">
        <v>14048</v>
      </c>
      <c r="E2045" s="72" t="s">
        <v>288</v>
      </c>
      <c r="F2045" s="125">
        <v>1</v>
      </c>
      <c r="G2045" s="187">
        <v>18700000</v>
      </c>
      <c r="H2045" s="70">
        <f t="shared" si="279"/>
        <v>3740000</v>
      </c>
      <c r="I2045" s="125">
        <v>1</v>
      </c>
      <c r="J2045" s="188">
        <v>18700000</v>
      </c>
      <c r="K2045" s="70">
        <f t="shared" si="270"/>
        <v>3740000</v>
      </c>
      <c r="L2045" s="162"/>
      <c r="M2045" s="163"/>
      <c r="N2045" s="164"/>
      <c r="O2045" s="66"/>
      <c r="P2045" s="90"/>
      <c r="Q2045" s="65">
        <v>2014</v>
      </c>
      <c r="R2045" s="66">
        <v>5</v>
      </c>
      <c r="S2045" s="75">
        <f t="shared" si="271"/>
        <v>0.2</v>
      </c>
      <c r="T2045" s="76">
        <f t="shared" si="272"/>
        <v>3740000</v>
      </c>
      <c r="U2045" s="66">
        <f t="shared" si="278"/>
        <v>4</v>
      </c>
      <c r="V2045" s="66"/>
      <c r="W2045" s="77">
        <f t="shared" si="275"/>
        <v>14960000</v>
      </c>
    </row>
    <row r="2046" spans="1:23" hidden="1" x14ac:dyDescent="0.25">
      <c r="A2046" s="65">
        <f t="shared" si="273"/>
        <v>757</v>
      </c>
      <c r="B2046" s="66"/>
      <c r="C2046" s="103" t="s">
        <v>2269</v>
      </c>
      <c r="D2046" s="125">
        <v>14049</v>
      </c>
      <c r="E2046" s="72" t="s">
        <v>288</v>
      </c>
      <c r="F2046" s="125">
        <v>1</v>
      </c>
      <c r="G2046" s="187">
        <v>10450000</v>
      </c>
      <c r="H2046" s="70">
        <f t="shared" si="279"/>
        <v>2090000</v>
      </c>
      <c r="I2046" s="125">
        <v>1</v>
      </c>
      <c r="J2046" s="188">
        <v>10450000</v>
      </c>
      <c r="K2046" s="70">
        <f t="shared" si="270"/>
        <v>2090000</v>
      </c>
      <c r="L2046" s="162"/>
      <c r="M2046" s="163"/>
      <c r="N2046" s="164"/>
      <c r="O2046" s="66"/>
      <c r="P2046" s="90"/>
      <c r="Q2046" s="65">
        <v>2014</v>
      </c>
      <c r="R2046" s="66">
        <v>5</v>
      </c>
      <c r="S2046" s="75">
        <f t="shared" si="271"/>
        <v>0.2</v>
      </c>
      <c r="T2046" s="76">
        <f t="shared" si="272"/>
        <v>2090000</v>
      </c>
      <c r="U2046" s="66">
        <f t="shared" si="278"/>
        <v>4</v>
      </c>
      <c r="V2046" s="66"/>
      <c r="W2046" s="77">
        <f t="shared" si="275"/>
        <v>8360000</v>
      </c>
    </row>
    <row r="2047" spans="1:23" hidden="1" x14ac:dyDescent="0.25">
      <c r="A2047" s="65">
        <f t="shared" si="273"/>
        <v>758</v>
      </c>
      <c r="B2047" s="66"/>
      <c r="C2047" s="103" t="s">
        <v>2176</v>
      </c>
      <c r="D2047" s="125">
        <v>15037</v>
      </c>
      <c r="E2047" s="72" t="s">
        <v>288</v>
      </c>
      <c r="F2047" s="125">
        <v>1</v>
      </c>
      <c r="G2047" s="187">
        <v>31515000</v>
      </c>
      <c r="H2047" s="70">
        <f t="shared" si="279"/>
        <v>12606000</v>
      </c>
      <c r="I2047" s="125">
        <v>1</v>
      </c>
      <c r="J2047" s="188">
        <v>31515000</v>
      </c>
      <c r="K2047" s="70">
        <f t="shared" si="270"/>
        <v>12606000</v>
      </c>
      <c r="L2047" s="162"/>
      <c r="M2047" s="163"/>
      <c r="N2047" s="164"/>
      <c r="O2047" s="66"/>
      <c r="P2047" s="90"/>
      <c r="Q2047" s="65">
        <v>2015</v>
      </c>
      <c r="R2047" s="66">
        <v>5</v>
      </c>
      <c r="S2047" s="75">
        <f t="shared" si="271"/>
        <v>0.2</v>
      </c>
      <c r="T2047" s="76">
        <f t="shared" si="272"/>
        <v>6303000</v>
      </c>
      <c r="U2047" s="66">
        <f t="shared" si="278"/>
        <v>3</v>
      </c>
      <c r="V2047" s="66"/>
      <c r="W2047" s="77">
        <f t="shared" si="275"/>
        <v>18909000</v>
      </c>
    </row>
    <row r="2048" spans="1:23" s="265" customFormat="1" ht="30" hidden="1" x14ac:dyDescent="0.25">
      <c r="A2048" s="65">
        <f t="shared" si="273"/>
        <v>759</v>
      </c>
      <c r="B2048" s="250"/>
      <c r="C2048" s="251" t="s">
        <v>2270</v>
      </c>
      <c r="D2048" s="252">
        <v>14050</v>
      </c>
      <c r="E2048" s="253" t="s">
        <v>71</v>
      </c>
      <c r="F2048" s="252">
        <v>36</v>
      </c>
      <c r="G2048" s="254">
        <v>342698400</v>
      </c>
      <c r="H2048" s="255">
        <f t="shared" si="279"/>
        <v>171349200</v>
      </c>
      <c r="I2048" s="256">
        <v>36</v>
      </c>
      <c r="J2048" s="257">
        <v>342698400</v>
      </c>
      <c r="K2048" s="255">
        <f t="shared" si="270"/>
        <v>171349200</v>
      </c>
      <c r="L2048" s="258"/>
      <c r="M2048" s="259"/>
      <c r="N2048" s="260"/>
      <c r="O2048" s="250"/>
      <c r="P2048" s="261"/>
      <c r="Q2048" s="256">
        <v>2014</v>
      </c>
      <c r="R2048" s="250">
        <v>8</v>
      </c>
      <c r="S2048" s="262">
        <f t="shared" si="271"/>
        <v>0.125</v>
      </c>
      <c r="T2048" s="263">
        <f t="shared" si="272"/>
        <v>42837300</v>
      </c>
      <c r="U2048" s="66">
        <f t="shared" si="278"/>
        <v>4</v>
      </c>
      <c r="V2048" s="250"/>
      <c r="W2048" s="264">
        <f t="shared" si="275"/>
        <v>171349200</v>
      </c>
    </row>
    <row r="2049" spans="1:24" s="276" customFormat="1" ht="26.25" hidden="1" customHeight="1" x14ac:dyDescent="0.2">
      <c r="A2049" s="48">
        <v>2</v>
      </c>
      <c r="B2049" s="266" t="s">
        <v>2271</v>
      </c>
      <c r="C2049" s="267"/>
      <c r="D2049" s="268"/>
      <c r="E2049" s="269"/>
      <c r="F2049" s="270">
        <f t="shared" ref="F2049:Q2049" si="280">F2050+F2055+F2068</f>
        <v>57</v>
      </c>
      <c r="G2049" s="271">
        <f t="shared" si="280"/>
        <v>581487900</v>
      </c>
      <c r="H2049" s="272">
        <f t="shared" si="280"/>
        <v>91973687.5</v>
      </c>
      <c r="I2049" s="270">
        <f t="shared" si="280"/>
        <v>57</v>
      </c>
      <c r="J2049" s="272">
        <f t="shared" si="280"/>
        <v>581487900</v>
      </c>
      <c r="K2049" s="272">
        <f t="shared" si="280"/>
        <v>91973687.5</v>
      </c>
      <c r="L2049" s="270">
        <f t="shared" si="280"/>
        <v>0</v>
      </c>
      <c r="M2049" s="270">
        <f t="shared" si="280"/>
        <v>0</v>
      </c>
      <c r="N2049" s="270">
        <f t="shared" si="280"/>
        <v>0</v>
      </c>
      <c r="O2049" s="270">
        <f t="shared" si="280"/>
        <v>0</v>
      </c>
      <c r="P2049" s="270">
        <f t="shared" si="280"/>
        <v>0</v>
      </c>
      <c r="Q2049" s="270">
        <f t="shared" si="280"/>
        <v>0</v>
      </c>
      <c r="R2049" s="268"/>
      <c r="S2049" s="273"/>
      <c r="T2049" s="274"/>
      <c r="U2049" s="66">
        <f t="shared" si="278"/>
        <v>2018</v>
      </c>
      <c r="V2049" s="268"/>
      <c r="W2049" s="275"/>
      <c r="X2049" s="276">
        <f>IF(H2049&lt;0,0,H2049)</f>
        <v>91973687.5</v>
      </c>
    </row>
    <row r="2050" spans="1:24" s="172" customFormat="1" ht="26.25" hidden="1" customHeight="1" x14ac:dyDescent="0.2">
      <c r="A2050" s="57" t="s">
        <v>2272</v>
      </c>
      <c r="B2050" s="174" t="s">
        <v>2273</v>
      </c>
      <c r="C2050" s="175"/>
      <c r="D2050" s="166"/>
      <c r="E2050" s="167"/>
      <c r="F2050" s="179">
        <f t="shared" ref="F2050:P2050" si="281">SUM(F2051:F2054)</f>
        <v>34</v>
      </c>
      <c r="G2050" s="180">
        <f t="shared" si="281"/>
        <v>251600000</v>
      </c>
      <c r="H2050" s="181">
        <f t="shared" si="281"/>
        <v>23400000</v>
      </c>
      <c r="I2050" s="179">
        <f t="shared" si="281"/>
        <v>34</v>
      </c>
      <c r="J2050" s="181">
        <f t="shared" si="281"/>
        <v>251600000</v>
      </c>
      <c r="K2050" s="181">
        <f t="shared" si="281"/>
        <v>23400000</v>
      </c>
      <c r="L2050" s="179">
        <f t="shared" si="281"/>
        <v>0</v>
      </c>
      <c r="M2050" s="179">
        <f t="shared" si="281"/>
        <v>0</v>
      </c>
      <c r="N2050" s="179">
        <f t="shared" si="281"/>
        <v>0</v>
      </c>
      <c r="O2050" s="179">
        <f t="shared" si="281"/>
        <v>0</v>
      </c>
      <c r="P2050" s="179">
        <f t="shared" si="281"/>
        <v>0</v>
      </c>
      <c r="Q2050" s="209"/>
      <c r="R2050" s="166"/>
      <c r="S2050" s="171"/>
      <c r="T2050" s="76"/>
      <c r="U2050" s="66">
        <f t="shared" si="278"/>
        <v>2018</v>
      </c>
      <c r="V2050" s="66"/>
      <c r="W2050" s="77"/>
      <c r="X2050" s="18">
        <f>IF(H2050&lt;0,0,H2050)</f>
        <v>23400000</v>
      </c>
    </row>
    <row r="2051" spans="1:24" s="20" customFormat="1" x14ac:dyDescent="0.25">
      <c r="A2051" s="65">
        <v>1</v>
      </c>
      <c r="B2051" s="66"/>
      <c r="C2051" s="103" t="s">
        <v>2274</v>
      </c>
      <c r="D2051" s="125">
        <v>12013</v>
      </c>
      <c r="E2051" s="68" t="s">
        <v>86</v>
      </c>
      <c r="F2051" s="125">
        <v>12</v>
      </c>
      <c r="G2051" s="185">
        <v>93600000</v>
      </c>
      <c r="H2051" s="70">
        <f>G2051-W2051</f>
        <v>23400000</v>
      </c>
      <c r="I2051" s="125">
        <v>12</v>
      </c>
      <c r="J2051" s="223">
        <f t="shared" ref="J2051:K2054" si="282">G2051</f>
        <v>93600000</v>
      </c>
      <c r="K2051" s="70">
        <f t="shared" si="282"/>
        <v>23400000</v>
      </c>
      <c r="L2051" s="120"/>
      <c r="M2051" s="120"/>
      <c r="N2051" s="120"/>
      <c r="O2051" s="211" t="s">
        <v>2275</v>
      </c>
      <c r="P2051" s="277" t="s">
        <v>2276</v>
      </c>
      <c r="Q2051" s="85">
        <v>2012</v>
      </c>
      <c r="R2051" s="85">
        <v>8</v>
      </c>
      <c r="S2051" s="75">
        <f>100%/R2051</f>
        <v>0.125</v>
      </c>
      <c r="T2051" s="76">
        <f>G2051/R2051</f>
        <v>11700000</v>
      </c>
      <c r="U2051" s="66">
        <f t="shared" si="278"/>
        <v>6</v>
      </c>
      <c r="V2051" s="278">
        <f>T2051</f>
        <v>11700000</v>
      </c>
      <c r="W2051" s="77">
        <f t="shared" ref="W2051:W2101" si="283">T2051*U2051</f>
        <v>70200000</v>
      </c>
      <c r="X2051" s="18"/>
    </row>
    <row r="2052" spans="1:24" s="280" customFormat="1" ht="16.5" x14ac:dyDescent="0.25">
      <c r="A2052" s="65">
        <v>2</v>
      </c>
      <c r="B2052" s="66"/>
      <c r="C2052" s="83" t="s">
        <v>2277</v>
      </c>
      <c r="D2052" s="92">
        <v>5001482</v>
      </c>
      <c r="E2052" s="68" t="s">
        <v>2278</v>
      </c>
      <c r="F2052" s="85">
        <v>2</v>
      </c>
      <c r="G2052" s="214">
        <v>10000000</v>
      </c>
      <c r="H2052" s="70">
        <v>0</v>
      </c>
      <c r="I2052" s="85">
        <v>2</v>
      </c>
      <c r="J2052" s="223">
        <f t="shared" si="282"/>
        <v>10000000</v>
      </c>
      <c r="K2052" s="70">
        <f t="shared" si="282"/>
        <v>0</v>
      </c>
      <c r="L2052" s="279"/>
      <c r="M2052" s="279"/>
      <c r="N2052" s="279"/>
      <c r="O2052" s="211" t="s">
        <v>2275</v>
      </c>
      <c r="P2052" s="277" t="s">
        <v>2276</v>
      </c>
      <c r="Q2052" s="85">
        <v>2007</v>
      </c>
      <c r="R2052" s="85">
        <v>8</v>
      </c>
      <c r="S2052" s="75">
        <f>100%/R2052</f>
        <v>0.125</v>
      </c>
      <c r="T2052" s="76">
        <f>G2052/R2052</f>
        <v>1250000</v>
      </c>
      <c r="U2052" s="66">
        <f t="shared" si="278"/>
        <v>11</v>
      </c>
      <c r="V2052" s="278">
        <v>0</v>
      </c>
      <c r="W2052" s="77">
        <f t="shared" si="283"/>
        <v>13750000</v>
      </c>
      <c r="X2052" s="18"/>
    </row>
    <row r="2053" spans="1:24" s="280" customFormat="1" ht="16.5" x14ac:dyDescent="0.25">
      <c r="A2053" s="65">
        <v>3</v>
      </c>
      <c r="B2053" s="66"/>
      <c r="C2053" s="83" t="s">
        <v>2279</v>
      </c>
      <c r="D2053" s="92">
        <v>5001800</v>
      </c>
      <c r="E2053" s="72" t="s">
        <v>288</v>
      </c>
      <c r="F2053" s="85">
        <v>7</v>
      </c>
      <c r="G2053" s="214">
        <v>51800000</v>
      </c>
      <c r="H2053" s="70">
        <v>0</v>
      </c>
      <c r="I2053" s="85">
        <v>7</v>
      </c>
      <c r="J2053" s="223">
        <f t="shared" si="282"/>
        <v>51800000</v>
      </c>
      <c r="K2053" s="70">
        <f t="shared" si="282"/>
        <v>0</v>
      </c>
      <c r="L2053" s="279"/>
      <c r="M2053" s="279"/>
      <c r="N2053" s="279"/>
      <c r="O2053" s="211" t="s">
        <v>2275</v>
      </c>
      <c r="P2053" s="277" t="s">
        <v>2276</v>
      </c>
      <c r="Q2053" s="85">
        <v>2009</v>
      </c>
      <c r="R2053" s="85">
        <v>8</v>
      </c>
      <c r="S2053" s="75">
        <f>100%/R2053</f>
        <v>0.125</v>
      </c>
      <c r="T2053" s="76">
        <f>G2053/R2053</f>
        <v>6475000</v>
      </c>
      <c r="U2053" s="66">
        <f t="shared" si="278"/>
        <v>9</v>
      </c>
      <c r="V2053" s="278">
        <f>T2053</f>
        <v>6475000</v>
      </c>
      <c r="W2053" s="77">
        <f t="shared" si="283"/>
        <v>58275000</v>
      </c>
      <c r="X2053" s="18"/>
    </row>
    <row r="2054" spans="1:24" s="280" customFormat="1" ht="16.5" x14ac:dyDescent="0.25">
      <c r="A2054" s="65">
        <v>4</v>
      </c>
      <c r="B2054" s="66"/>
      <c r="C2054" s="83" t="s">
        <v>2280</v>
      </c>
      <c r="D2054" s="92">
        <v>5001801</v>
      </c>
      <c r="E2054" s="72" t="s">
        <v>288</v>
      </c>
      <c r="F2054" s="85">
        <v>13</v>
      </c>
      <c r="G2054" s="214">
        <v>96200000</v>
      </c>
      <c r="H2054" s="70">
        <v>0</v>
      </c>
      <c r="I2054" s="85">
        <v>13</v>
      </c>
      <c r="J2054" s="223">
        <f t="shared" si="282"/>
        <v>96200000</v>
      </c>
      <c r="K2054" s="70">
        <f t="shared" si="282"/>
        <v>0</v>
      </c>
      <c r="L2054" s="279"/>
      <c r="M2054" s="279"/>
      <c r="N2054" s="279"/>
      <c r="O2054" s="211" t="s">
        <v>2275</v>
      </c>
      <c r="P2054" s="277" t="s">
        <v>2276</v>
      </c>
      <c r="Q2054" s="85">
        <v>2009</v>
      </c>
      <c r="R2054" s="85">
        <v>8</v>
      </c>
      <c r="S2054" s="75">
        <f>100%/R2054</f>
        <v>0.125</v>
      </c>
      <c r="T2054" s="76">
        <f>G2054/R2054</f>
        <v>12025000</v>
      </c>
      <c r="U2054" s="66">
        <f t="shared" si="278"/>
        <v>9</v>
      </c>
      <c r="V2054" s="278">
        <f>T2054</f>
        <v>12025000</v>
      </c>
      <c r="W2054" s="77">
        <f t="shared" si="283"/>
        <v>108225000</v>
      </c>
      <c r="X2054" s="18"/>
    </row>
    <row r="2055" spans="1:24" s="172" customFormat="1" ht="27.75" hidden="1" customHeight="1" x14ac:dyDescent="0.2">
      <c r="A2055" s="57" t="s">
        <v>2281</v>
      </c>
      <c r="B2055" s="174" t="s">
        <v>2282</v>
      </c>
      <c r="C2055" s="175"/>
      <c r="D2055" s="166"/>
      <c r="E2055" s="167"/>
      <c r="F2055" s="179">
        <f t="shared" ref="F2055:P2055" si="284">SUM(F2056:F2067)</f>
        <v>13</v>
      </c>
      <c r="G2055" s="180">
        <f t="shared" si="284"/>
        <v>270887900</v>
      </c>
      <c r="H2055" s="181">
        <f t="shared" si="284"/>
        <v>68573687.5</v>
      </c>
      <c r="I2055" s="179">
        <f t="shared" si="284"/>
        <v>13</v>
      </c>
      <c r="J2055" s="181">
        <f t="shared" si="284"/>
        <v>270887900</v>
      </c>
      <c r="K2055" s="181">
        <f t="shared" si="284"/>
        <v>68573687.5</v>
      </c>
      <c r="L2055" s="180">
        <f t="shared" si="284"/>
        <v>0</v>
      </c>
      <c r="M2055" s="180">
        <f t="shared" si="284"/>
        <v>0</v>
      </c>
      <c r="N2055" s="180">
        <f t="shared" si="284"/>
        <v>0</v>
      </c>
      <c r="O2055" s="180">
        <f t="shared" si="284"/>
        <v>0</v>
      </c>
      <c r="P2055" s="180">
        <f t="shared" si="284"/>
        <v>0</v>
      </c>
      <c r="Q2055" s="209"/>
      <c r="R2055" s="166"/>
      <c r="S2055" s="171"/>
      <c r="T2055" s="76"/>
      <c r="U2055" s="66">
        <f t="shared" si="278"/>
        <v>2018</v>
      </c>
      <c r="V2055" s="66"/>
      <c r="W2055" s="77">
        <f t="shared" si="283"/>
        <v>0</v>
      </c>
      <c r="X2055" s="18">
        <v>11</v>
      </c>
    </row>
    <row r="2056" spans="1:24" s="280" customFormat="1" ht="16.5" x14ac:dyDescent="0.25">
      <c r="A2056" s="65">
        <v>1</v>
      </c>
      <c r="B2056" s="66"/>
      <c r="C2056" s="83" t="s">
        <v>2283</v>
      </c>
      <c r="D2056" s="92">
        <v>5001462</v>
      </c>
      <c r="E2056" s="93" t="s">
        <v>74</v>
      </c>
      <c r="F2056" s="85">
        <v>1</v>
      </c>
      <c r="G2056" s="214">
        <v>5950000</v>
      </c>
      <c r="H2056" s="70">
        <v>0</v>
      </c>
      <c r="I2056" s="85">
        <v>1</v>
      </c>
      <c r="J2056" s="129">
        <f t="shared" ref="J2056:K2063" si="285">G2056</f>
        <v>5950000</v>
      </c>
      <c r="K2056" s="70">
        <f t="shared" si="285"/>
        <v>0</v>
      </c>
      <c r="L2056" s="279"/>
      <c r="M2056" s="279"/>
      <c r="N2056" s="279"/>
      <c r="O2056" s="211" t="s">
        <v>2275</v>
      </c>
      <c r="P2056" s="277" t="s">
        <v>2276</v>
      </c>
      <c r="Q2056" s="85">
        <v>2006</v>
      </c>
      <c r="R2056" s="85">
        <v>8</v>
      </c>
      <c r="S2056" s="75">
        <f t="shared" ref="S2056:S2067" si="286">100%/R2056</f>
        <v>0.125</v>
      </c>
      <c r="T2056" s="76">
        <f t="shared" ref="T2056:T2067" si="287">G2056/R2056</f>
        <v>743750</v>
      </c>
      <c r="U2056" s="66">
        <f t="shared" si="278"/>
        <v>12</v>
      </c>
      <c r="V2056" s="278">
        <v>0</v>
      </c>
      <c r="W2056" s="77">
        <f t="shared" si="283"/>
        <v>8925000</v>
      </c>
      <c r="X2056" s="18"/>
    </row>
    <row r="2057" spans="1:24" s="280" customFormat="1" ht="16.5" x14ac:dyDescent="0.25">
      <c r="A2057" s="65">
        <f>+A2056+1</f>
        <v>2</v>
      </c>
      <c r="B2057" s="66"/>
      <c r="C2057" s="83" t="s">
        <v>2284</v>
      </c>
      <c r="D2057" s="92">
        <v>5001478</v>
      </c>
      <c r="E2057" s="68" t="s">
        <v>58</v>
      </c>
      <c r="F2057" s="85">
        <v>1</v>
      </c>
      <c r="G2057" s="214">
        <v>25000000</v>
      </c>
      <c r="H2057" s="70">
        <v>0</v>
      </c>
      <c r="I2057" s="85">
        <v>1</v>
      </c>
      <c r="J2057" s="129">
        <f t="shared" si="285"/>
        <v>25000000</v>
      </c>
      <c r="K2057" s="70">
        <f t="shared" si="285"/>
        <v>0</v>
      </c>
      <c r="L2057" s="279"/>
      <c r="M2057" s="279"/>
      <c r="N2057" s="279"/>
      <c r="O2057" s="211" t="s">
        <v>2275</v>
      </c>
      <c r="P2057" s="277" t="s">
        <v>2276</v>
      </c>
      <c r="Q2057" s="85">
        <v>2007</v>
      </c>
      <c r="R2057" s="85">
        <v>8</v>
      </c>
      <c r="S2057" s="75">
        <f t="shared" si="286"/>
        <v>0.125</v>
      </c>
      <c r="T2057" s="76">
        <f t="shared" si="287"/>
        <v>3125000</v>
      </c>
      <c r="U2057" s="66">
        <f t="shared" si="278"/>
        <v>11</v>
      </c>
      <c r="V2057" s="278">
        <v>0</v>
      </c>
      <c r="W2057" s="77">
        <f t="shared" si="283"/>
        <v>34375000</v>
      </c>
      <c r="X2057" s="18"/>
    </row>
    <row r="2058" spans="1:24" s="280" customFormat="1" ht="30" x14ac:dyDescent="0.25">
      <c r="A2058" s="65">
        <f t="shared" ref="A2058:A2067" si="288">+A2057+1</f>
        <v>3</v>
      </c>
      <c r="B2058" s="66"/>
      <c r="C2058" s="83" t="s">
        <v>2285</v>
      </c>
      <c r="D2058" s="92">
        <v>5001673</v>
      </c>
      <c r="E2058" s="68" t="s">
        <v>98</v>
      </c>
      <c r="F2058" s="85">
        <v>1</v>
      </c>
      <c r="G2058" s="214">
        <v>20000000</v>
      </c>
      <c r="H2058" s="70">
        <v>0</v>
      </c>
      <c r="I2058" s="85">
        <v>1</v>
      </c>
      <c r="J2058" s="129">
        <f t="shared" si="285"/>
        <v>20000000</v>
      </c>
      <c r="K2058" s="70">
        <f t="shared" si="285"/>
        <v>0</v>
      </c>
      <c r="L2058" s="279"/>
      <c r="M2058" s="279"/>
      <c r="N2058" s="279"/>
      <c r="O2058" s="211" t="s">
        <v>2275</v>
      </c>
      <c r="P2058" s="277" t="s">
        <v>2276</v>
      </c>
      <c r="Q2058" s="85">
        <v>2008</v>
      </c>
      <c r="R2058" s="85">
        <v>8</v>
      </c>
      <c r="S2058" s="75">
        <f t="shared" si="286"/>
        <v>0.125</v>
      </c>
      <c r="T2058" s="76">
        <f t="shared" si="287"/>
        <v>2500000</v>
      </c>
      <c r="U2058" s="66">
        <f t="shared" si="278"/>
        <v>10</v>
      </c>
      <c r="V2058" s="278">
        <v>0</v>
      </c>
      <c r="W2058" s="77">
        <f t="shared" si="283"/>
        <v>25000000</v>
      </c>
      <c r="X2058" s="18"/>
    </row>
    <row r="2059" spans="1:24" s="20" customFormat="1" x14ac:dyDescent="0.25">
      <c r="A2059" s="65">
        <f t="shared" si="288"/>
        <v>4</v>
      </c>
      <c r="B2059" s="66"/>
      <c r="C2059" s="103" t="s">
        <v>2286</v>
      </c>
      <c r="D2059" s="125">
        <v>12014</v>
      </c>
      <c r="E2059" s="68" t="s">
        <v>109</v>
      </c>
      <c r="F2059" s="125">
        <v>1</v>
      </c>
      <c r="G2059" s="185">
        <v>7000000</v>
      </c>
      <c r="H2059" s="70">
        <f>G2059-W2059</f>
        <v>1750000</v>
      </c>
      <c r="I2059" s="125">
        <v>1</v>
      </c>
      <c r="J2059" s="129">
        <f t="shared" si="285"/>
        <v>7000000</v>
      </c>
      <c r="K2059" s="70">
        <f t="shared" si="285"/>
        <v>1750000</v>
      </c>
      <c r="L2059" s="120"/>
      <c r="M2059" s="120"/>
      <c r="N2059" s="120"/>
      <c r="O2059" s="211" t="s">
        <v>2275</v>
      </c>
      <c r="P2059" s="277" t="s">
        <v>2276</v>
      </c>
      <c r="Q2059" s="85">
        <v>2012</v>
      </c>
      <c r="R2059" s="85">
        <v>8</v>
      </c>
      <c r="S2059" s="75">
        <f t="shared" si="286"/>
        <v>0.125</v>
      </c>
      <c r="T2059" s="76">
        <f t="shared" si="287"/>
        <v>875000</v>
      </c>
      <c r="U2059" s="66">
        <f t="shared" si="278"/>
        <v>6</v>
      </c>
      <c r="V2059" s="278">
        <f>T2059</f>
        <v>875000</v>
      </c>
      <c r="W2059" s="77">
        <f t="shared" si="283"/>
        <v>5250000</v>
      </c>
      <c r="X2059" s="18"/>
    </row>
    <row r="2060" spans="1:24" s="280" customFormat="1" ht="30" x14ac:dyDescent="0.25">
      <c r="A2060" s="65">
        <f t="shared" si="288"/>
        <v>5</v>
      </c>
      <c r="B2060" s="66"/>
      <c r="C2060" s="83" t="s">
        <v>2287</v>
      </c>
      <c r="D2060" s="92">
        <v>5001527</v>
      </c>
      <c r="E2060" s="68" t="s">
        <v>220</v>
      </c>
      <c r="F2060" s="85">
        <v>1</v>
      </c>
      <c r="G2060" s="281">
        <v>15000000</v>
      </c>
      <c r="H2060" s="70">
        <v>0</v>
      </c>
      <c r="I2060" s="85">
        <v>1</v>
      </c>
      <c r="J2060" s="129">
        <f t="shared" si="285"/>
        <v>15000000</v>
      </c>
      <c r="K2060" s="70">
        <f t="shared" si="285"/>
        <v>0</v>
      </c>
      <c r="L2060" s="279"/>
      <c r="M2060" s="279"/>
      <c r="N2060" s="279"/>
      <c r="O2060" s="211" t="s">
        <v>2275</v>
      </c>
      <c r="P2060" s="277" t="s">
        <v>2276</v>
      </c>
      <c r="Q2060" s="85">
        <v>2007</v>
      </c>
      <c r="R2060" s="85">
        <v>8</v>
      </c>
      <c r="S2060" s="75">
        <f t="shared" si="286"/>
        <v>0.125</v>
      </c>
      <c r="T2060" s="76">
        <f t="shared" si="287"/>
        <v>1875000</v>
      </c>
      <c r="U2060" s="66">
        <f t="shared" si="278"/>
        <v>11</v>
      </c>
      <c r="V2060" s="278">
        <v>0</v>
      </c>
      <c r="W2060" s="77">
        <f t="shared" si="283"/>
        <v>20625000</v>
      </c>
      <c r="X2060" s="18"/>
    </row>
    <row r="2061" spans="1:24" s="20" customFormat="1" x14ac:dyDescent="0.25">
      <c r="A2061" s="65">
        <f t="shared" si="288"/>
        <v>6</v>
      </c>
      <c r="B2061" s="66"/>
      <c r="C2061" s="200" t="s">
        <v>2288</v>
      </c>
      <c r="D2061" s="125">
        <v>12037</v>
      </c>
      <c r="E2061" s="68" t="s">
        <v>226</v>
      </c>
      <c r="F2061" s="125">
        <v>1</v>
      </c>
      <c r="G2061" s="201">
        <v>7000000</v>
      </c>
      <c r="H2061" s="70">
        <f>G2061-W2061</f>
        <v>1750000</v>
      </c>
      <c r="I2061" s="125">
        <v>1</v>
      </c>
      <c r="J2061" s="129">
        <f t="shared" si="285"/>
        <v>7000000</v>
      </c>
      <c r="K2061" s="70">
        <f t="shared" si="285"/>
        <v>1750000</v>
      </c>
      <c r="L2061" s="120"/>
      <c r="M2061" s="120"/>
      <c r="N2061" s="120"/>
      <c r="O2061" s="93" t="s">
        <v>2275</v>
      </c>
      <c r="P2061" s="277" t="s">
        <v>2276</v>
      </c>
      <c r="Q2061" s="85">
        <v>2012</v>
      </c>
      <c r="R2061" s="85">
        <v>8</v>
      </c>
      <c r="S2061" s="75">
        <f t="shared" si="286"/>
        <v>0.125</v>
      </c>
      <c r="T2061" s="76">
        <f t="shared" si="287"/>
        <v>875000</v>
      </c>
      <c r="U2061" s="66">
        <f t="shared" si="278"/>
        <v>6</v>
      </c>
      <c r="V2061" s="278">
        <f t="shared" ref="V2061:V2066" si="289">T2061</f>
        <v>875000</v>
      </c>
      <c r="W2061" s="77">
        <f t="shared" si="283"/>
        <v>5250000</v>
      </c>
      <c r="X2061" s="18"/>
    </row>
    <row r="2062" spans="1:24" s="280" customFormat="1" ht="16.5" x14ac:dyDescent="0.25">
      <c r="A2062" s="65">
        <f t="shared" si="288"/>
        <v>7</v>
      </c>
      <c r="B2062" s="66"/>
      <c r="C2062" s="83" t="s">
        <v>2289</v>
      </c>
      <c r="D2062" s="92">
        <v>5001838</v>
      </c>
      <c r="E2062" s="68" t="s">
        <v>84</v>
      </c>
      <c r="F2062" s="85">
        <v>1</v>
      </c>
      <c r="G2062" s="214">
        <v>12000000</v>
      </c>
      <c r="H2062" s="70">
        <v>0</v>
      </c>
      <c r="I2062" s="85">
        <v>1</v>
      </c>
      <c r="J2062" s="129">
        <f t="shared" si="285"/>
        <v>12000000</v>
      </c>
      <c r="K2062" s="70">
        <f t="shared" si="285"/>
        <v>0</v>
      </c>
      <c r="L2062" s="279"/>
      <c r="M2062" s="279"/>
      <c r="N2062" s="279"/>
      <c r="O2062" s="93" t="s">
        <v>2275</v>
      </c>
      <c r="P2062" s="277" t="s">
        <v>2276</v>
      </c>
      <c r="Q2062" s="85">
        <v>2009</v>
      </c>
      <c r="R2062" s="85">
        <v>8</v>
      </c>
      <c r="S2062" s="75">
        <f t="shared" si="286"/>
        <v>0.125</v>
      </c>
      <c r="T2062" s="76">
        <f t="shared" si="287"/>
        <v>1500000</v>
      </c>
      <c r="U2062" s="66">
        <f t="shared" si="278"/>
        <v>9</v>
      </c>
      <c r="V2062" s="278">
        <f t="shared" si="289"/>
        <v>1500000</v>
      </c>
      <c r="W2062" s="77">
        <f t="shared" si="283"/>
        <v>13500000</v>
      </c>
      <c r="X2062" s="18"/>
    </row>
    <row r="2063" spans="1:24" s="10" customFormat="1" ht="16.5" x14ac:dyDescent="0.25">
      <c r="A2063" s="65">
        <f t="shared" si="288"/>
        <v>8</v>
      </c>
      <c r="B2063" s="66"/>
      <c r="C2063" s="67" t="s">
        <v>2290</v>
      </c>
      <c r="D2063" s="66">
        <v>15002</v>
      </c>
      <c r="E2063" s="68" t="s">
        <v>84</v>
      </c>
      <c r="F2063" s="65">
        <v>1</v>
      </c>
      <c r="G2063" s="281">
        <v>7340000</v>
      </c>
      <c r="H2063" s="70">
        <f>G2063-W2063</f>
        <v>4587500</v>
      </c>
      <c r="I2063" s="65">
        <v>1</v>
      </c>
      <c r="J2063" s="87">
        <f t="shared" si="285"/>
        <v>7340000</v>
      </c>
      <c r="K2063" s="70">
        <f t="shared" si="285"/>
        <v>4587500</v>
      </c>
      <c r="L2063" s="282"/>
      <c r="M2063" s="282"/>
      <c r="N2063" s="282"/>
      <c r="O2063" s="283" t="s">
        <v>2275</v>
      </c>
      <c r="P2063" s="284" t="s">
        <v>2276</v>
      </c>
      <c r="Q2063" s="65">
        <v>2015</v>
      </c>
      <c r="R2063" s="65">
        <v>8</v>
      </c>
      <c r="S2063" s="75">
        <f t="shared" si="286"/>
        <v>0.125</v>
      </c>
      <c r="T2063" s="76">
        <f t="shared" si="287"/>
        <v>917500</v>
      </c>
      <c r="U2063" s="66">
        <f t="shared" si="278"/>
        <v>3</v>
      </c>
      <c r="V2063" s="278">
        <f t="shared" si="289"/>
        <v>917500</v>
      </c>
      <c r="W2063" s="77">
        <f t="shared" si="283"/>
        <v>2752500</v>
      </c>
      <c r="X2063" s="18"/>
    </row>
    <row r="2064" spans="1:24" s="10" customFormat="1" ht="16.5" x14ac:dyDescent="0.25">
      <c r="A2064" s="65">
        <f t="shared" si="288"/>
        <v>9</v>
      </c>
      <c r="B2064" s="66"/>
      <c r="C2064" s="67" t="s">
        <v>2291</v>
      </c>
      <c r="D2064" s="66">
        <v>16010</v>
      </c>
      <c r="E2064" s="68" t="s">
        <v>84</v>
      </c>
      <c r="F2064" s="65">
        <v>1</v>
      </c>
      <c r="G2064" s="281">
        <v>35500000</v>
      </c>
      <c r="H2064" s="70">
        <f>G2064-W2064</f>
        <v>26625000</v>
      </c>
      <c r="I2064" s="65">
        <v>1</v>
      </c>
      <c r="J2064" s="87">
        <v>35500000</v>
      </c>
      <c r="K2064" s="70">
        <f>H2064</f>
        <v>26625000</v>
      </c>
      <c r="L2064" s="282"/>
      <c r="M2064" s="282"/>
      <c r="N2064" s="282"/>
      <c r="O2064" s="283" t="s">
        <v>2275</v>
      </c>
      <c r="P2064" s="284" t="s">
        <v>2276</v>
      </c>
      <c r="Q2064" s="65">
        <v>2016</v>
      </c>
      <c r="R2064" s="65">
        <v>8</v>
      </c>
      <c r="S2064" s="75">
        <f t="shared" si="286"/>
        <v>0.125</v>
      </c>
      <c r="T2064" s="76">
        <f t="shared" si="287"/>
        <v>4437500</v>
      </c>
      <c r="U2064" s="66">
        <f t="shared" si="278"/>
        <v>2</v>
      </c>
      <c r="V2064" s="278">
        <f t="shared" si="289"/>
        <v>4437500</v>
      </c>
      <c r="W2064" s="77">
        <f t="shared" si="283"/>
        <v>8875000</v>
      </c>
      <c r="X2064" s="18"/>
    </row>
    <row r="2065" spans="1:24" s="10" customFormat="1" ht="30" x14ac:dyDescent="0.25">
      <c r="A2065" s="65">
        <f t="shared" si="288"/>
        <v>10</v>
      </c>
      <c r="B2065" s="66"/>
      <c r="C2065" s="67" t="s">
        <v>2292</v>
      </c>
      <c r="D2065" s="66">
        <v>16030</v>
      </c>
      <c r="E2065" s="68" t="s">
        <v>84</v>
      </c>
      <c r="F2065" s="65">
        <v>1</v>
      </c>
      <c r="G2065" s="281">
        <v>15400000</v>
      </c>
      <c r="H2065" s="70">
        <f>G2065-W2065</f>
        <v>11550000</v>
      </c>
      <c r="I2065" s="65">
        <v>1</v>
      </c>
      <c r="J2065" s="87">
        <v>15400000</v>
      </c>
      <c r="K2065" s="70">
        <f>H2065</f>
        <v>11550000</v>
      </c>
      <c r="L2065" s="282"/>
      <c r="M2065" s="282"/>
      <c r="N2065" s="282"/>
      <c r="O2065" s="283" t="s">
        <v>2275</v>
      </c>
      <c r="P2065" s="284" t="s">
        <v>2276</v>
      </c>
      <c r="Q2065" s="65">
        <v>2016</v>
      </c>
      <c r="R2065" s="65">
        <v>8</v>
      </c>
      <c r="S2065" s="75">
        <f t="shared" si="286"/>
        <v>0.125</v>
      </c>
      <c r="T2065" s="76">
        <f t="shared" si="287"/>
        <v>1925000</v>
      </c>
      <c r="U2065" s="66">
        <f t="shared" si="278"/>
        <v>2</v>
      </c>
      <c r="V2065" s="278">
        <f t="shared" si="289"/>
        <v>1925000</v>
      </c>
      <c r="W2065" s="77">
        <f t="shared" si="283"/>
        <v>3850000</v>
      </c>
      <c r="X2065" s="18"/>
    </row>
    <row r="2066" spans="1:24" s="280" customFormat="1" ht="16.5" x14ac:dyDescent="0.25">
      <c r="A2066" s="65">
        <f t="shared" si="288"/>
        <v>11</v>
      </c>
      <c r="B2066" s="92"/>
      <c r="C2066" s="83" t="s">
        <v>2293</v>
      </c>
      <c r="D2066" s="92">
        <v>15052</v>
      </c>
      <c r="E2066" s="93" t="s">
        <v>86</v>
      </c>
      <c r="F2066" s="85">
        <v>2</v>
      </c>
      <c r="G2066" s="214">
        <v>35697900</v>
      </c>
      <c r="H2066" s="95">
        <f>G2066-W2066</f>
        <v>22311187.5</v>
      </c>
      <c r="I2066" s="85">
        <v>2</v>
      </c>
      <c r="J2066" s="129">
        <f>G2066</f>
        <v>35697900</v>
      </c>
      <c r="K2066" s="95">
        <f>H2066</f>
        <v>22311187.5</v>
      </c>
      <c r="L2066" s="279"/>
      <c r="M2066" s="279"/>
      <c r="N2066" s="279"/>
      <c r="O2066" s="211" t="s">
        <v>2275</v>
      </c>
      <c r="P2066" s="285" t="s">
        <v>2276</v>
      </c>
      <c r="Q2066" s="85">
        <v>2015</v>
      </c>
      <c r="R2066" s="85">
        <v>8</v>
      </c>
      <c r="S2066" s="97">
        <f t="shared" si="286"/>
        <v>0.125</v>
      </c>
      <c r="T2066" s="98">
        <f t="shared" si="287"/>
        <v>4462237.5</v>
      </c>
      <c r="U2066" s="66">
        <f t="shared" si="278"/>
        <v>3</v>
      </c>
      <c r="V2066" s="278">
        <f t="shared" si="289"/>
        <v>4462237.5</v>
      </c>
      <c r="W2066" s="99">
        <f t="shared" si="283"/>
        <v>13386712.5</v>
      </c>
      <c r="X2066" s="100"/>
    </row>
    <row r="2067" spans="1:24" s="280" customFormat="1" ht="16.5" x14ac:dyDescent="0.25">
      <c r="A2067" s="65">
        <f t="shared" si="288"/>
        <v>12</v>
      </c>
      <c r="B2067" s="66"/>
      <c r="C2067" s="83" t="s">
        <v>2294</v>
      </c>
      <c r="D2067" s="92">
        <v>5001576</v>
      </c>
      <c r="E2067" s="68" t="s">
        <v>2278</v>
      </c>
      <c r="F2067" s="85">
        <v>1</v>
      </c>
      <c r="G2067" s="214">
        <v>85000000</v>
      </c>
      <c r="H2067" s="70">
        <v>0</v>
      </c>
      <c r="I2067" s="85">
        <v>1</v>
      </c>
      <c r="J2067" s="129">
        <f>G2067</f>
        <v>85000000</v>
      </c>
      <c r="K2067" s="70">
        <f>H2067</f>
        <v>0</v>
      </c>
      <c r="L2067" s="279"/>
      <c r="M2067" s="279"/>
      <c r="N2067" s="279"/>
      <c r="O2067" s="211" t="s">
        <v>2275</v>
      </c>
      <c r="P2067" s="277" t="s">
        <v>2276</v>
      </c>
      <c r="Q2067" s="85">
        <v>2007</v>
      </c>
      <c r="R2067" s="85">
        <v>8</v>
      </c>
      <c r="S2067" s="75">
        <f t="shared" si="286"/>
        <v>0.125</v>
      </c>
      <c r="T2067" s="76">
        <f t="shared" si="287"/>
        <v>10625000</v>
      </c>
      <c r="U2067" s="66">
        <f t="shared" si="278"/>
        <v>11</v>
      </c>
      <c r="V2067" s="278">
        <v>0</v>
      </c>
      <c r="W2067" s="77">
        <f t="shared" si="283"/>
        <v>116875000</v>
      </c>
      <c r="X2067" s="18"/>
    </row>
    <row r="2068" spans="1:24" s="172" customFormat="1" ht="27" hidden="1" customHeight="1" x14ac:dyDescent="0.2">
      <c r="A2068" s="57" t="s">
        <v>2295</v>
      </c>
      <c r="B2068" s="177" t="s">
        <v>2296</v>
      </c>
      <c r="C2068" s="178"/>
      <c r="D2068" s="166"/>
      <c r="E2068" s="167"/>
      <c r="F2068" s="179">
        <f t="shared" ref="F2068:K2068" si="290">SUM(F2069)</f>
        <v>10</v>
      </c>
      <c r="G2068" s="180">
        <f t="shared" si="290"/>
        <v>59000000</v>
      </c>
      <c r="H2068" s="181">
        <f t="shared" si="290"/>
        <v>0</v>
      </c>
      <c r="I2068" s="179">
        <f t="shared" si="290"/>
        <v>10</v>
      </c>
      <c r="J2068" s="181">
        <f t="shared" si="290"/>
        <v>59000000</v>
      </c>
      <c r="K2068" s="181">
        <f t="shared" si="290"/>
        <v>0</v>
      </c>
      <c r="L2068" s="286"/>
      <c r="M2068" s="286"/>
      <c r="N2068" s="286"/>
      <c r="O2068" s="286"/>
      <c r="P2068" s="90"/>
      <c r="Q2068" s="209"/>
      <c r="R2068" s="166"/>
      <c r="S2068" s="171"/>
      <c r="T2068" s="76"/>
      <c r="U2068" s="66">
        <f t="shared" si="278"/>
        <v>2018</v>
      </c>
      <c r="V2068" s="66"/>
      <c r="W2068" s="77">
        <f t="shared" si="283"/>
        <v>0</v>
      </c>
      <c r="X2068" s="18">
        <v>4</v>
      </c>
    </row>
    <row r="2069" spans="1:24" s="280" customFormat="1" ht="16.5" x14ac:dyDescent="0.25">
      <c r="A2069" s="65">
        <v>1</v>
      </c>
      <c r="B2069" s="66"/>
      <c r="C2069" s="83" t="s">
        <v>2297</v>
      </c>
      <c r="D2069" s="92">
        <v>5001762</v>
      </c>
      <c r="E2069" s="68" t="s">
        <v>2278</v>
      </c>
      <c r="F2069" s="85">
        <v>10</v>
      </c>
      <c r="G2069" s="214">
        <v>59000000</v>
      </c>
      <c r="H2069" s="70">
        <v>0</v>
      </c>
      <c r="I2069" s="85">
        <v>10</v>
      </c>
      <c r="J2069" s="129">
        <v>59000000</v>
      </c>
      <c r="K2069" s="70">
        <f>H2069</f>
        <v>0</v>
      </c>
      <c r="L2069" s="279"/>
      <c r="M2069" s="279"/>
      <c r="N2069" s="279"/>
      <c r="O2069" s="211" t="s">
        <v>2275</v>
      </c>
      <c r="P2069" s="277" t="s">
        <v>2276</v>
      </c>
      <c r="Q2069" s="85">
        <v>2009</v>
      </c>
      <c r="R2069" s="85">
        <v>8</v>
      </c>
      <c r="S2069" s="75">
        <f>100%/R2069</f>
        <v>0.125</v>
      </c>
      <c r="T2069" s="76">
        <f>G2069/R2069</f>
        <v>7375000</v>
      </c>
      <c r="U2069" s="66">
        <f t="shared" si="278"/>
        <v>9</v>
      </c>
      <c r="V2069" s="278">
        <f>T2069</f>
        <v>7375000</v>
      </c>
      <c r="W2069" s="77">
        <f t="shared" si="283"/>
        <v>66375000</v>
      </c>
      <c r="X2069" s="18"/>
    </row>
    <row r="2070" spans="1:24" s="294" customFormat="1" ht="25.5" hidden="1" customHeight="1" x14ac:dyDescent="0.25">
      <c r="A2070" s="48">
        <v>3</v>
      </c>
      <c r="B2070" s="266" t="s">
        <v>2298</v>
      </c>
      <c r="C2070" s="267"/>
      <c r="D2070" s="268"/>
      <c r="E2070" s="269"/>
      <c r="F2070" s="287">
        <f t="shared" ref="F2070:K2070" si="291">F2071+F2089</f>
        <v>51</v>
      </c>
      <c r="G2070" s="288">
        <f t="shared" si="291"/>
        <v>502509600</v>
      </c>
      <c r="H2070" s="289">
        <f t="shared" si="291"/>
        <v>109402250</v>
      </c>
      <c r="I2070" s="287">
        <f t="shared" si="291"/>
        <v>51</v>
      </c>
      <c r="J2070" s="289">
        <f t="shared" si="291"/>
        <v>502509600</v>
      </c>
      <c r="K2070" s="289">
        <f t="shared" si="291"/>
        <v>109402250</v>
      </c>
      <c r="L2070" s="290"/>
      <c r="M2070" s="290"/>
      <c r="N2070" s="290"/>
      <c r="O2070" s="291"/>
      <c r="P2070" s="292"/>
      <c r="Q2070" s="293"/>
      <c r="R2070" s="293"/>
      <c r="S2070" s="273"/>
      <c r="T2070" s="274"/>
      <c r="U2070" s="66">
        <f t="shared" si="278"/>
        <v>2018</v>
      </c>
      <c r="V2070" s="268"/>
      <c r="W2070" s="275">
        <f t="shared" si="283"/>
        <v>0</v>
      </c>
      <c r="X2070" s="276">
        <v>7</v>
      </c>
    </row>
    <row r="2071" spans="1:24" s="303" customFormat="1" ht="26.25" hidden="1" customHeight="1" x14ac:dyDescent="0.25">
      <c r="A2071" s="57" t="s">
        <v>2299</v>
      </c>
      <c r="B2071" s="174" t="s">
        <v>2300</v>
      </c>
      <c r="C2071" s="175"/>
      <c r="D2071" s="63"/>
      <c r="E2071" s="295"/>
      <c r="F2071" s="296">
        <f t="shared" ref="F2071:K2071" si="292">SUM(F2072:F2088)</f>
        <v>20</v>
      </c>
      <c r="G2071" s="297">
        <f t="shared" si="292"/>
        <v>203390000</v>
      </c>
      <c r="H2071" s="298">
        <f t="shared" si="292"/>
        <v>73777500</v>
      </c>
      <c r="I2071" s="296">
        <f t="shared" si="292"/>
        <v>20</v>
      </c>
      <c r="J2071" s="298">
        <f t="shared" si="292"/>
        <v>203390000</v>
      </c>
      <c r="K2071" s="298">
        <f t="shared" si="292"/>
        <v>73777500</v>
      </c>
      <c r="L2071" s="299"/>
      <c r="M2071" s="299"/>
      <c r="N2071" s="299"/>
      <c r="O2071" s="300"/>
      <c r="P2071" s="301"/>
      <c r="Q2071" s="57"/>
      <c r="R2071" s="57"/>
      <c r="S2071" s="302"/>
      <c r="T2071" s="76"/>
      <c r="U2071" s="66">
        <f t="shared" si="278"/>
        <v>2018</v>
      </c>
      <c r="V2071" s="66"/>
      <c r="W2071" s="77">
        <f t="shared" si="283"/>
        <v>0</v>
      </c>
      <c r="X2071" s="18">
        <v>8</v>
      </c>
    </row>
    <row r="2072" spans="1:24" s="10" customFormat="1" ht="30" x14ac:dyDescent="0.25">
      <c r="A2072" s="65">
        <v>1</v>
      </c>
      <c r="B2072" s="66"/>
      <c r="C2072" s="67" t="s">
        <v>2301</v>
      </c>
      <c r="D2072" s="195">
        <v>13008</v>
      </c>
      <c r="E2072" s="68" t="s">
        <v>84</v>
      </c>
      <c r="F2072" s="65">
        <v>1</v>
      </c>
      <c r="G2072" s="281">
        <v>9300000</v>
      </c>
      <c r="H2072" s="70">
        <f>G2072-W2072</f>
        <v>3487500</v>
      </c>
      <c r="I2072" s="65">
        <v>1</v>
      </c>
      <c r="J2072" s="87">
        <f t="shared" ref="J2072:K2087" si="293">G2072</f>
        <v>9300000</v>
      </c>
      <c r="K2072" s="70">
        <f t="shared" si="293"/>
        <v>3487500</v>
      </c>
      <c r="L2072" s="282"/>
      <c r="M2072" s="282"/>
      <c r="N2072" s="282"/>
      <c r="O2072" s="68" t="s">
        <v>2275</v>
      </c>
      <c r="P2072" s="284" t="s">
        <v>2276</v>
      </c>
      <c r="Q2072" s="65">
        <v>2013</v>
      </c>
      <c r="R2072" s="65">
        <v>8</v>
      </c>
      <c r="S2072" s="75">
        <f t="shared" ref="S2072:S2088" si="294">100%/R2072</f>
        <v>0.125</v>
      </c>
      <c r="T2072" s="76">
        <f t="shared" ref="T2072:T2088" si="295">G2072/R2072</f>
        <v>1162500</v>
      </c>
      <c r="U2072" s="66">
        <f t="shared" si="278"/>
        <v>5</v>
      </c>
      <c r="V2072" s="278">
        <f>T2072</f>
        <v>1162500</v>
      </c>
      <c r="W2072" s="77">
        <f t="shared" si="283"/>
        <v>5812500</v>
      </c>
      <c r="X2072" s="18"/>
    </row>
    <row r="2073" spans="1:24" s="280" customFormat="1" ht="16.5" x14ac:dyDescent="0.25">
      <c r="A2073" s="65">
        <f>+A2072+1</f>
        <v>2</v>
      </c>
      <c r="B2073" s="66"/>
      <c r="C2073" s="83" t="s">
        <v>2302</v>
      </c>
      <c r="D2073" s="92">
        <v>5001549</v>
      </c>
      <c r="E2073" s="68" t="s">
        <v>58</v>
      </c>
      <c r="F2073" s="85">
        <v>2</v>
      </c>
      <c r="G2073" s="214">
        <v>17140000</v>
      </c>
      <c r="H2073" s="70">
        <v>0</v>
      </c>
      <c r="I2073" s="85">
        <v>2</v>
      </c>
      <c r="J2073" s="129">
        <f t="shared" si="293"/>
        <v>17140000</v>
      </c>
      <c r="K2073" s="70">
        <f t="shared" si="293"/>
        <v>0</v>
      </c>
      <c r="L2073" s="279"/>
      <c r="M2073" s="279"/>
      <c r="N2073" s="279"/>
      <c r="O2073" s="211" t="s">
        <v>2275</v>
      </c>
      <c r="P2073" s="277" t="s">
        <v>2276</v>
      </c>
      <c r="Q2073" s="85">
        <v>2007</v>
      </c>
      <c r="R2073" s="85">
        <v>8</v>
      </c>
      <c r="S2073" s="75">
        <f t="shared" si="294"/>
        <v>0.125</v>
      </c>
      <c r="T2073" s="76">
        <f t="shared" si="295"/>
        <v>2142500</v>
      </c>
      <c r="U2073" s="66">
        <f t="shared" si="278"/>
        <v>11</v>
      </c>
      <c r="V2073" s="278">
        <v>0</v>
      </c>
      <c r="W2073" s="77">
        <f t="shared" si="283"/>
        <v>23567500</v>
      </c>
      <c r="X2073" s="18"/>
    </row>
    <row r="2074" spans="1:24" s="280" customFormat="1" ht="16.5" x14ac:dyDescent="0.25">
      <c r="A2074" s="65">
        <f t="shared" ref="A2074:A2088" si="296">+A2073+1</f>
        <v>3</v>
      </c>
      <c r="B2074" s="66"/>
      <c r="C2074" s="83" t="s">
        <v>2303</v>
      </c>
      <c r="D2074" s="304" t="s">
        <v>2304</v>
      </c>
      <c r="E2074" s="68" t="s">
        <v>1097</v>
      </c>
      <c r="F2074" s="85">
        <v>1</v>
      </c>
      <c r="G2074" s="214">
        <v>5800000</v>
      </c>
      <c r="H2074" s="70">
        <f>G2074-W2074</f>
        <v>0</v>
      </c>
      <c r="I2074" s="85">
        <v>1</v>
      </c>
      <c r="J2074" s="129">
        <f t="shared" si="293"/>
        <v>5800000</v>
      </c>
      <c r="K2074" s="70">
        <f t="shared" si="293"/>
        <v>0</v>
      </c>
      <c r="L2074" s="279"/>
      <c r="M2074" s="279"/>
      <c r="N2074" s="279"/>
      <c r="O2074" s="211" t="s">
        <v>2275</v>
      </c>
      <c r="P2074" s="277" t="s">
        <v>2276</v>
      </c>
      <c r="Q2074" s="85">
        <v>2010</v>
      </c>
      <c r="R2074" s="85">
        <v>8</v>
      </c>
      <c r="S2074" s="75">
        <f t="shared" si="294"/>
        <v>0.125</v>
      </c>
      <c r="T2074" s="76">
        <f t="shared" si="295"/>
        <v>725000</v>
      </c>
      <c r="U2074" s="66">
        <f t="shared" si="278"/>
        <v>8</v>
      </c>
      <c r="V2074" s="278">
        <f>T2074</f>
        <v>725000</v>
      </c>
      <c r="W2074" s="77">
        <f t="shared" si="283"/>
        <v>5800000</v>
      </c>
      <c r="X2074" s="18"/>
    </row>
    <row r="2075" spans="1:24" s="280" customFormat="1" ht="16.5" x14ac:dyDescent="0.25">
      <c r="A2075" s="65">
        <f t="shared" si="296"/>
        <v>4</v>
      </c>
      <c r="B2075" s="66"/>
      <c r="C2075" s="83" t="s">
        <v>2305</v>
      </c>
      <c r="D2075" s="304" t="s">
        <v>2306</v>
      </c>
      <c r="E2075" s="68" t="s">
        <v>98</v>
      </c>
      <c r="F2075" s="85">
        <v>1</v>
      </c>
      <c r="G2075" s="214">
        <v>7000000</v>
      </c>
      <c r="H2075" s="70">
        <v>0</v>
      </c>
      <c r="I2075" s="85">
        <v>1</v>
      </c>
      <c r="J2075" s="129">
        <f t="shared" si="293"/>
        <v>7000000</v>
      </c>
      <c r="K2075" s="70">
        <f t="shared" si="293"/>
        <v>0</v>
      </c>
      <c r="L2075" s="279"/>
      <c r="M2075" s="279"/>
      <c r="N2075" s="279"/>
      <c r="O2075" s="211" t="s">
        <v>2275</v>
      </c>
      <c r="P2075" s="277" t="s">
        <v>2276</v>
      </c>
      <c r="Q2075" s="85">
        <v>2009</v>
      </c>
      <c r="R2075" s="85">
        <v>8</v>
      </c>
      <c r="S2075" s="75">
        <f t="shared" si="294"/>
        <v>0.125</v>
      </c>
      <c r="T2075" s="76">
        <f t="shared" si="295"/>
        <v>875000</v>
      </c>
      <c r="U2075" s="66">
        <f t="shared" si="278"/>
        <v>9</v>
      </c>
      <c r="V2075" s="278">
        <f>T2075</f>
        <v>875000</v>
      </c>
      <c r="W2075" s="77">
        <f t="shared" si="283"/>
        <v>7875000</v>
      </c>
      <c r="X2075" s="18"/>
    </row>
    <row r="2076" spans="1:24" s="280" customFormat="1" ht="16.5" x14ac:dyDescent="0.25">
      <c r="A2076" s="65">
        <f t="shared" si="296"/>
        <v>5</v>
      </c>
      <c r="B2076" s="66"/>
      <c r="C2076" s="83" t="s">
        <v>2307</v>
      </c>
      <c r="D2076" s="92">
        <v>5001823</v>
      </c>
      <c r="E2076" s="153" t="s">
        <v>261</v>
      </c>
      <c r="F2076" s="85">
        <v>1</v>
      </c>
      <c r="G2076" s="214">
        <v>18000000</v>
      </c>
      <c r="H2076" s="70">
        <v>0</v>
      </c>
      <c r="I2076" s="85">
        <v>1</v>
      </c>
      <c r="J2076" s="129">
        <f t="shared" si="293"/>
        <v>18000000</v>
      </c>
      <c r="K2076" s="70">
        <f t="shared" si="293"/>
        <v>0</v>
      </c>
      <c r="L2076" s="279"/>
      <c r="M2076" s="279"/>
      <c r="N2076" s="279"/>
      <c r="O2076" s="211" t="s">
        <v>2275</v>
      </c>
      <c r="P2076" s="277" t="s">
        <v>2276</v>
      </c>
      <c r="Q2076" s="85">
        <v>2009</v>
      </c>
      <c r="R2076" s="85">
        <v>8</v>
      </c>
      <c r="S2076" s="75">
        <f t="shared" si="294"/>
        <v>0.125</v>
      </c>
      <c r="T2076" s="76">
        <f t="shared" si="295"/>
        <v>2250000</v>
      </c>
      <c r="U2076" s="66">
        <f t="shared" si="278"/>
        <v>9</v>
      </c>
      <c r="V2076" s="278">
        <f>T2076</f>
        <v>2250000</v>
      </c>
      <c r="W2076" s="77">
        <f t="shared" si="283"/>
        <v>20250000</v>
      </c>
      <c r="X2076" s="18"/>
    </row>
    <row r="2077" spans="1:24" s="280" customFormat="1" ht="16.5" x14ac:dyDescent="0.25">
      <c r="A2077" s="65">
        <f t="shared" si="296"/>
        <v>6</v>
      </c>
      <c r="B2077" s="66"/>
      <c r="C2077" s="83" t="s">
        <v>2308</v>
      </c>
      <c r="D2077" s="215">
        <v>13001</v>
      </c>
      <c r="E2077" s="68" t="s">
        <v>84</v>
      </c>
      <c r="F2077" s="85">
        <v>1</v>
      </c>
      <c r="G2077" s="214">
        <v>8000000</v>
      </c>
      <c r="H2077" s="70">
        <f>G2077-W2077</f>
        <v>3000000</v>
      </c>
      <c r="I2077" s="85">
        <v>1</v>
      </c>
      <c r="J2077" s="129">
        <f t="shared" si="293"/>
        <v>8000000</v>
      </c>
      <c r="K2077" s="70">
        <f t="shared" si="293"/>
        <v>3000000</v>
      </c>
      <c r="L2077" s="279"/>
      <c r="M2077" s="279"/>
      <c r="N2077" s="279"/>
      <c r="O2077" s="93" t="s">
        <v>2275</v>
      </c>
      <c r="P2077" s="277" t="s">
        <v>2276</v>
      </c>
      <c r="Q2077" s="85">
        <v>2013</v>
      </c>
      <c r="R2077" s="85">
        <v>8</v>
      </c>
      <c r="S2077" s="75">
        <f t="shared" si="294"/>
        <v>0.125</v>
      </c>
      <c r="T2077" s="76">
        <f t="shared" si="295"/>
        <v>1000000</v>
      </c>
      <c r="U2077" s="66">
        <f t="shared" si="278"/>
        <v>5</v>
      </c>
      <c r="V2077" s="278">
        <f>T2077</f>
        <v>1000000</v>
      </c>
      <c r="W2077" s="77">
        <f t="shared" si="283"/>
        <v>5000000</v>
      </c>
      <c r="X2077" s="18"/>
    </row>
    <row r="2078" spans="1:24" s="280" customFormat="1" ht="16.5" x14ac:dyDescent="0.25">
      <c r="A2078" s="65">
        <f t="shared" si="296"/>
        <v>7</v>
      </c>
      <c r="B2078" s="66"/>
      <c r="C2078" s="83" t="s">
        <v>2309</v>
      </c>
      <c r="D2078" s="92">
        <v>5001346</v>
      </c>
      <c r="E2078" s="68" t="s">
        <v>2278</v>
      </c>
      <c r="F2078" s="85">
        <v>1</v>
      </c>
      <c r="G2078" s="214">
        <v>6080000</v>
      </c>
      <c r="H2078" s="70">
        <v>0</v>
      </c>
      <c r="I2078" s="85">
        <v>1</v>
      </c>
      <c r="J2078" s="129">
        <f t="shared" si="293"/>
        <v>6080000</v>
      </c>
      <c r="K2078" s="70">
        <f t="shared" si="293"/>
        <v>0</v>
      </c>
      <c r="L2078" s="279"/>
      <c r="M2078" s="279"/>
      <c r="N2078" s="279"/>
      <c r="O2078" s="211" t="s">
        <v>2275</v>
      </c>
      <c r="P2078" s="277" t="s">
        <v>2276</v>
      </c>
      <c r="Q2078" s="85">
        <v>2006</v>
      </c>
      <c r="R2078" s="85">
        <v>8</v>
      </c>
      <c r="S2078" s="75">
        <f t="shared" si="294"/>
        <v>0.125</v>
      </c>
      <c r="T2078" s="76">
        <f t="shared" si="295"/>
        <v>760000</v>
      </c>
      <c r="U2078" s="66">
        <f t="shared" si="278"/>
        <v>12</v>
      </c>
      <c r="V2078" s="278">
        <v>0</v>
      </c>
      <c r="W2078" s="77">
        <f t="shared" si="283"/>
        <v>9120000</v>
      </c>
      <c r="X2078" s="18"/>
    </row>
    <row r="2079" spans="1:24" s="280" customFormat="1" ht="16.5" x14ac:dyDescent="0.25">
      <c r="A2079" s="65">
        <f t="shared" si="296"/>
        <v>8</v>
      </c>
      <c r="B2079" s="66"/>
      <c r="C2079" s="83" t="s">
        <v>2310</v>
      </c>
      <c r="D2079" s="92">
        <v>5001485</v>
      </c>
      <c r="E2079" s="68" t="s">
        <v>2278</v>
      </c>
      <c r="F2079" s="85">
        <v>1</v>
      </c>
      <c r="G2079" s="214">
        <v>7000000</v>
      </c>
      <c r="H2079" s="70">
        <v>0</v>
      </c>
      <c r="I2079" s="85">
        <v>1</v>
      </c>
      <c r="J2079" s="129">
        <f t="shared" si="293"/>
        <v>7000000</v>
      </c>
      <c r="K2079" s="70">
        <f t="shared" si="293"/>
        <v>0</v>
      </c>
      <c r="L2079" s="279"/>
      <c r="M2079" s="279"/>
      <c r="N2079" s="279"/>
      <c r="O2079" s="211" t="s">
        <v>2275</v>
      </c>
      <c r="P2079" s="277" t="s">
        <v>2276</v>
      </c>
      <c r="Q2079" s="85">
        <v>2007</v>
      </c>
      <c r="R2079" s="85">
        <v>8</v>
      </c>
      <c r="S2079" s="75">
        <f t="shared" si="294"/>
        <v>0.125</v>
      </c>
      <c r="T2079" s="76">
        <f t="shared" si="295"/>
        <v>875000</v>
      </c>
      <c r="U2079" s="66">
        <f t="shared" si="278"/>
        <v>11</v>
      </c>
      <c r="V2079" s="278">
        <v>0</v>
      </c>
      <c r="W2079" s="77">
        <f t="shared" si="283"/>
        <v>9625000</v>
      </c>
      <c r="X2079" s="18"/>
    </row>
    <row r="2080" spans="1:24" s="10" customFormat="1" ht="16.5" x14ac:dyDescent="0.25">
      <c r="A2080" s="65">
        <f t="shared" si="296"/>
        <v>9</v>
      </c>
      <c r="B2080" s="66"/>
      <c r="C2080" s="67" t="s">
        <v>2311</v>
      </c>
      <c r="D2080" s="66">
        <v>14030</v>
      </c>
      <c r="E2080" s="68" t="s">
        <v>84</v>
      </c>
      <c r="F2080" s="65">
        <v>1</v>
      </c>
      <c r="G2080" s="281">
        <v>9600000</v>
      </c>
      <c r="H2080" s="70">
        <f t="shared" ref="H2080:H2086" si="297">G2080-W2080</f>
        <v>4800000</v>
      </c>
      <c r="I2080" s="65">
        <v>1</v>
      </c>
      <c r="J2080" s="305">
        <v>9600000</v>
      </c>
      <c r="K2080" s="70">
        <f t="shared" si="293"/>
        <v>4800000</v>
      </c>
      <c r="L2080" s="282"/>
      <c r="M2080" s="282"/>
      <c r="N2080" s="282"/>
      <c r="O2080" s="283" t="s">
        <v>2275</v>
      </c>
      <c r="P2080" s="284" t="s">
        <v>2276</v>
      </c>
      <c r="Q2080" s="65">
        <v>2014</v>
      </c>
      <c r="R2080" s="65">
        <v>8</v>
      </c>
      <c r="S2080" s="75">
        <f t="shared" si="294"/>
        <v>0.125</v>
      </c>
      <c r="T2080" s="76">
        <f t="shared" si="295"/>
        <v>1200000</v>
      </c>
      <c r="U2080" s="66">
        <f t="shared" si="278"/>
        <v>4</v>
      </c>
      <c r="V2080" s="278">
        <f t="shared" ref="V2080:V2088" si="298">T2080</f>
        <v>1200000</v>
      </c>
      <c r="W2080" s="77">
        <f t="shared" si="283"/>
        <v>4800000</v>
      </c>
      <c r="X2080" s="18"/>
    </row>
    <row r="2081" spans="1:24" s="10" customFormat="1" ht="16.5" x14ac:dyDescent="0.25">
      <c r="A2081" s="65">
        <f t="shared" si="296"/>
        <v>10</v>
      </c>
      <c r="B2081" s="66"/>
      <c r="C2081" s="67" t="s">
        <v>2312</v>
      </c>
      <c r="D2081" s="66">
        <v>14031</v>
      </c>
      <c r="E2081" s="68" t="s">
        <v>84</v>
      </c>
      <c r="F2081" s="65">
        <v>1</v>
      </c>
      <c r="G2081" s="281">
        <v>10000000</v>
      </c>
      <c r="H2081" s="70">
        <f t="shared" si="297"/>
        <v>5000000</v>
      </c>
      <c r="I2081" s="65">
        <v>1</v>
      </c>
      <c r="J2081" s="305">
        <v>10000000</v>
      </c>
      <c r="K2081" s="70">
        <f t="shared" si="293"/>
        <v>5000000</v>
      </c>
      <c r="L2081" s="282"/>
      <c r="M2081" s="282"/>
      <c r="N2081" s="282"/>
      <c r="O2081" s="283" t="s">
        <v>2275</v>
      </c>
      <c r="P2081" s="284" t="s">
        <v>2276</v>
      </c>
      <c r="Q2081" s="65">
        <v>2014</v>
      </c>
      <c r="R2081" s="65">
        <v>8</v>
      </c>
      <c r="S2081" s="75">
        <f t="shared" si="294"/>
        <v>0.125</v>
      </c>
      <c r="T2081" s="76">
        <f t="shared" si="295"/>
        <v>1250000</v>
      </c>
      <c r="U2081" s="66">
        <f t="shared" ref="U2081:U2145" si="299">2018-Q2081</f>
        <v>4</v>
      </c>
      <c r="V2081" s="278">
        <f t="shared" si="298"/>
        <v>1250000</v>
      </c>
      <c r="W2081" s="77">
        <f t="shared" si="283"/>
        <v>5000000</v>
      </c>
      <c r="X2081" s="18"/>
    </row>
    <row r="2082" spans="1:24" s="10" customFormat="1" ht="16.5" x14ac:dyDescent="0.25">
      <c r="A2082" s="65">
        <f t="shared" si="296"/>
        <v>11</v>
      </c>
      <c r="B2082" s="66"/>
      <c r="C2082" s="67" t="s">
        <v>2313</v>
      </c>
      <c r="D2082" s="66">
        <v>16029</v>
      </c>
      <c r="E2082" s="68" t="s">
        <v>84</v>
      </c>
      <c r="F2082" s="65">
        <v>1</v>
      </c>
      <c r="G2082" s="281">
        <v>12980000</v>
      </c>
      <c r="H2082" s="70">
        <f t="shared" si="297"/>
        <v>9735000</v>
      </c>
      <c r="I2082" s="65">
        <v>1</v>
      </c>
      <c r="J2082" s="305">
        <f>G2082</f>
        <v>12980000</v>
      </c>
      <c r="K2082" s="70">
        <f t="shared" si="293"/>
        <v>9735000</v>
      </c>
      <c r="L2082" s="282"/>
      <c r="M2082" s="282"/>
      <c r="N2082" s="282"/>
      <c r="O2082" s="283" t="s">
        <v>2275</v>
      </c>
      <c r="P2082" s="284" t="s">
        <v>2276</v>
      </c>
      <c r="Q2082" s="65">
        <v>2016</v>
      </c>
      <c r="R2082" s="65">
        <v>8</v>
      </c>
      <c r="S2082" s="75">
        <f t="shared" si="294"/>
        <v>0.125</v>
      </c>
      <c r="T2082" s="76">
        <f t="shared" si="295"/>
        <v>1622500</v>
      </c>
      <c r="U2082" s="66">
        <f t="shared" si="299"/>
        <v>2</v>
      </c>
      <c r="V2082" s="278">
        <f t="shared" si="298"/>
        <v>1622500</v>
      </c>
      <c r="W2082" s="77">
        <f t="shared" si="283"/>
        <v>3245000</v>
      </c>
      <c r="X2082" s="18"/>
    </row>
    <row r="2083" spans="1:24" s="10" customFormat="1" ht="16.5" x14ac:dyDescent="0.25">
      <c r="A2083" s="65">
        <f t="shared" si="296"/>
        <v>12</v>
      </c>
      <c r="B2083" s="66"/>
      <c r="C2083" s="67" t="s">
        <v>2314</v>
      </c>
      <c r="D2083" s="66">
        <v>16007</v>
      </c>
      <c r="E2083" s="68" t="s">
        <v>84</v>
      </c>
      <c r="F2083" s="65">
        <v>2</v>
      </c>
      <c r="G2083" s="281">
        <v>21400000</v>
      </c>
      <c r="H2083" s="70">
        <f t="shared" si="297"/>
        <v>16050000</v>
      </c>
      <c r="I2083" s="65">
        <v>2</v>
      </c>
      <c r="J2083" s="305">
        <v>21400000</v>
      </c>
      <c r="K2083" s="70">
        <f t="shared" si="293"/>
        <v>16050000</v>
      </c>
      <c r="L2083" s="282"/>
      <c r="M2083" s="282"/>
      <c r="N2083" s="282"/>
      <c r="O2083" s="283" t="s">
        <v>2275</v>
      </c>
      <c r="P2083" s="284" t="s">
        <v>2276</v>
      </c>
      <c r="Q2083" s="65">
        <v>2016</v>
      </c>
      <c r="R2083" s="65">
        <v>8</v>
      </c>
      <c r="S2083" s="75">
        <f t="shared" si="294"/>
        <v>0.125</v>
      </c>
      <c r="T2083" s="76">
        <f t="shared" si="295"/>
        <v>2675000</v>
      </c>
      <c r="U2083" s="66">
        <f t="shared" si="299"/>
        <v>2</v>
      </c>
      <c r="V2083" s="278">
        <f t="shared" si="298"/>
        <v>2675000</v>
      </c>
      <c r="W2083" s="77">
        <f t="shared" si="283"/>
        <v>5350000</v>
      </c>
      <c r="X2083" s="18"/>
    </row>
    <row r="2084" spans="1:24" s="10" customFormat="1" ht="16.5" x14ac:dyDescent="0.25">
      <c r="A2084" s="65">
        <f t="shared" si="296"/>
        <v>13</v>
      </c>
      <c r="B2084" s="66"/>
      <c r="C2084" s="67" t="s">
        <v>2315</v>
      </c>
      <c r="D2084" s="66">
        <v>16008</v>
      </c>
      <c r="E2084" s="68" t="s">
        <v>84</v>
      </c>
      <c r="F2084" s="65">
        <v>1</v>
      </c>
      <c r="G2084" s="281">
        <v>11690000</v>
      </c>
      <c r="H2084" s="70">
        <f t="shared" si="297"/>
        <v>8767500</v>
      </c>
      <c r="I2084" s="65">
        <v>1</v>
      </c>
      <c r="J2084" s="305">
        <v>11690000</v>
      </c>
      <c r="K2084" s="70">
        <f t="shared" si="293"/>
        <v>8767500</v>
      </c>
      <c r="L2084" s="282"/>
      <c r="M2084" s="282"/>
      <c r="N2084" s="282"/>
      <c r="O2084" s="283" t="s">
        <v>2275</v>
      </c>
      <c r="P2084" s="284" t="s">
        <v>2276</v>
      </c>
      <c r="Q2084" s="65">
        <v>2016</v>
      </c>
      <c r="R2084" s="65">
        <v>8</v>
      </c>
      <c r="S2084" s="75">
        <f t="shared" si="294"/>
        <v>0.125</v>
      </c>
      <c r="T2084" s="76">
        <f t="shared" si="295"/>
        <v>1461250</v>
      </c>
      <c r="U2084" s="66">
        <f t="shared" si="299"/>
        <v>2</v>
      </c>
      <c r="V2084" s="278">
        <f t="shared" si="298"/>
        <v>1461250</v>
      </c>
      <c r="W2084" s="77">
        <f t="shared" si="283"/>
        <v>2922500</v>
      </c>
      <c r="X2084" s="18"/>
    </row>
    <row r="2085" spans="1:24" s="10" customFormat="1" ht="16.5" x14ac:dyDescent="0.25">
      <c r="A2085" s="65">
        <f t="shared" si="296"/>
        <v>14</v>
      </c>
      <c r="B2085" s="66"/>
      <c r="C2085" s="67" t="s">
        <v>2315</v>
      </c>
      <c r="D2085" s="66">
        <v>16009</v>
      </c>
      <c r="E2085" s="68" t="s">
        <v>84</v>
      </c>
      <c r="F2085" s="65">
        <v>1</v>
      </c>
      <c r="G2085" s="281">
        <v>23500000</v>
      </c>
      <c r="H2085" s="70">
        <f t="shared" si="297"/>
        <v>17625000</v>
      </c>
      <c r="I2085" s="65">
        <v>1</v>
      </c>
      <c r="J2085" s="305">
        <v>23500000</v>
      </c>
      <c r="K2085" s="70">
        <f t="shared" si="293"/>
        <v>17625000</v>
      </c>
      <c r="L2085" s="282"/>
      <c r="M2085" s="282"/>
      <c r="N2085" s="282"/>
      <c r="O2085" s="283" t="s">
        <v>2275</v>
      </c>
      <c r="P2085" s="284" t="s">
        <v>2276</v>
      </c>
      <c r="Q2085" s="65">
        <v>2016</v>
      </c>
      <c r="R2085" s="65">
        <v>8</v>
      </c>
      <c r="S2085" s="75">
        <f t="shared" si="294"/>
        <v>0.125</v>
      </c>
      <c r="T2085" s="76">
        <f t="shared" si="295"/>
        <v>2937500</v>
      </c>
      <c r="U2085" s="66">
        <f t="shared" si="299"/>
        <v>2</v>
      </c>
      <c r="V2085" s="278">
        <f t="shared" si="298"/>
        <v>2937500</v>
      </c>
      <c r="W2085" s="77">
        <f t="shared" si="283"/>
        <v>5875000</v>
      </c>
      <c r="X2085" s="18"/>
    </row>
    <row r="2086" spans="1:24" s="280" customFormat="1" ht="30" x14ac:dyDescent="0.25">
      <c r="A2086" s="65">
        <f t="shared" si="296"/>
        <v>15</v>
      </c>
      <c r="B2086" s="66"/>
      <c r="C2086" s="83" t="s">
        <v>2316</v>
      </c>
      <c r="D2086" s="92">
        <v>15003</v>
      </c>
      <c r="E2086" s="68" t="s">
        <v>306</v>
      </c>
      <c r="F2086" s="85">
        <v>1</v>
      </c>
      <c r="G2086" s="214">
        <v>8500000</v>
      </c>
      <c r="H2086" s="70">
        <f t="shared" si="297"/>
        <v>5312500</v>
      </c>
      <c r="I2086" s="85">
        <v>1</v>
      </c>
      <c r="J2086" s="306">
        <f>G2086</f>
        <v>8500000</v>
      </c>
      <c r="K2086" s="70">
        <f t="shared" si="293"/>
        <v>5312500</v>
      </c>
      <c r="L2086" s="279"/>
      <c r="M2086" s="279"/>
      <c r="N2086" s="279"/>
      <c r="O2086" s="211" t="s">
        <v>2275</v>
      </c>
      <c r="P2086" s="284" t="s">
        <v>2276</v>
      </c>
      <c r="Q2086" s="85">
        <v>2015</v>
      </c>
      <c r="R2086" s="85">
        <v>8</v>
      </c>
      <c r="S2086" s="75">
        <f t="shared" si="294"/>
        <v>0.125</v>
      </c>
      <c r="T2086" s="76">
        <f t="shared" si="295"/>
        <v>1062500</v>
      </c>
      <c r="U2086" s="66">
        <f t="shared" si="299"/>
        <v>3</v>
      </c>
      <c r="V2086" s="278">
        <f t="shared" si="298"/>
        <v>1062500</v>
      </c>
      <c r="W2086" s="77">
        <f t="shared" si="283"/>
        <v>3187500</v>
      </c>
      <c r="X2086" s="18"/>
    </row>
    <row r="2087" spans="1:24" s="280" customFormat="1" ht="16.5" x14ac:dyDescent="0.25">
      <c r="A2087" s="65">
        <f t="shared" si="296"/>
        <v>16</v>
      </c>
      <c r="B2087" s="66"/>
      <c r="C2087" s="83" t="s">
        <v>2317</v>
      </c>
      <c r="D2087" s="92">
        <v>5001803</v>
      </c>
      <c r="E2087" s="72" t="s">
        <v>288</v>
      </c>
      <c r="F2087" s="85">
        <v>2</v>
      </c>
      <c r="G2087" s="214">
        <v>19400000</v>
      </c>
      <c r="H2087" s="70">
        <v>0</v>
      </c>
      <c r="I2087" s="85">
        <v>2</v>
      </c>
      <c r="J2087" s="129">
        <f>G2087</f>
        <v>19400000</v>
      </c>
      <c r="K2087" s="70">
        <f t="shared" si="293"/>
        <v>0</v>
      </c>
      <c r="L2087" s="279"/>
      <c r="M2087" s="279"/>
      <c r="N2087" s="279"/>
      <c r="O2087" s="211" t="s">
        <v>2275</v>
      </c>
      <c r="P2087" s="277" t="s">
        <v>2276</v>
      </c>
      <c r="Q2087" s="85">
        <v>2009</v>
      </c>
      <c r="R2087" s="85">
        <v>8</v>
      </c>
      <c r="S2087" s="75">
        <f t="shared" si="294"/>
        <v>0.125</v>
      </c>
      <c r="T2087" s="76">
        <f t="shared" si="295"/>
        <v>2425000</v>
      </c>
      <c r="U2087" s="66">
        <f t="shared" si="299"/>
        <v>9</v>
      </c>
      <c r="V2087" s="278">
        <f t="shared" si="298"/>
        <v>2425000</v>
      </c>
      <c r="W2087" s="77">
        <f t="shared" si="283"/>
        <v>21825000</v>
      </c>
      <c r="X2087" s="18"/>
    </row>
    <row r="2088" spans="1:24" s="280" customFormat="1" ht="25.5" x14ac:dyDescent="0.25">
      <c r="A2088" s="65">
        <f t="shared" si="296"/>
        <v>17</v>
      </c>
      <c r="B2088" s="66"/>
      <c r="C2088" s="83" t="s">
        <v>2318</v>
      </c>
      <c r="D2088" s="92">
        <v>5001824</v>
      </c>
      <c r="E2088" s="72" t="s">
        <v>71</v>
      </c>
      <c r="F2088" s="85">
        <v>1</v>
      </c>
      <c r="G2088" s="214">
        <v>8000000</v>
      </c>
      <c r="H2088" s="70">
        <v>0</v>
      </c>
      <c r="I2088" s="85">
        <v>1</v>
      </c>
      <c r="J2088" s="129">
        <f>G2088</f>
        <v>8000000</v>
      </c>
      <c r="K2088" s="70">
        <f t="shared" ref="K2088:K2096" si="300">H2088</f>
        <v>0</v>
      </c>
      <c r="L2088" s="279"/>
      <c r="M2088" s="279"/>
      <c r="N2088" s="279"/>
      <c r="O2088" s="211" t="s">
        <v>2275</v>
      </c>
      <c r="P2088" s="277" t="s">
        <v>2276</v>
      </c>
      <c r="Q2088" s="85">
        <v>2009</v>
      </c>
      <c r="R2088" s="85">
        <v>8</v>
      </c>
      <c r="S2088" s="75">
        <f t="shared" si="294"/>
        <v>0.125</v>
      </c>
      <c r="T2088" s="76">
        <f t="shared" si="295"/>
        <v>1000000</v>
      </c>
      <c r="U2088" s="66">
        <f t="shared" si="299"/>
        <v>9</v>
      </c>
      <c r="V2088" s="278">
        <f t="shared" si="298"/>
        <v>1000000</v>
      </c>
      <c r="W2088" s="77">
        <f t="shared" si="283"/>
        <v>9000000</v>
      </c>
      <c r="X2088" s="18"/>
    </row>
    <row r="2089" spans="1:24" s="303" customFormat="1" ht="30.75" hidden="1" customHeight="1" x14ac:dyDescent="0.25">
      <c r="A2089" s="57" t="s">
        <v>2319</v>
      </c>
      <c r="B2089" s="174" t="s">
        <v>2320</v>
      </c>
      <c r="C2089" s="175"/>
      <c r="D2089" s="307"/>
      <c r="E2089" s="295"/>
      <c r="F2089" s="296">
        <f t="shared" ref="F2089:K2089" si="301">SUM(F2090:F2101)</f>
        <v>31</v>
      </c>
      <c r="G2089" s="297">
        <f t="shared" si="301"/>
        <v>299119600</v>
      </c>
      <c r="H2089" s="298">
        <f t="shared" si="301"/>
        <v>35624750</v>
      </c>
      <c r="I2089" s="296">
        <f t="shared" si="301"/>
        <v>31</v>
      </c>
      <c r="J2089" s="298">
        <f t="shared" si="301"/>
        <v>299119600</v>
      </c>
      <c r="K2089" s="298">
        <f t="shared" si="301"/>
        <v>35624750</v>
      </c>
      <c r="L2089" s="299"/>
      <c r="M2089" s="299"/>
      <c r="N2089" s="299"/>
      <c r="O2089" s="300"/>
      <c r="P2089" s="301"/>
      <c r="Q2089" s="57"/>
      <c r="R2089" s="57"/>
      <c r="S2089" s="302"/>
      <c r="T2089" s="76"/>
      <c r="U2089" s="66">
        <f t="shared" si="299"/>
        <v>2018</v>
      </c>
      <c r="V2089" s="66"/>
      <c r="W2089" s="77">
        <f t="shared" si="283"/>
        <v>0</v>
      </c>
      <c r="X2089" s="18">
        <v>6</v>
      </c>
    </row>
    <row r="2090" spans="1:24" s="10" customFormat="1" ht="22.5" x14ac:dyDescent="0.25">
      <c r="A2090" s="65">
        <v>1</v>
      </c>
      <c r="B2090" s="66"/>
      <c r="C2090" s="67" t="s">
        <v>2321</v>
      </c>
      <c r="D2090" s="66">
        <v>5000634</v>
      </c>
      <c r="E2090" s="68" t="s">
        <v>71</v>
      </c>
      <c r="F2090" s="65">
        <v>2</v>
      </c>
      <c r="G2090" s="281">
        <v>29700000</v>
      </c>
      <c r="H2090" s="70">
        <v>0</v>
      </c>
      <c r="I2090" s="65">
        <v>2</v>
      </c>
      <c r="J2090" s="87">
        <f t="shared" ref="J2090:K2101" si="302">G2090</f>
        <v>29700000</v>
      </c>
      <c r="K2090" s="70">
        <f t="shared" si="302"/>
        <v>0</v>
      </c>
      <c r="L2090" s="282"/>
      <c r="M2090" s="282"/>
      <c r="N2090" s="282"/>
      <c r="O2090" s="308" t="s">
        <v>2275</v>
      </c>
      <c r="P2090" s="277" t="s">
        <v>2276</v>
      </c>
      <c r="Q2090" s="65">
        <v>1999</v>
      </c>
      <c r="R2090" s="65">
        <v>8</v>
      </c>
      <c r="S2090" s="75">
        <f t="shared" ref="S2090:S2101" si="303">100%/R2090</f>
        <v>0.125</v>
      </c>
      <c r="T2090" s="76">
        <f t="shared" ref="T2090:T2101" si="304">G2090/R2090</f>
        <v>3712500</v>
      </c>
      <c r="U2090" s="66">
        <f t="shared" si="299"/>
        <v>19</v>
      </c>
      <c r="V2090" s="278">
        <v>0</v>
      </c>
      <c r="W2090" s="77">
        <f t="shared" si="283"/>
        <v>70537500</v>
      </c>
      <c r="X2090" s="18"/>
    </row>
    <row r="2091" spans="1:24" s="280" customFormat="1" ht="17.25" customHeight="1" x14ac:dyDescent="0.25">
      <c r="A2091" s="65">
        <f>+A2090+1</f>
        <v>2</v>
      </c>
      <c r="B2091" s="66"/>
      <c r="C2091" s="83" t="s">
        <v>2322</v>
      </c>
      <c r="D2091" s="304" t="s">
        <v>2323</v>
      </c>
      <c r="E2091" s="68" t="s">
        <v>86</v>
      </c>
      <c r="F2091" s="309">
        <v>2</v>
      </c>
      <c r="G2091" s="214">
        <v>19800000</v>
      </c>
      <c r="H2091" s="70">
        <f t="shared" ref="H2091:H2096" si="305">G2091-W2091</f>
        <v>2475000</v>
      </c>
      <c r="I2091" s="309">
        <v>2</v>
      </c>
      <c r="J2091" s="87">
        <f t="shared" si="302"/>
        <v>19800000</v>
      </c>
      <c r="K2091" s="70">
        <f t="shared" si="302"/>
        <v>2475000</v>
      </c>
      <c r="L2091" s="279"/>
      <c r="M2091" s="279"/>
      <c r="N2091" s="279"/>
      <c r="O2091" s="211" t="s">
        <v>2275</v>
      </c>
      <c r="P2091" s="277" t="s">
        <v>2276</v>
      </c>
      <c r="Q2091" s="85">
        <v>2011</v>
      </c>
      <c r="R2091" s="85">
        <v>8</v>
      </c>
      <c r="S2091" s="75">
        <f t="shared" si="303"/>
        <v>0.125</v>
      </c>
      <c r="T2091" s="76">
        <f t="shared" si="304"/>
        <v>2475000</v>
      </c>
      <c r="U2091" s="66">
        <f t="shared" si="299"/>
        <v>7</v>
      </c>
      <c r="V2091" s="278">
        <f t="shared" ref="V2091:V2098" si="306">T2091</f>
        <v>2475000</v>
      </c>
      <c r="W2091" s="77">
        <f t="shared" si="283"/>
        <v>17325000</v>
      </c>
      <c r="X2091" s="18"/>
    </row>
    <row r="2092" spans="1:24" s="280" customFormat="1" ht="17.25" customHeight="1" x14ac:dyDescent="0.25">
      <c r="A2092" s="65">
        <f t="shared" ref="A2092:A2101" si="307">+A2091+1</f>
        <v>3</v>
      </c>
      <c r="B2092" s="66"/>
      <c r="C2092" s="83" t="s">
        <v>2324</v>
      </c>
      <c r="D2092" s="304" t="s">
        <v>2325</v>
      </c>
      <c r="E2092" s="68" t="s">
        <v>86</v>
      </c>
      <c r="F2092" s="309">
        <v>4</v>
      </c>
      <c r="G2092" s="214">
        <v>39200000</v>
      </c>
      <c r="H2092" s="70">
        <f t="shared" si="305"/>
        <v>4900000</v>
      </c>
      <c r="I2092" s="309">
        <v>4</v>
      </c>
      <c r="J2092" s="87">
        <f t="shared" si="302"/>
        <v>39200000</v>
      </c>
      <c r="K2092" s="70">
        <f t="shared" si="302"/>
        <v>4900000</v>
      </c>
      <c r="L2092" s="279"/>
      <c r="M2092" s="279"/>
      <c r="N2092" s="279"/>
      <c r="O2092" s="211" t="s">
        <v>2275</v>
      </c>
      <c r="P2092" s="277" t="s">
        <v>2276</v>
      </c>
      <c r="Q2092" s="85">
        <v>2011</v>
      </c>
      <c r="R2092" s="85">
        <v>8</v>
      </c>
      <c r="S2092" s="75">
        <f t="shared" si="303"/>
        <v>0.125</v>
      </c>
      <c r="T2092" s="76">
        <f t="shared" si="304"/>
        <v>4900000</v>
      </c>
      <c r="U2092" s="66">
        <f t="shared" si="299"/>
        <v>7</v>
      </c>
      <c r="V2092" s="278">
        <f t="shared" si="306"/>
        <v>4900000</v>
      </c>
      <c r="W2092" s="77">
        <f t="shared" si="283"/>
        <v>34300000</v>
      </c>
      <c r="X2092" s="18"/>
    </row>
    <row r="2093" spans="1:24" s="280" customFormat="1" ht="18" customHeight="1" x14ac:dyDescent="0.25">
      <c r="A2093" s="65">
        <f t="shared" si="307"/>
        <v>4</v>
      </c>
      <c r="B2093" s="66"/>
      <c r="C2093" s="83" t="s">
        <v>2326</v>
      </c>
      <c r="D2093" s="304" t="s">
        <v>2327</v>
      </c>
      <c r="E2093" s="68" t="s">
        <v>86</v>
      </c>
      <c r="F2093" s="309">
        <v>4</v>
      </c>
      <c r="G2093" s="214">
        <v>38800000</v>
      </c>
      <c r="H2093" s="70">
        <f t="shared" si="305"/>
        <v>4850000</v>
      </c>
      <c r="I2093" s="309">
        <v>4</v>
      </c>
      <c r="J2093" s="87">
        <f t="shared" si="302"/>
        <v>38800000</v>
      </c>
      <c r="K2093" s="70">
        <f t="shared" si="302"/>
        <v>4850000</v>
      </c>
      <c r="L2093" s="279"/>
      <c r="M2093" s="279"/>
      <c r="N2093" s="279"/>
      <c r="O2093" s="211" t="s">
        <v>2275</v>
      </c>
      <c r="P2093" s="277" t="s">
        <v>2276</v>
      </c>
      <c r="Q2093" s="85">
        <v>2011</v>
      </c>
      <c r="R2093" s="85">
        <v>8</v>
      </c>
      <c r="S2093" s="75">
        <f t="shared" si="303"/>
        <v>0.125</v>
      </c>
      <c r="T2093" s="76">
        <f t="shared" si="304"/>
        <v>4850000</v>
      </c>
      <c r="U2093" s="66">
        <f t="shared" si="299"/>
        <v>7</v>
      </c>
      <c r="V2093" s="278">
        <f t="shared" si="306"/>
        <v>4850000</v>
      </c>
      <c r="W2093" s="77">
        <f t="shared" si="283"/>
        <v>33950000</v>
      </c>
      <c r="X2093" s="18"/>
    </row>
    <row r="2094" spans="1:24" s="280" customFormat="1" ht="16.5" x14ac:dyDescent="0.25">
      <c r="A2094" s="65">
        <f t="shared" si="307"/>
        <v>5</v>
      </c>
      <c r="B2094" s="66"/>
      <c r="C2094" s="83" t="s">
        <v>2328</v>
      </c>
      <c r="D2094" s="304" t="s">
        <v>2329</v>
      </c>
      <c r="E2094" s="68" t="s">
        <v>86</v>
      </c>
      <c r="F2094" s="309">
        <v>4</v>
      </c>
      <c r="G2094" s="214">
        <v>38800000</v>
      </c>
      <c r="H2094" s="70">
        <f t="shared" si="305"/>
        <v>4850000</v>
      </c>
      <c r="I2094" s="309">
        <v>4</v>
      </c>
      <c r="J2094" s="87">
        <f t="shared" si="302"/>
        <v>38800000</v>
      </c>
      <c r="K2094" s="70">
        <f t="shared" si="302"/>
        <v>4850000</v>
      </c>
      <c r="L2094" s="279"/>
      <c r="M2094" s="279"/>
      <c r="N2094" s="279"/>
      <c r="O2094" s="211" t="s">
        <v>2275</v>
      </c>
      <c r="P2094" s="277" t="s">
        <v>2276</v>
      </c>
      <c r="Q2094" s="85">
        <v>2011</v>
      </c>
      <c r="R2094" s="85">
        <v>8</v>
      </c>
      <c r="S2094" s="75">
        <f t="shared" si="303"/>
        <v>0.125</v>
      </c>
      <c r="T2094" s="76">
        <f t="shared" si="304"/>
        <v>4850000</v>
      </c>
      <c r="U2094" s="66">
        <f t="shared" si="299"/>
        <v>7</v>
      </c>
      <c r="V2094" s="278">
        <f t="shared" si="306"/>
        <v>4850000</v>
      </c>
      <c r="W2094" s="77">
        <f t="shared" si="283"/>
        <v>33950000</v>
      </c>
      <c r="X2094" s="18"/>
    </row>
    <row r="2095" spans="1:24" s="280" customFormat="1" ht="30" x14ac:dyDescent="0.25">
      <c r="A2095" s="65">
        <f t="shared" si="307"/>
        <v>6</v>
      </c>
      <c r="B2095" s="66"/>
      <c r="C2095" s="83" t="s">
        <v>2330</v>
      </c>
      <c r="D2095" s="304" t="s">
        <v>2331</v>
      </c>
      <c r="E2095" s="68" t="s">
        <v>86</v>
      </c>
      <c r="F2095" s="309">
        <v>4</v>
      </c>
      <c r="G2095" s="214">
        <v>37200000</v>
      </c>
      <c r="H2095" s="70">
        <f t="shared" si="305"/>
        <v>4650000</v>
      </c>
      <c r="I2095" s="309">
        <v>4</v>
      </c>
      <c r="J2095" s="87">
        <f t="shared" si="302"/>
        <v>37200000</v>
      </c>
      <c r="K2095" s="70">
        <f t="shared" si="302"/>
        <v>4650000</v>
      </c>
      <c r="L2095" s="279"/>
      <c r="M2095" s="279"/>
      <c r="N2095" s="279"/>
      <c r="O2095" s="211" t="s">
        <v>2275</v>
      </c>
      <c r="P2095" s="277" t="s">
        <v>2276</v>
      </c>
      <c r="Q2095" s="85">
        <v>2011</v>
      </c>
      <c r="R2095" s="85">
        <v>8</v>
      </c>
      <c r="S2095" s="75">
        <f t="shared" si="303"/>
        <v>0.125</v>
      </c>
      <c r="T2095" s="76">
        <f t="shared" si="304"/>
        <v>4650000</v>
      </c>
      <c r="U2095" s="66">
        <f t="shared" si="299"/>
        <v>7</v>
      </c>
      <c r="V2095" s="278">
        <f t="shared" si="306"/>
        <v>4650000</v>
      </c>
      <c r="W2095" s="77">
        <f t="shared" si="283"/>
        <v>32550000</v>
      </c>
      <c r="X2095" s="18"/>
    </row>
    <row r="2096" spans="1:24" s="280" customFormat="1" ht="30" x14ac:dyDescent="0.25">
      <c r="A2096" s="65">
        <f t="shared" si="307"/>
        <v>7</v>
      </c>
      <c r="B2096" s="66"/>
      <c r="C2096" s="83" t="s">
        <v>2332</v>
      </c>
      <c r="D2096" s="304" t="s">
        <v>2333</v>
      </c>
      <c r="E2096" s="68" t="s">
        <v>86</v>
      </c>
      <c r="F2096" s="309">
        <v>2</v>
      </c>
      <c r="G2096" s="214">
        <v>18600000</v>
      </c>
      <c r="H2096" s="70">
        <f t="shared" si="305"/>
        <v>2325000</v>
      </c>
      <c r="I2096" s="309">
        <v>2</v>
      </c>
      <c r="J2096" s="87">
        <f t="shared" si="302"/>
        <v>18600000</v>
      </c>
      <c r="K2096" s="70">
        <f t="shared" si="302"/>
        <v>2325000</v>
      </c>
      <c r="L2096" s="279"/>
      <c r="M2096" s="279"/>
      <c r="N2096" s="279"/>
      <c r="O2096" s="211" t="s">
        <v>2275</v>
      </c>
      <c r="P2096" s="277" t="s">
        <v>2276</v>
      </c>
      <c r="Q2096" s="85">
        <v>2011</v>
      </c>
      <c r="R2096" s="85">
        <v>8</v>
      </c>
      <c r="S2096" s="75">
        <f t="shared" si="303"/>
        <v>0.125</v>
      </c>
      <c r="T2096" s="76">
        <f t="shared" si="304"/>
        <v>2325000</v>
      </c>
      <c r="U2096" s="66">
        <f t="shared" si="299"/>
        <v>7</v>
      </c>
      <c r="V2096" s="278">
        <f t="shared" si="306"/>
        <v>2325000</v>
      </c>
      <c r="W2096" s="77">
        <f t="shared" si="283"/>
        <v>16275000</v>
      </c>
      <c r="X2096" s="18"/>
    </row>
    <row r="2097" spans="1:24" s="280" customFormat="1" ht="16.5" x14ac:dyDescent="0.25">
      <c r="A2097" s="65">
        <f t="shared" si="307"/>
        <v>8</v>
      </c>
      <c r="B2097" s="66"/>
      <c r="C2097" s="83" t="s">
        <v>2334</v>
      </c>
      <c r="D2097" s="92">
        <v>5001782</v>
      </c>
      <c r="E2097" s="68" t="s">
        <v>86</v>
      </c>
      <c r="F2097" s="85">
        <v>3</v>
      </c>
      <c r="G2097" s="214">
        <v>21000000</v>
      </c>
      <c r="H2097" s="70">
        <v>0</v>
      </c>
      <c r="I2097" s="85">
        <v>3</v>
      </c>
      <c r="J2097" s="87">
        <f t="shared" si="302"/>
        <v>21000000</v>
      </c>
      <c r="K2097" s="70">
        <f t="shared" si="302"/>
        <v>0</v>
      </c>
      <c r="L2097" s="279"/>
      <c r="M2097" s="279"/>
      <c r="N2097" s="279"/>
      <c r="O2097" s="211" t="s">
        <v>2275</v>
      </c>
      <c r="P2097" s="277" t="s">
        <v>2276</v>
      </c>
      <c r="Q2097" s="85">
        <v>2009</v>
      </c>
      <c r="R2097" s="85">
        <v>8</v>
      </c>
      <c r="S2097" s="75">
        <f t="shared" si="303"/>
        <v>0.125</v>
      </c>
      <c r="T2097" s="76">
        <f t="shared" si="304"/>
        <v>2625000</v>
      </c>
      <c r="U2097" s="66">
        <f t="shared" si="299"/>
        <v>9</v>
      </c>
      <c r="V2097" s="278">
        <f t="shared" si="306"/>
        <v>2625000</v>
      </c>
      <c r="W2097" s="77">
        <f t="shared" si="283"/>
        <v>23625000</v>
      </c>
      <c r="X2097" s="18"/>
    </row>
    <row r="2098" spans="1:24" s="280" customFormat="1" ht="30" x14ac:dyDescent="0.25">
      <c r="A2098" s="65">
        <f t="shared" si="307"/>
        <v>9</v>
      </c>
      <c r="B2098" s="92"/>
      <c r="C2098" s="83" t="s">
        <v>2335</v>
      </c>
      <c r="D2098" s="92">
        <v>15050</v>
      </c>
      <c r="E2098" s="93" t="s">
        <v>86</v>
      </c>
      <c r="F2098" s="85">
        <v>1</v>
      </c>
      <c r="G2098" s="214">
        <v>18519600</v>
      </c>
      <c r="H2098" s="95">
        <f>G2098-W2098</f>
        <v>11574750</v>
      </c>
      <c r="I2098" s="85">
        <v>1</v>
      </c>
      <c r="J2098" s="129">
        <f t="shared" si="302"/>
        <v>18519600</v>
      </c>
      <c r="K2098" s="95">
        <f t="shared" si="302"/>
        <v>11574750</v>
      </c>
      <c r="L2098" s="279"/>
      <c r="M2098" s="279"/>
      <c r="N2098" s="279"/>
      <c r="O2098" s="211" t="s">
        <v>2275</v>
      </c>
      <c r="P2098" s="285" t="s">
        <v>2276</v>
      </c>
      <c r="Q2098" s="85">
        <v>2015</v>
      </c>
      <c r="R2098" s="85">
        <v>8</v>
      </c>
      <c r="S2098" s="97">
        <f t="shared" si="303"/>
        <v>0.125</v>
      </c>
      <c r="T2098" s="98">
        <f t="shared" si="304"/>
        <v>2314950</v>
      </c>
      <c r="U2098" s="66">
        <f t="shared" si="299"/>
        <v>3</v>
      </c>
      <c r="V2098" s="278">
        <f t="shared" si="306"/>
        <v>2314950</v>
      </c>
      <c r="W2098" s="99">
        <f t="shared" si="283"/>
        <v>6944850</v>
      </c>
      <c r="X2098" s="100"/>
    </row>
    <row r="2099" spans="1:24" s="280" customFormat="1" ht="16.5" x14ac:dyDescent="0.25">
      <c r="A2099" s="65">
        <f t="shared" si="307"/>
        <v>10</v>
      </c>
      <c r="B2099" s="66"/>
      <c r="C2099" s="83" t="s">
        <v>2336</v>
      </c>
      <c r="D2099" s="92">
        <v>5001594</v>
      </c>
      <c r="E2099" s="68" t="s">
        <v>1097</v>
      </c>
      <c r="F2099" s="85">
        <v>2</v>
      </c>
      <c r="G2099" s="214">
        <v>19000000</v>
      </c>
      <c r="H2099" s="70">
        <v>0</v>
      </c>
      <c r="I2099" s="85">
        <v>2</v>
      </c>
      <c r="J2099" s="87">
        <f t="shared" si="302"/>
        <v>19000000</v>
      </c>
      <c r="K2099" s="70">
        <f t="shared" si="302"/>
        <v>0</v>
      </c>
      <c r="L2099" s="279"/>
      <c r="M2099" s="279"/>
      <c r="N2099" s="279"/>
      <c r="O2099" s="211" t="s">
        <v>2275</v>
      </c>
      <c r="P2099" s="277" t="s">
        <v>2276</v>
      </c>
      <c r="Q2099" s="85">
        <v>2007</v>
      </c>
      <c r="R2099" s="85">
        <v>8</v>
      </c>
      <c r="S2099" s="75">
        <f t="shared" si="303"/>
        <v>0.125</v>
      </c>
      <c r="T2099" s="76">
        <f t="shared" si="304"/>
        <v>2375000</v>
      </c>
      <c r="U2099" s="66">
        <f t="shared" si="299"/>
        <v>11</v>
      </c>
      <c r="V2099" s="278">
        <v>0</v>
      </c>
      <c r="W2099" s="77">
        <f t="shared" si="283"/>
        <v>26125000</v>
      </c>
      <c r="X2099" s="18"/>
    </row>
    <row r="2100" spans="1:24" s="280" customFormat="1" ht="16.5" x14ac:dyDescent="0.25">
      <c r="A2100" s="65">
        <f t="shared" si="307"/>
        <v>11</v>
      </c>
      <c r="B2100" s="66"/>
      <c r="C2100" s="83" t="s">
        <v>2337</v>
      </c>
      <c r="D2100" s="92">
        <v>5001679</v>
      </c>
      <c r="E2100" s="68" t="s">
        <v>2278</v>
      </c>
      <c r="F2100" s="85">
        <v>2</v>
      </c>
      <c r="G2100" s="214">
        <v>10000000</v>
      </c>
      <c r="H2100" s="70">
        <v>0</v>
      </c>
      <c r="I2100" s="85">
        <v>2</v>
      </c>
      <c r="J2100" s="87">
        <f t="shared" si="302"/>
        <v>10000000</v>
      </c>
      <c r="K2100" s="70">
        <f t="shared" si="302"/>
        <v>0</v>
      </c>
      <c r="L2100" s="279"/>
      <c r="M2100" s="279"/>
      <c r="N2100" s="279"/>
      <c r="O2100" s="211" t="s">
        <v>2275</v>
      </c>
      <c r="P2100" s="277" t="s">
        <v>2276</v>
      </c>
      <c r="Q2100" s="85">
        <v>2008</v>
      </c>
      <c r="R2100" s="85">
        <v>8</v>
      </c>
      <c r="S2100" s="75">
        <f t="shared" si="303"/>
        <v>0.125</v>
      </c>
      <c r="T2100" s="76">
        <f t="shared" si="304"/>
        <v>1250000</v>
      </c>
      <c r="U2100" s="66">
        <f t="shared" si="299"/>
        <v>10</v>
      </c>
      <c r="V2100" s="278">
        <v>0</v>
      </c>
      <c r="W2100" s="77">
        <f t="shared" si="283"/>
        <v>12500000</v>
      </c>
      <c r="X2100" s="18"/>
    </row>
    <row r="2101" spans="1:24" s="280" customFormat="1" ht="16.5" x14ac:dyDescent="0.25">
      <c r="A2101" s="65">
        <f t="shared" si="307"/>
        <v>12</v>
      </c>
      <c r="B2101" s="66"/>
      <c r="C2101" s="83" t="s">
        <v>2338</v>
      </c>
      <c r="D2101" s="310">
        <v>5001916</v>
      </c>
      <c r="E2101" s="68" t="s">
        <v>2278</v>
      </c>
      <c r="F2101" s="85">
        <v>1</v>
      </c>
      <c r="G2101" s="214">
        <v>8500000</v>
      </c>
      <c r="H2101" s="70">
        <f>G2101-W2101</f>
        <v>0</v>
      </c>
      <c r="I2101" s="85">
        <v>1</v>
      </c>
      <c r="J2101" s="87">
        <f t="shared" si="302"/>
        <v>8500000</v>
      </c>
      <c r="K2101" s="70">
        <f t="shared" si="302"/>
        <v>0</v>
      </c>
      <c r="L2101" s="279"/>
      <c r="M2101" s="279"/>
      <c r="N2101" s="279"/>
      <c r="O2101" s="211" t="s">
        <v>2275</v>
      </c>
      <c r="P2101" s="277" t="s">
        <v>2276</v>
      </c>
      <c r="Q2101" s="85">
        <v>2010</v>
      </c>
      <c r="R2101" s="85">
        <v>8</v>
      </c>
      <c r="S2101" s="75">
        <f t="shared" si="303"/>
        <v>0.125</v>
      </c>
      <c r="T2101" s="76">
        <f t="shared" si="304"/>
        <v>1062500</v>
      </c>
      <c r="U2101" s="66">
        <f t="shared" si="299"/>
        <v>8</v>
      </c>
      <c r="V2101" s="278">
        <f>T2101</f>
        <v>1062500</v>
      </c>
      <c r="W2101" s="77">
        <f t="shared" si="283"/>
        <v>8500000</v>
      </c>
      <c r="X2101" s="18"/>
    </row>
    <row r="2102" spans="1:24" s="313" customFormat="1" ht="29.25" hidden="1" customHeight="1" x14ac:dyDescent="0.25">
      <c r="A2102" s="48">
        <v>4</v>
      </c>
      <c r="B2102" s="266" t="s">
        <v>2339</v>
      </c>
      <c r="C2102" s="267"/>
      <c r="D2102" s="54"/>
      <c r="E2102" s="311"/>
      <c r="F2102" s="287">
        <f>F2103+F2115</f>
        <v>89</v>
      </c>
      <c r="G2102" s="288">
        <f t="shared" ref="G2102:P2102" si="308">G2103+G2115</f>
        <v>835124000</v>
      </c>
      <c r="H2102" s="289">
        <f t="shared" si="308"/>
        <v>97027500</v>
      </c>
      <c r="I2102" s="287">
        <f t="shared" si="308"/>
        <v>89</v>
      </c>
      <c r="J2102" s="289">
        <f t="shared" si="308"/>
        <v>835124000</v>
      </c>
      <c r="K2102" s="289">
        <f t="shared" si="308"/>
        <v>97027500</v>
      </c>
      <c r="L2102" s="287">
        <f t="shared" si="308"/>
        <v>0</v>
      </c>
      <c r="M2102" s="287">
        <f t="shared" si="308"/>
        <v>0</v>
      </c>
      <c r="N2102" s="287">
        <f t="shared" si="308"/>
        <v>0</v>
      </c>
      <c r="O2102" s="287">
        <f t="shared" si="308"/>
        <v>0</v>
      </c>
      <c r="P2102" s="287">
        <f t="shared" si="308"/>
        <v>0</v>
      </c>
      <c r="Q2102" s="48"/>
      <c r="R2102" s="48"/>
      <c r="S2102" s="312"/>
      <c r="T2102" s="274"/>
      <c r="U2102" s="66">
        <f t="shared" si="299"/>
        <v>2018</v>
      </c>
      <c r="V2102" s="268"/>
      <c r="W2102" s="275"/>
      <c r="X2102" s="276">
        <v>7</v>
      </c>
    </row>
    <row r="2103" spans="1:24" s="303" customFormat="1" ht="29.25" hidden="1" customHeight="1" x14ac:dyDescent="0.25">
      <c r="A2103" s="57" t="s">
        <v>2340</v>
      </c>
      <c r="B2103" s="174" t="s">
        <v>2341</v>
      </c>
      <c r="C2103" s="175"/>
      <c r="D2103" s="307"/>
      <c r="E2103" s="295"/>
      <c r="F2103" s="296">
        <f t="shared" ref="F2103:K2103" si="309">SUM(F2104:F2114)</f>
        <v>12</v>
      </c>
      <c r="G2103" s="297">
        <f t="shared" si="309"/>
        <v>91800000</v>
      </c>
      <c r="H2103" s="298">
        <f t="shared" si="309"/>
        <v>0</v>
      </c>
      <c r="I2103" s="296">
        <f t="shared" si="309"/>
        <v>12</v>
      </c>
      <c r="J2103" s="298">
        <f t="shared" si="309"/>
        <v>91800000</v>
      </c>
      <c r="K2103" s="298">
        <f t="shared" si="309"/>
        <v>0</v>
      </c>
      <c r="L2103" s="299"/>
      <c r="M2103" s="299"/>
      <c r="N2103" s="299"/>
      <c r="O2103" s="300"/>
      <c r="P2103" s="301"/>
      <c r="Q2103" s="57"/>
      <c r="R2103" s="57"/>
      <c r="S2103" s="302"/>
      <c r="T2103" s="76"/>
      <c r="U2103" s="66">
        <f t="shared" si="299"/>
        <v>2018</v>
      </c>
      <c r="V2103" s="66"/>
      <c r="W2103" s="77"/>
      <c r="X2103" s="18">
        <v>8</v>
      </c>
    </row>
    <row r="2104" spans="1:24" s="280" customFormat="1" ht="13.5" customHeight="1" x14ac:dyDescent="0.25">
      <c r="A2104" s="65">
        <v>1</v>
      </c>
      <c r="B2104" s="66"/>
      <c r="C2104" s="83" t="s">
        <v>2342</v>
      </c>
      <c r="D2104" s="92">
        <v>5001797</v>
      </c>
      <c r="E2104" s="68" t="s">
        <v>58</v>
      </c>
      <c r="F2104" s="85">
        <v>2</v>
      </c>
      <c r="G2104" s="214">
        <v>11600000</v>
      </c>
      <c r="H2104" s="70">
        <v>0</v>
      </c>
      <c r="I2104" s="85">
        <v>2</v>
      </c>
      <c r="J2104" s="129">
        <f t="shared" ref="J2104:K2114" si="310">G2104</f>
        <v>11600000</v>
      </c>
      <c r="K2104" s="70">
        <f t="shared" si="310"/>
        <v>0</v>
      </c>
      <c r="L2104" s="279"/>
      <c r="M2104" s="279"/>
      <c r="N2104" s="279"/>
      <c r="O2104" s="211" t="s">
        <v>2275</v>
      </c>
      <c r="P2104" s="277" t="s">
        <v>2276</v>
      </c>
      <c r="Q2104" s="85">
        <v>2009</v>
      </c>
      <c r="R2104" s="85">
        <v>8</v>
      </c>
      <c r="S2104" s="75">
        <f t="shared" ref="S2104:S2114" si="311">100%/R2104</f>
        <v>0.125</v>
      </c>
      <c r="T2104" s="76">
        <f t="shared" ref="T2104:T2114" si="312">G2104/R2104</f>
        <v>1450000</v>
      </c>
      <c r="U2104" s="66">
        <f t="shared" si="299"/>
        <v>9</v>
      </c>
      <c r="V2104" s="278">
        <f t="shared" ref="V2104:V2114" si="313">T2104</f>
        <v>1450000</v>
      </c>
      <c r="W2104" s="77">
        <f t="shared" ref="W2104:W2141" si="314">T2104*U2104</f>
        <v>13050000</v>
      </c>
      <c r="X2104" s="18"/>
    </row>
    <row r="2105" spans="1:24" s="280" customFormat="1" ht="13.5" customHeight="1" x14ac:dyDescent="0.25">
      <c r="A2105" s="65">
        <f>+A2104+1</f>
        <v>2</v>
      </c>
      <c r="B2105" s="66"/>
      <c r="C2105" s="83" t="s">
        <v>2343</v>
      </c>
      <c r="D2105" s="310">
        <v>5001902</v>
      </c>
      <c r="E2105" s="68" t="s">
        <v>58</v>
      </c>
      <c r="F2105" s="85">
        <v>1</v>
      </c>
      <c r="G2105" s="214">
        <v>5800000</v>
      </c>
      <c r="H2105" s="70">
        <f>G2105-W2105</f>
        <v>0</v>
      </c>
      <c r="I2105" s="85">
        <v>1</v>
      </c>
      <c r="J2105" s="129">
        <f t="shared" si="310"/>
        <v>5800000</v>
      </c>
      <c r="K2105" s="70">
        <f t="shared" si="310"/>
        <v>0</v>
      </c>
      <c r="L2105" s="279"/>
      <c r="M2105" s="279"/>
      <c r="N2105" s="279"/>
      <c r="O2105" s="211" t="s">
        <v>2275</v>
      </c>
      <c r="P2105" s="277" t="s">
        <v>2276</v>
      </c>
      <c r="Q2105" s="85">
        <v>2010</v>
      </c>
      <c r="R2105" s="85">
        <v>8</v>
      </c>
      <c r="S2105" s="75">
        <f t="shared" si="311"/>
        <v>0.125</v>
      </c>
      <c r="T2105" s="76">
        <f t="shared" si="312"/>
        <v>725000</v>
      </c>
      <c r="U2105" s="66">
        <f t="shared" si="299"/>
        <v>8</v>
      </c>
      <c r="V2105" s="278">
        <f t="shared" si="313"/>
        <v>725000</v>
      </c>
      <c r="W2105" s="77">
        <f t="shared" si="314"/>
        <v>5800000</v>
      </c>
      <c r="X2105" s="18"/>
    </row>
    <row r="2106" spans="1:24" s="280" customFormat="1" ht="13.5" customHeight="1" x14ac:dyDescent="0.25">
      <c r="A2106" s="65">
        <f t="shared" ref="A2106:A2114" si="315">+A2105+1</f>
        <v>3</v>
      </c>
      <c r="B2106" s="66"/>
      <c r="C2106" s="83" t="s">
        <v>2342</v>
      </c>
      <c r="D2106" s="92">
        <v>5001796</v>
      </c>
      <c r="E2106" s="68" t="s">
        <v>86</v>
      </c>
      <c r="F2106" s="85">
        <v>1</v>
      </c>
      <c r="G2106" s="214">
        <v>5800000</v>
      </c>
      <c r="H2106" s="70">
        <v>0</v>
      </c>
      <c r="I2106" s="85">
        <v>1</v>
      </c>
      <c r="J2106" s="129">
        <f t="shared" si="310"/>
        <v>5800000</v>
      </c>
      <c r="K2106" s="70">
        <f t="shared" si="310"/>
        <v>0</v>
      </c>
      <c r="L2106" s="279"/>
      <c r="M2106" s="279"/>
      <c r="N2106" s="279"/>
      <c r="O2106" s="211" t="s">
        <v>2275</v>
      </c>
      <c r="P2106" s="277" t="s">
        <v>2276</v>
      </c>
      <c r="Q2106" s="85">
        <v>2009</v>
      </c>
      <c r="R2106" s="85">
        <v>8</v>
      </c>
      <c r="S2106" s="75">
        <f t="shared" si="311"/>
        <v>0.125</v>
      </c>
      <c r="T2106" s="76">
        <f t="shared" si="312"/>
        <v>725000</v>
      </c>
      <c r="U2106" s="66">
        <f t="shared" si="299"/>
        <v>9</v>
      </c>
      <c r="V2106" s="278">
        <f t="shared" si="313"/>
        <v>725000</v>
      </c>
      <c r="W2106" s="77">
        <f t="shared" si="314"/>
        <v>6525000</v>
      </c>
      <c r="X2106" s="18"/>
    </row>
    <row r="2107" spans="1:24" s="280" customFormat="1" ht="13.5" customHeight="1" x14ac:dyDescent="0.25">
      <c r="A2107" s="65">
        <f t="shared" si="315"/>
        <v>4</v>
      </c>
      <c r="B2107" s="66"/>
      <c r="C2107" s="83" t="s">
        <v>2342</v>
      </c>
      <c r="D2107" s="92" t="s">
        <v>2344</v>
      </c>
      <c r="E2107" s="68" t="s">
        <v>86</v>
      </c>
      <c r="F2107" s="85">
        <v>1</v>
      </c>
      <c r="G2107" s="214">
        <v>5800000</v>
      </c>
      <c r="H2107" s="70">
        <v>0</v>
      </c>
      <c r="I2107" s="85">
        <v>1</v>
      </c>
      <c r="J2107" s="129">
        <f t="shared" si="310"/>
        <v>5800000</v>
      </c>
      <c r="K2107" s="70">
        <f t="shared" si="310"/>
        <v>0</v>
      </c>
      <c r="L2107" s="279"/>
      <c r="M2107" s="279"/>
      <c r="N2107" s="279"/>
      <c r="O2107" s="211" t="s">
        <v>2275</v>
      </c>
      <c r="P2107" s="277" t="s">
        <v>2276</v>
      </c>
      <c r="Q2107" s="85">
        <v>2009</v>
      </c>
      <c r="R2107" s="85">
        <v>8</v>
      </c>
      <c r="S2107" s="75">
        <f t="shared" si="311"/>
        <v>0.125</v>
      </c>
      <c r="T2107" s="76">
        <f t="shared" si="312"/>
        <v>725000</v>
      </c>
      <c r="U2107" s="66">
        <f t="shared" si="299"/>
        <v>9</v>
      </c>
      <c r="V2107" s="278">
        <f t="shared" si="313"/>
        <v>725000</v>
      </c>
      <c r="W2107" s="77">
        <f t="shared" si="314"/>
        <v>6525000</v>
      </c>
      <c r="X2107" s="18"/>
    </row>
    <row r="2108" spans="1:24" s="280" customFormat="1" ht="13.5" customHeight="1" x14ac:dyDescent="0.25">
      <c r="A2108" s="65">
        <f t="shared" si="315"/>
        <v>5</v>
      </c>
      <c r="B2108" s="66"/>
      <c r="C2108" s="83" t="s">
        <v>2342</v>
      </c>
      <c r="D2108" s="92" t="s">
        <v>2345</v>
      </c>
      <c r="E2108" s="68" t="s">
        <v>1097</v>
      </c>
      <c r="F2108" s="85">
        <v>1</v>
      </c>
      <c r="G2108" s="214">
        <v>5800000</v>
      </c>
      <c r="H2108" s="70">
        <v>0</v>
      </c>
      <c r="I2108" s="85">
        <v>1</v>
      </c>
      <c r="J2108" s="129">
        <f t="shared" si="310"/>
        <v>5800000</v>
      </c>
      <c r="K2108" s="70">
        <f t="shared" si="310"/>
        <v>0</v>
      </c>
      <c r="L2108" s="279"/>
      <c r="M2108" s="279"/>
      <c r="N2108" s="279"/>
      <c r="O2108" s="211" t="s">
        <v>2275</v>
      </c>
      <c r="P2108" s="277" t="s">
        <v>2276</v>
      </c>
      <c r="Q2108" s="85">
        <v>2009</v>
      </c>
      <c r="R2108" s="85">
        <v>8</v>
      </c>
      <c r="S2108" s="75">
        <f t="shared" si="311"/>
        <v>0.125</v>
      </c>
      <c r="T2108" s="76">
        <f t="shared" si="312"/>
        <v>725000</v>
      </c>
      <c r="U2108" s="66">
        <f t="shared" si="299"/>
        <v>9</v>
      </c>
      <c r="V2108" s="278">
        <f t="shared" si="313"/>
        <v>725000</v>
      </c>
      <c r="W2108" s="77">
        <f t="shared" si="314"/>
        <v>6525000</v>
      </c>
      <c r="X2108" s="18"/>
    </row>
    <row r="2109" spans="1:24" s="280" customFormat="1" ht="13.5" customHeight="1" x14ac:dyDescent="0.25">
      <c r="A2109" s="65">
        <f t="shared" si="315"/>
        <v>6</v>
      </c>
      <c r="B2109" s="66"/>
      <c r="C2109" s="83" t="s">
        <v>2342</v>
      </c>
      <c r="D2109" s="92" t="s">
        <v>2346</v>
      </c>
      <c r="E2109" s="68" t="s">
        <v>1097</v>
      </c>
      <c r="F2109" s="85">
        <v>1</v>
      </c>
      <c r="G2109" s="214">
        <v>5800000</v>
      </c>
      <c r="H2109" s="70">
        <v>0</v>
      </c>
      <c r="I2109" s="85">
        <v>1</v>
      </c>
      <c r="J2109" s="129">
        <f t="shared" si="310"/>
        <v>5800000</v>
      </c>
      <c r="K2109" s="70">
        <f t="shared" si="310"/>
        <v>0</v>
      </c>
      <c r="L2109" s="279"/>
      <c r="M2109" s="279"/>
      <c r="N2109" s="279"/>
      <c r="O2109" s="211" t="s">
        <v>2275</v>
      </c>
      <c r="P2109" s="277" t="s">
        <v>2276</v>
      </c>
      <c r="Q2109" s="85">
        <v>2009</v>
      </c>
      <c r="R2109" s="85">
        <v>8</v>
      </c>
      <c r="S2109" s="75">
        <f t="shared" si="311"/>
        <v>0.125</v>
      </c>
      <c r="T2109" s="76">
        <f t="shared" si="312"/>
        <v>725000</v>
      </c>
      <c r="U2109" s="66">
        <f t="shared" si="299"/>
        <v>9</v>
      </c>
      <c r="V2109" s="278">
        <f t="shared" si="313"/>
        <v>725000</v>
      </c>
      <c r="W2109" s="77">
        <f t="shared" si="314"/>
        <v>6525000</v>
      </c>
      <c r="X2109" s="18"/>
    </row>
    <row r="2110" spans="1:24" s="280" customFormat="1" ht="13.5" customHeight="1" x14ac:dyDescent="0.25">
      <c r="A2110" s="65">
        <f t="shared" si="315"/>
        <v>7</v>
      </c>
      <c r="B2110" s="66"/>
      <c r="C2110" s="83" t="s">
        <v>2342</v>
      </c>
      <c r="D2110" s="92" t="s">
        <v>2347</v>
      </c>
      <c r="E2110" s="68" t="s">
        <v>1097</v>
      </c>
      <c r="F2110" s="85">
        <v>1</v>
      </c>
      <c r="G2110" s="214">
        <v>5800000</v>
      </c>
      <c r="H2110" s="70">
        <v>0</v>
      </c>
      <c r="I2110" s="85">
        <v>1</v>
      </c>
      <c r="J2110" s="129">
        <f t="shared" si="310"/>
        <v>5800000</v>
      </c>
      <c r="K2110" s="70">
        <f t="shared" si="310"/>
        <v>0</v>
      </c>
      <c r="L2110" s="279"/>
      <c r="M2110" s="279"/>
      <c r="N2110" s="279"/>
      <c r="O2110" s="211" t="s">
        <v>2275</v>
      </c>
      <c r="P2110" s="277" t="s">
        <v>2276</v>
      </c>
      <c r="Q2110" s="85">
        <v>2009</v>
      </c>
      <c r="R2110" s="85">
        <v>8</v>
      </c>
      <c r="S2110" s="75">
        <f t="shared" si="311"/>
        <v>0.125</v>
      </c>
      <c r="T2110" s="76">
        <f t="shared" si="312"/>
        <v>725000</v>
      </c>
      <c r="U2110" s="66">
        <f t="shared" si="299"/>
        <v>9</v>
      </c>
      <c r="V2110" s="278">
        <f t="shared" si="313"/>
        <v>725000</v>
      </c>
      <c r="W2110" s="77">
        <f t="shared" si="314"/>
        <v>6525000</v>
      </c>
      <c r="X2110" s="18"/>
    </row>
    <row r="2111" spans="1:24" s="280" customFormat="1" ht="13.5" customHeight="1" x14ac:dyDescent="0.25">
      <c r="A2111" s="65">
        <f t="shared" si="315"/>
        <v>8</v>
      </c>
      <c r="B2111" s="66"/>
      <c r="C2111" s="83" t="s">
        <v>2342</v>
      </c>
      <c r="D2111" s="92" t="s">
        <v>2348</v>
      </c>
      <c r="E2111" s="68" t="s">
        <v>109</v>
      </c>
      <c r="F2111" s="85">
        <v>1</v>
      </c>
      <c r="G2111" s="214">
        <v>5800000</v>
      </c>
      <c r="H2111" s="70">
        <v>0</v>
      </c>
      <c r="I2111" s="85">
        <v>1</v>
      </c>
      <c r="J2111" s="129">
        <f t="shared" si="310"/>
        <v>5800000</v>
      </c>
      <c r="K2111" s="70">
        <f t="shared" si="310"/>
        <v>0</v>
      </c>
      <c r="L2111" s="279"/>
      <c r="M2111" s="279"/>
      <c r="N2111" s="279"/>
      <c r="O2111" s="211" t="s">
        <v>2275</v>
      </c>
      <c r="P2111" s="277" t="s">
        <v>2276</v>
      </c>
      <c r="Q2111" s="85">
        <v>2009</v>
      </c>
      <c r="R2111" s="85">
        <v>8</v>
      </c>
      <c r="S2111" s="75">
        <f t="shared" si="311"/>
        <v>0.125</v>
      </c>
      <c r="T2111" s="76">
        <f t="shared" si="312"/>
        <v>725000</v>
      </c>
      <c r="U2111" s="66">
        <f t="shared" si="299"/>
        <v>9</v>
      </c>
      <c r="V2111" s="278">
        <f t="shared" si="313"/>
        <v>725000</v>
      </c>
      <c r="W2111" s="77">
        <f t="shared" si="314"/>
        <v>6525000</v>
      </c>
      <c r="X2111" s="18"/>
    </row>
    <row r="2112" spans="1:24" s="280" customFormat="1" ht="13.5" customHeight="1" x14ac:dyDescent="0.25">
      <c r="A2112" s="65">
        <f t="shared" si="315"/>
        <v>9</v>
      </c>
      <c r="B2112" s="66"/>
      <c r="C2112" s="83" t="s">
        <v>2342</v>
      </c>
      <c r="D2112" s="92" t="s">
        <v>2349</v>
      </c>
      <c r="E2112" s="68" t="s">
        <v>109</v>
      </c>
      <c r="F2112" s="85">
        <v>1</v>
      </c>
      <c r="G2112" s="214">
        <v>5800000</v>
      </c>
      <c r="H2112" s="70">
        <v>0</v>
      </c>
      <c r="I2112" s="85">
        <v>1</v>
      </c>
      <c r="J2112" s="129">
        <f t="shared" si="310"/>
        <v>5800000</v>
      </c>
      <c r="K2112" s="70">
        <f t="shared" si="310"/>
        <v>0</v>
      </c>
      <c r="L2112" s="279"/>
      <c r="M2112" s="279"/>
      <c r="N2112" s="279"/>
      <c r="O2112" s="211" t="s">
        <v>2275</v>
      </c>
      <c r="P2112" s="277" t="s">
        <v>2276</v>
      </c>
      <c r="Q2112" s="85">
        <v>2009</v>
      </c>
      <c r="R2112" s="85">
        <v>8</v>
      </c>
      <c r="S2112" s="75">
        <f t="shared" si="311"/>
        <v>0.125</v>
      </c>
      <c r="T2112" s="76">
        <f t="shared" si="312"/>
        <v>725000</v>
      </c>
      <c r="U2112" s="66">
        <f t="shared" si="299"/>
        <v>9</v>
      </c>
      <c r="V2112" s="278">
        <f t="shared" si="313"/>
        <v>725000</v>
      </c>
      <c r="W2112" s="77">
        <f t="shared" si="314"/>
        <v>6525000</v>
      </c>
      <c r="X2112" s="18"/>
    </row>
    <row r="2113" spans="1:24" s="280" customFormat="1" ht="13.5" customHeight="1" x14ac:dyDescent="0.25">
      <c r="A2113" s="65">
        <f t="shared" si="315"/>
        <v>10</v>
      </c>
      <c r="B2113" s="66"/>
      <c r="C2113" s="83" t="s">
        <v>2350</v>
      </c>
      <c r="D2113" s="304" t="s">
        <v>2351</v>
      </c>
      <c r="E2113" s="68" t="s">
        <v>109</v>
      </c>
      <c r="F2113" s="309">
        <v>1</v>
      </c>
      <c r="G2113" s="281">
        <v>5800000</v>
      </c>
      <c r="H2113" s="70">
        <f>G2113-W2113</f>
        <v>0</v>
      </c>
      <c r="I2113" s="309">
        <v>1</v>
      </c>
      <c r="J2113" s="129">
        <f t="shared" si="310"/>
        <v>5800000</v>
      </c>
      <c r="K2113" s="70">
        <f t="shared" si="310"/>
        <v>0</v>
      </c>
      <c r="L2113" s="279"/>
      <c r="M2113" s="279"/>
      <c r="N2113" s="279"/>
      <c r="O2113" s="211" t="s">
        <v>2275</v>
      </c>
      <c r="P2113" s="277" t="s">
        <v>2276</v>
      </c>
      <c r="Q2113" s="85">
        <v>2010</v>
      </c>
      <c r="R2113" s="85">
        <v>8</v>
      </c>
      <c r="S2113" s="75">
        <f t="shared" si="311"/>
        <v>0.125</v>
      </c>
      <c r="T2113" s="76">
        <f t="shared" si="312"/>
        <v>725000</v>
      </c>
      <c r="U2113" s="66">
        <f t="shared" si="299"/>
        <v>8</v>
      </c>
      <c r="V2113" s="278">
        <f t="shared" si="313"/>
        <v>725000</v>
      </c>
      <c r="W2113" s="77">
        <f t="shared" si="314"/>
        <v>5800000</v>
      </c>
      <c r="X2113" s="18"/>
    </row>
    <row r="2114" spans="1:24" s="280" customFormat="1" ht="13.5" customHeight="1" x14ac:dyDescent="0.25">
      <c r="A2114" s="65">
        <f t="shared" si="315"/>
        <v>11</v>
      </c>
      <c r="B2114" s="66"/>
      <c r="C2114" s="83" t="s">
        <v>2352</v>
      </c>
      <c r="D2114" s="92">
        <v>5001763</v>
      </c>
      <c r="E2114" s="68" t="s">
        <v>2278</v>
      </c>
      <c r="F2114" s="85">
        <v>1</v>
      </c>
      <c r="G2114" s="214">
        <v>28000000</v>
      </c>
      <c r="H2114" s="70">
        <v>0</v>
      </c>
      <c r="I2114" s="85">
        <v>1</v>
      </c>
      <c r="J2114" s="129">
        <f t="shared" si="310"/>
        <v>28000000</v>
      </c>
      <c r="K2114" s="70">
        <f t="shared" si="310"/>
        <v>0</v>
      </c>
      <c r="L2114" s="279"/>
      <c r="M2114" s="279"/>
      <c r="N2114" s="279"/>
      <c r="O2114" s="211" t="s">
        <v>2275</v>
      </c>
      <c r="P2114" s="277" t="s">
        <v>2276</v>
      </c>
      <c r="Q2114" s="85">
        <v>2009</v>
      </c>
      <c r="R2114" s="85">
        <v>8</v>
      </c>
      <c r="S2114" s="75">
        <f t="shared" si="311"/>
        <v>0.125</v>
      </c>
      <c r="T2114" s="76">
        <f t="shared" si="312"/>
        <v>3500000</v>
      </c>
      <c r="U2114" s="66">
        <f t="shared" si="299"/>
        <v>9</v>
      </c>
      <c r="V2114" s="278">
        <f t="shared" si="313"/>
        <v>3500000</v>
      </c>
      <c r="W2114" s="77">
        <f t="shared" si="314"/>
        <v>31500000</v>
      </c>
      <c r="X2114" s="18"/>
    </row>
    <row r="2115" spans="1:24" s="303" customFormat="1" ht="29.25" hidden="1" customHeight="1" x14ac:dyDescent="0.25">
      <c r="A2115" s="57" t="s">
        <v>2353</v>
      </c>
      <c r="B2115" s="174" t="s">
        <v>2354</v>
      </c>
      <c r="C2115" s="175"/>
      <c r="D2115" s="307"/>
      <c r="E2115" s="295"/>
      <c r="F2115" s="296">
        <f t="shared" ref="F2115:K2115" si="316">SUM(F2116:F2141)</f>
        <v>77</v>
      </c>
      <c r="G2115" s="297">
        <f>SUM(G2116:G2141)</f>
        <v>743324000</v>
      </c>
      <c r="H2115" s="298">
        <f t="shared" si="316"/>
        <v>97027500</v>
      </c>
      <c r="I2115" s="296">
        <f t="shared" si="316"/>
        <v>77</v>
      </c>
      <c r="J2115" s="298">
        <f t="shared" si="316"/>
        <v>743324000</v>
      </c>
      <c r="K2115" s="298">
        <f t="shared" si="316"/>
        <v>97027500</v>
      </c>
      <c r="L2115" s="299"/>
      <c r="M2115" s="299"/>
      <c r="N2115" s="299"/>
      <c r="O2115" s="300"/>
      <c r="P2115" s="301"/>
      <c r="Q2115" s="57"/>
      <c r="R2115" s="57"/>
      <c r="S2115" s="302"/>
      <c r="T2115" s="76"/>
      <c r="U2115" s="66">
        <f t="shared" si="299"/>
        <v>2018</v>
      </c>
      <c r="V2115" s="66"/>
      <c r="W2115" s="77">
        <f t="shared" si="314"/>
        <v>0</v>
      </c>
      <c r="X2115" s="18">
        <v>5</v>
      </c>
    </row>
    <row r="2116" spans="1:24" s="10" customFormat="1" ht="16.5" x14ac:dyDescent="0.25">
      <c r="A2116" s="65">
        <v>1</v>
      </c>
      <c r="B2116" s="66"/>
      <c r="C2116" s="67" t="s">
        <v>2355</v>
      </c>
      <c r="D2116" s="314">
        <v>5001908</v>
      </c>
      <c r="E2116" s="68" t="s">
        <v>74</v>
      </c>
      <c r="F2116" s="65">
        <v>4</v>
      </c>
      <c r="G2116" s="281">
        <v>31200000</v>
      </c>
      <c r="H2116" s="70">
        <f>G2116-W2116</f>
        <v>0</v>
      </c>
      <c r="I2116" s="65">
        <v>4</v>
      </c>
      <c r="J2116" s="87">
        <f t="shared" ref="J2116:K2141" si="317">G2116</f>
        <v>31200000</v>
      </c>
      <c r="K2116" s="70">
        <f t="shared" si="317"/>
        <v>0</v>
      </c>
      <c r="L2116" s="282"/>
      <c r="M2116" s="282"/>
      <c r="N2116" s="282"/>
      <c r="O2116" s="211" t="s">
        <v>2275</v>
      </c>
      <c r="P2116" s="277" t="s">
        <v>2276</v>
      </c>
      <c r="Q2116" s="65">
        <v>2010</v>
      </c>
      <c r="R2116" s="65">
        <v>8</v>
      </c>
      <c r="S2116" s="75">
        <f t="shared" ref="S2116:S2141" si="318">100%/R2116</f>
        <v>0.125</v>
      </c>
      <c r="T2116" s="76">
        <f t="shared" ref="T2116:T2141" si="319">G2116/R2116</f>
        <v>3900000</v>
      </c>
      <c r="U2116" s="66">
        <f t="shared" si="299"/>
        <v>8</v>
      </c>
      <c r="V2116" s="278">
        <f>T2116</f>
        <v>3900000</v>
      </c>
      <c r="W2116" s="77">
        <f t="shared" si="314"/>
        <v>31200000</v>
      </c>
      <c r="X2116" s="18"/>
    </row>
    <row r="2117" spans="1:24" s="10" customFormat="1" ht="16.5" x14ac:dyDescent="0.25">
      <c r="A2117" s="65">
        <f>+A2116+1</f>
        <v>2</v>
      </c>
      <c r="B2117" s="66"/>
      <c r="C2117" s="67" t="s">
        <v>2356</v>
      </c>
      <c r="D2117" s="314">
        <v>5001909</v>
      </c>
      <c r="E2117" s="68" t="s">
        <v>74</v>
      </c>
      <c r="F2117" s="65">
        <v>7</v>
      </c>
      <c r="G2117" s="281">
        <v>41300000</v>
      </c>
      <c r="H2117" s="70">
        <f>G2117-W2117</f>
        <v>0</v>
      </c>
      <c r="I2117" s="65">
        <v>7</v>
      </c>
      <c r="J2117" s="87">
        <f t="shared" si="317"/>
        <v>41300000</v>
      </c>
      <c r="K2117" s="70">
        <f t="shared" si="317"/>
        <v>0</v>
      </c>
      <c r="L2117" s="282"/>
      <c r="M2117" s="282"/>
      <c r="N2117" s="282"/>
      <c r="O2117" s="211" t="s">
        <v>2275</v>
      </c>
      <c r="P2117" s="277" t="s">
        <v>2276</v>
      </c>
      <c r="Q2117" s="65">
        <v>2010</v>
      </c>
      <c r="R2117" s="65">
        <v>8</v>
      </c>
      <c r="S2117" s="75">
        <f t="shared" si="318"/>
        <v>0.125</v>
      </c>
      <c r="T2117" s="76">
        <f t="shared" si="319"/>
        <v>5162500</v>
      </c>
      <c r="U2117" s="66">
        <f t="shared" si="299"/>
        <v>8</v>
      </c>
      <c r="V2117" s="278">
        <f>T2117</f>
        <v>5162500</v>
      </c>
      <c r="W2117" s="77">
        <f t="shared" si="314"/>
        <v>41300000</v>
      </c>
      <c r="X2117" s="18"/>
    </row>
    <row r="2118" spans="1:24" s="10" customFormat="1" ht="16.5" x14ac:dyDescent="0.25">
      <c r="A2118" s="65">
        <f t="shared" ref="A2118:A2141" si="320">+A2117+1</f>
        <v>3</v>
      </c>
      <c r="B2118" s="66"/>
      <c r="C2118" s="67" t="s">
        <v>2357</v>
      </c>
      <c r="D2118" s="314">
        <v>5001910</v>
      </c>
      <c r="E2118" s="68" t="s">
        <v>74</v>
      </c>
      <c r="F2118" s="65">
        <v>12</v>
      </c>
      <c r="G2118" s="281">
        <v>93600000</v>
      </c>
      <c r="H2118" s="70">
        <f>G2118-W2118</f>
        <v>0</v>
      </c>
      <c r="I2118" s="65">
        <v>12</v>
      </c>
      <c r="J2118" s="87">
        <f t="shared" si="317"/>
        <v>93600000</v>
      </c>
      <c r="K2118" s="70">
        <f t="shared" si="317"/>
        <v>0</v>
      </c>
      <c r="L2118" s="282"/>
      <c r="M2118" s="282"/>
      <c r="N2118" s="282"/>
      <c r="O2118" s="211" t="s">
        <v>2275</v>
      </c>
      <c r="P2118" s="277" t="s">
        <v>2276</v>
      </c>
      <c r="Q2118" s="65">
        <v>2010</v>
      </c>
      <c r="R2118" s="65">
        <v>8</v>
      </c>
      <c r="S2118" s="75">
        <f t="shared" si="318"/>
        <v>0.125</v>
      </c>
      <c r="T2118" s="76">
        <f t="shared" si="319"/>
        <v>11700000</v>
      </c>
      <c r="U2118" s="66">
        <f t="shared" si="299"/>
        <v>8</v>
      </c>
      <c r="V2118" s="278">
        <f>T2118</f>
        <v>11700000</v>
      </c>
      <c r="W2118" s="77">
        <f t="shared" si="314"/>
        <v>93600000</v>
      </c>
      <c r="X2118" s="18"/>
    </row>
    <row r="2119" spans="1:24" s="10" customFormat="1" ht="16.5" x14ac:dyDescent="0.25">
      <c r="A2119" s="65">
        <f t="shared" si="320"/>
        <v>4</v>
      </c>
      <c r="B2119" s="66"/>
      <c r="C2119" s="67" t="s">
        <v>2358</v>
      </c>
      <c r="D2119" s="66">
        <v>5001468</v>
      </c>
      <c r="E2119" s="68" t="s">
        <v>58</v>
      </c>
      <c r="F2119" s="65">
        <v>1</v>
      </c>
      <c r="G2119" s="281">
        <v>7557000</v>
      </c>
      <c r="H2119" s="70">
        <v>0</v>
      </c>
      <c r="I2119" s="65">
        <v>1</v>
      </c>
      <c r="J2119" s="87">
        <f t="shared" si="317"/>
        <v>7557000</v>
      </c>
      <c r="K2119" s="70">
        <f t="shared" si="317"/>
        <v>0</v>
      </c>
      <c r="L2119" s="282"/>
      <c r="M2119" s="282"/>
      <c r="N2119" s="282"/>
      <c r="O2119" s="211" t="s">
        <v>2275</v>
      </c>
      <c r="P2119" s="277" t="s">
        <v>2276</v>
      </c>
      <c r="Q2119" s="65">
        <v>2007</v>
      </c>
      <c r="R2119" s="65">
        <v>8</v>
      </c>
      <c r="S2119" s="75">
        <f t="shared" si="318"/>
        <v>0.125</v>
      </c>
      <c r="T2119" s="76">
        <f t="shared" si="319"/>
        <v>944625</v>
      </c>
      <c r="U2119" s="66">
        <f t="shared" si="299"/>
        <v>11</v>
      </c>
      <c r="V2119" s="278">
        <v>0</v>
      </c>
      <c r="W2119" s="77">
        <f t="shared" si="314"/>
        <v>10390875</v>
      </c>
      <c r="X2119" s="18"/>
    </row>
    <row r="2120" spans="1:24" s="19" customFormat="1" x14ac:dyDescent="0.25">
      <c r="A2120" s="65">
        <f t="shared" si="320"/>
        <v>5</v>
      </c>
      <c r="B2120" s="66"/>
      <c r="C2120" s="315" t="s">
        <v>2359</v>
      </c>
      <c r="D2120" s="133">
        <v>12011</v>
      </c>
      <c r="E2120" s="68" t="s">
        <v>86</v>
      </c>
      <c r="F2120" s="133">
        <v>9</v>
      </c>
      <c r="G2120" s="185">
        <v>52200000</v>
      </c>
      <c r="H2120" s="70">
        <f>G2120-W2120</f>
        <v>13050000</v>
      </c>
      <c r="I2120" s="133">
        <v>9</v>
      </c>
      <c r="J2120" s="87">
        <f t="shared" si="317"/>
        <v>52200000</v>
      </c>
      <c r="K2120" s="70">
        <f t="shared" si="317"/>
        <v>13050000</v>
      </c>
      <c r="L2120" s="130"/>
      <c r="M2120" s="130"/>
      <c r="N2120" s="130"/>
      <c r="O2120" s="211" t="s">
        <v>2275</v>
      </c>
      <c r="P2120" s="277" t="s">
        <v>2276</v>
      </c>
      <c r="Q2120" s="65">
        <v>2012</v>
      </c>
      <c r="R2120" s="65">
        <v>8</v>
      </c>
      <c r="S2120" s="75">
        <f t="shared" si="318"/>
        <v>0.125</v>
      </c>
      <c r="T2120" s="76">
        <f t="shared" si="319"/>
        <v>6525000</v>
      </c>
      <c r="U2120" s="66">
        <f t="shared" si="299"/>
        <v>6</v>
      </c>
      <c r="V2120" s="278">
        <f>T2120</f>
        <v>6525000</v>
      </c>
      <c r="W2120" s="77">
        <f t="shared" si="314"/>
        <v>39150000</v>
      </c>
      <c r="X2120" s="18"/>
    </row>
    <row r="2121" spans="1:24" s="10" customFormat="1" ht="16.5" x14ac:dyDescent="0.25">
      <c r="A2121" s="65">
        <f t="shared" si="320"/>
        <v>6</v>
      </c>
      <c r="B2121" s="66"/>
      <c r="C2121" s="67" t="s">
        <v>2360</v>
      </c>
      <c r="D2121" s="66">
        <v>5001677</v>
      </c>
      <c r="E2121" s="68" t="s">
        <v>86</v>
      </c>
      <c r="F2121" s="65">
        <v>4</v>
      </c>
      <c r="G2121" s="281">
        <v>20000000</v>
      </c>
      <c r="H2121" s="70">
        <v>0</v>
      </c>
      <c r="I2121" s="65">
        <v>4</v>
      </c>
      <c r="J2121" s="87">
        <f t="shared" si="317"/>
        <v>20000000</v>
      </c>
      <c r="K2121" s="70">
        <f t="shared" si="317"/>
        <v>0</v>
      </c>
      <c r="L2121" s="282"/>
      <c r="M2121" s="282"/>
      <c r="N2121" s="282"/>
      <c r="O2121" s="211" t="s">
        <v>2275</v>
      </c>
      <c r="P2121" s="277" t="s">
        <v>2276</v>
      </c>
      <c r="Q2121" s="65">
        <v>2008</v>
      </c>
      <c r="R2121" s="65">
        <v>8</v>
      </c>
      <c r="S2121" s="75">
        <f t="shared" si="318"/>
        <v>0.125</v>
      </c>
      <c r="T2121" s="76">
        <f t="shared" si="319"/>
        <v>2500000</v>
      </c>
      <c r="U2121" s="66">
        <f t="shared" si="299"/>
        <v>10</v>
      </c>
      <c r="V2121" s="278">
        <v>0</v>
      </c>
      <c r="W2121" s="77">
        <f t="shared" si="314"/>
        <v>25000000</v>
      </c>
      <c r="X2121" s="18"/>
    </row>
    <row r="2122" spans="1:24" s="10" customFormat="1" ht="16.5" x14ac:dyDescent="0.25">
      <c r="A2122" s="65">
        <f t="shared" si="320"/>
        <v>7</v>
      </c>
      <c r="B2122" s="66"/>
      <c r="C2122" s="67" t="s">
        <v>2361</v>
      </c>
      <c r="D2122" s="316" t="s">
        <v>2362</v>
      </c>
      <c r="E2122" s="68" t="s">
        <v>1097</v>
      </c>
      <c r="F2122" s="65">
        <v>1</v>
      </c>
      <c r="G2122" s="281">
        <v>6800000</v>
      </c>
      <c r="H2122" s="70">
        <v>0</v>
      </c>
      <c r="I2122" s="65">
        <v>1</v>
      </c>
      <c r="J2122" s="87">
        <f t="shared" si="317"/>
        <v>6800000</v>
      </c>
      <c r="K2122" s="70">
        <f t="shared" si="317"/>
        <v>0</v>
      </c>
      <c r="L2122" s="282"/>
      <c r="M2122" s="282"/>
      <c r="N2122" s="282"/>
      <c r="O2122" s="211" t="s">
        <v>2275</v>
      </c>
      <c r="P2122" s="277" t="s">
        <v>2276</v>
      </c>
      <c r="Q2122" s="65">
        <v>2009</v>
      </c>
      <c r="R2122" s="65">
        <v>8</v>
      </c>
      <c r="S2122" s="75">
        <f t="shared" si="318"/>
        <v>0.125</v>
      </c>
      <c r="T2122" s="76">
        <f t="shared" si="319"/>
        <v>850000</v>
      </c>
      <c r="U2122" s="66">
        <f t="shared" si="299"/>
        <v>9</v>
      </c>
      <c r="V2122" s="278">
        <f t="shared" ref="V2122:V2130" si="321">T2122</f>
        <v>850000</v>
      </c>
      <c r="W2122" s="77">
        <f t="shared" si="314"/>
        <v>7650000</v>
      </c>
      <c r="X2122" s="18"/>
    </row>
    <row r="2123" spans="1:24" s="19" customFormat="1" x14ac:dyDescent="0.25">
      <c r="A2123" s="65">
        <f t="shared" si="320"/>
        <v>8</v>
      </c>
      <c r="B2123" s="66"/>
      <c r="C2123" s="317" t="s">
        <v>2363</v>
      </c>
      <c r="D2123" s="133">
        <v>12012</v>
      </c>
      <c r="E2123" s="68" t="s">
        <v>1097</v>
      </c>
      <c r="F2123" s="133">
        <v>1</v>
      </c>
      <c r="G2123" s="201">
        <v>5800000</v>
      </c>
      <c r="H2123" s="70">
        <f>G2123-W2123</f>
        <v>1450000</v>
      </c>
      <c r="I2123" s="133">
        <v>1</v>
      </c>
      <c r="J2123" s="87">
        <f t="shared" si="317"/>
        <v>5800000</v>
      </c>
      <c r="K2123" s="70">
        <f t="shared" si="317"/>
        <v>1450000</v>
      </c>
      <c r="L2123" s="130"/>
      <c r="M2123" s="130"/>
      <c r="N2123" s="130"/>
      <c r="O2123" s="211" t="s">
        <v>2275</v>
      </c>
      <c r="P2123" s="277" t="s">
        <v>2276</v>
      </c>
      <c r="Q2123" s="65">
        <v>2012</v>
      </c>
      <c r="R2123" s="65">
        <v>8</v>
      </c>
      <c r="S2123" s="75">
        <f t="shared" si="318"/>
        <v>0.125</v>
      </c>
      <c r="T2123" s="76">
        <f t="shared" si="319"/>
        <v>725000</v>
      </c>
      <c r="U2123" s="66">
        <f t="shared" si="299"/>
        <v>6</v>
      </c>
      <c r="V2123" s="278">
        <f t="shared" si="321"/>
        <v>725000</v>
      </c>
      <c r="W2123" s="77">
        <f t="shared" si="314"/>
        <v>4350000</v>
      </c>
      <c r="X2123" s="18"/>
    </row>
    <row r="2124" spans="1:24" s="19" customFormat="1" x14ac:dyDescent="0.25">
      <c r="A2124" s="65">
        <f t="shared" si="320"/>
        <v>9</v>
      </c>
      <c r="B2124" s="66"/>
      <c r="C2124" s="317" t="s">
        <v>2364</v>
      </c>
      <c r="D2124" s="133">
        <v>12036</v>
      </c>
      <c r="E2124" s="68" t="s">
        <v>84</v>
      </c>
      <c r="F2124" s="133">
        <v>1</v>
      </c>
      <c r="G2124" s="201">
        <v>18000000</v>
      </c>
      <c r="H2124" s="70">
        <f>G2124-W2124</f>
        <v>4500000</v>
      </c>
      <c r="I2124" s="133">
        <v>1</v>
      </c>
      <c r="J2124" s="87">
        <f t="shared" si="317"/>
        <v>18000000</v>
      </c>
      <c r="K2124" s="70">
        <f t="shared" si="317"/>
        <v>4500000</v>
      </c>
      <c r="L2124" s="130"/>
      <c r="M2124" s="130"/>
      <c r="N2124" s="130"/>
      <c r="O2124" s="283" t="s">
        <v>2275</v>
      </c>
      <c r="P2124" s="277" t="s">
        <v>2276</v>
      </c>
      <c r="Q2124" s="65">
        <v>2012</v>
      </c>
      <c r="R2124" s="65">
        <v>8</v>
      </c>
      <c r="S2124" s="75">
        <f t="shared" si="318"/>
        <v>0.125</v>
      </c>
      <c r="T2124" s="76">
        <f t="shared" si="319"/>
        <v>2250000</v>
      </c>
      <c r="U2124" s="66">
        <f t="shared" si="299"/>
        <v>6</v>
      </c>
      <c r="V2124" s="278">
        <f t="shared" si="321"/>
        <v>2250000</v>
      </c>
      <c r="W2124" s="77">
        <f t="shared" si="314"/>
        <v>13500000</v>
      </c>
      <c r="X2124" s="18"/>
    </row>
    <row r="2125" spans="1:24" s="10" customFormat="1" ht="16.5" x14ac:dyDescent="0.25">
      <c r="A2125" s="65">
        <f t="shared" si="320"/>
        <v>10</v>
      </c>
      <c r="B2125" s="66"/>
      <c r="C2125" s="67" t="s">
        <v>2365</v>
      </c>
      <c r="D2125" s="66">
        <v>5001822</v>
      </c>
      <c r="E2125" s="153" t="s">
        <v>261</v>
      </c>
      <c r="F2125" s="65">
        <v>1</v>
      </c>
      <c r="G2125" s="281">
        <v>7000000</v>
      </c>
      <c r="H2125" s="70">
        <v>0</v>
      </c>
      <c r="I2125" s="65">
        <v>1</v>
      </c>
      <c r="J2125" s="87">
        <f t="shared" si="317"/>
        <v>7000000</v>
      </c>
      <c r="K2125" s="70">
        <f t="shared" si="317"/>
        <v>0</v>
      </c>
      <c r="L2125" s="282"/>
      <c r="M2125" s="282"/>
      <c r="N2125" s="282"/>
      <c r="O2125" s="211" t="s">
        <v>2275</v>
      </c>
      <c r="P2125" s="277" t="s">
        <v>2276</v>
      </c>
      <c r="Q2125" s="65">
        <v>2009</v>
      </c>
      <c r="R2125" s="65">
        <v>8</v>
      </c>
      <c r="S2125" s="75">
        <f t="shared" si="318"/>
        <v>0.125</v>
      </c>
      <c r="T2125" s="76">
        <f t="shared" si="319"/>
        <v>875000</v>
      </c>
      <c r="U2125" s="66">
        <f t="shared" si="299"/>
        <v>9</v>
      </c>
      <c r="V2125" s="278">
        <f t="shared" si="321"/>
        <v>875000</v>
      </c>
      <c r="W2125" s="77">
        <f t="shared" si="314"/>
        <v>7875000</v>
      </c>
      <c r="X2125" s="18"/>
    </row>
    <row r="2126" spans="1:24" s="10" customFormat="1" ht="16.5" x14ac:dyDescent="0.25">
      <c r="A2126" s="65">
        <f t="shared" si="320"/>
        <v>11</v>
      </c>
      <c r="B2126" s="66"/>
      <c r="C2126" s="67" t="s">
        <v>2366</v>
      </c>
      <c r="D2126" s="316" t="s">
        <v>2367</v>
      </c>
      <c r="E2126" s="153" t="s">
        <v>261</v>
      </c>
      <c r="F2126" s="65">
        <v>1</v>
      </c>
      <c r="G2126" s="281">
        <v>5000000</v>
      </c>
      <c r="H2126" s="70">
        <v>0</v>
      </c>
      <c r="I2126" s="65">
        <v>1</v>
      </c>
      <c r="J2126" s="87">
        <f t="shared" si="317"/>
        <v>5000000</v>
      </c>
      <c r="K2126" s="70">
        <f t="shared" si="317"/>
        <v>0</v>
      </c>
      <c r="L2126" s="282"/>
      <c r="M2126" s="282"/>
      <c r="N2126" s="282"/>
      <c r="O2126" s="211" t="s">
        <v>2275</v>
      </c>
      <c r="P2126" s="277" t="s">
        <v>2276</v>
      </c>
      <c r="Q2126" s="65">
        <v>2009</v>
      </c>
      <c r="R2126" s="65">
        <v>8</v>
      </c>
      <c r="S2126" s="75">
        <f t="shared" si="318"/>
        <v>0.125</v>
      </c>
      <c r="T2126" s="76">
        <f t="shared" si="319"/>
        <v>625000</v>
      </c>
      <c r="U2126" s="66">
        <f t="shared" si="299"/>
        <v>9</v>
      </c>
      <c r="V2126" s="278">
        <f t="shared" si="321"/>
        <v>625000</v>
      </c>
      <c r="W2126" s="77">
        <f t="shared" si="314"/>
        <v>5625000</v>
      </c>
      <c r="X2126" s="18"/>
    </row>
    <row r="2127" spans="1:24" s="19" customFormat="1" x14ac:dyDescent="0.25">
      <c r="A2127" s="65">
        <f t="shared" si="320"/>
        <v>12</v>
      </c>
      <c r="B2127" s="66"/>
      <c r="C2127" s="318" t="s">
        <v>2368</v>
      </c>
      <c r="D2127" s="133">
        <v>12015</v>
      </c>
      <c r="E2127" s="153" t="s">
        <v>261</v>
      </c>
      <c r="F2127" s="133">
        <v>1</v>
      </c>
      <c r="G2127" s="185">
        <v>8500000</v>
      </c>
      <c r="H2127" s="70">
        <f>G2127-W2127</f>
        <v>2125000</v>
      </c>
      <c r="I2127" s="133">
        <v>1</v>
      </c>
      <c r="J2127" s="87">
        <f t="shared" si="317"/>
        <v>8500000</v>
      </c>
      <c r="K2127" s="70">
        <f t="shared" si="317"/>
        <v>2125000</v>
      </c>
      <c r="L2127" s="130"/>
      <c r="M2127" s="130"/>
      <c r="N2127" s="130"/>
      <c r="O2127" s="211" t="s">
        <v>2275</v>
      </c>
      <c r="P2127" s="277" t="s">
        <v>2276</v>
      </c>
      <c r="Q2127" s="65">
        <v>2012</v>
      </c>
      <c r="R2127" s="65">
        <v>8</v>
      </c>
      <c r="S2127" s="75">
        <f t="shared" si="318"/>
        <v>0.125</v>
      </c>
      <c r="T2127" s="76">
        <f t="shared" si="319"/>
        <v>1062500</v>
      </c>
      <c r="U2127" s="66">
        <f t="shared" si="299"/>
        <v>6</v>
      </c>
      <c r="V2127" s="278">
        <f t="shared" si="321"/>
        <v>1062500</v>
      </c>
      <c r="W2127" s="77">
        <f t="shared" si="314"/>
        <v>6375000</v>
      </c>
      <c r="X2127" s="18"/>
    </row>
    <row r="2128" spans="1:24" s="10" customFormat="1" ht="16.5" x14ac:dyDescent="0.25">
      <c r="A2128" s="65">
        <f t="shared" si="320"/>
        <v>13</v>
      </c>
      <c r="B2128" s="66"/>
      <c r="C2128" s="67" t="s">
        <v>2369</v>
      </c>
      <c r="D2128" s="316" t="s">
        <v>2370</v>
      </c>
      <c r="E2128" s="68" t="s">
        <v>226</v>
      </c>
      <c r="F2128" s="65">
        <v>1</v>
      </c>
      <c r="G2128" s="281">
        <v>5400000</v>
      </c>
      <c r="H2128" s="70">
        <v>0</v>
      </c>
      <c r="I2128" s="65">
        <v>1</v>
      </c>
      <c r="J2128" s="87">
        <f t="shared" si="317"/>
        <v>5400000</v>
      </c>
      <c r="K2128" s="70">
        <f t="shared" si="317"/>
        <v>0</v>
      </c>
      <c r="L2128" s="282"/>
      <c r="M2128" s="282"/>
      <c r="N2128" s="282"/>
      <c r="O2128" s="93" t="s">
        <v>2275</v>
      </c>
      <c r="P2128" s="277" t="s">
        <v>2276</v>
      </c>
      <c r="Q2128" s="65">
        <v>2009</v>
      </c>
      <c r="R2128" s="65">
        <v>8</v>
      </c>
      <c r="S2128" s="75">
        <f t="shared" si="318"/>
        <v>0.125</v>
      </c>
      <c r="T2128" s="76">
        <f t="shared" si="319"/>
        <v>675000</v>
      </c>
      <c r="U2128" s="66">
        <f t="shared" si="299"/>
        <v>9</v>
      </c>
      <c r="V2128" s="278">
        <f t="shared" si="321"/>
        <v>675000</v>
      </c>
      <c r="W2128" s="77">
        <f t="shared" si="314"/>
        <v>6075000</v>
      </c>
      <c r="X2128" s="18"/>
    </row>
    <row r="2129" spans="1:24" s="10" customFormat="1" ht="16.5" x14ac:dyDescent="0.25">
      <c r="A2129" s="65">
        <f t="shared" si="320"/>
        <v>14</v>
      </c>
      <c r="B2129" s="66"/>
      <c r="C2129" s="67" t="s">
        <v>2359</v>
      </c>
      <c r="D2129" s="314">
        <v>5001917</v>
      </c>
      <c r="E2129" s="68" t="s">
        <v>84</v>
      </c>
      <c r="F2129" s="66">
        <v>1</v>
      </c>
      <c r="G2129" s="281">
        <v>12000000</v>
      </c>
      <c r="H2129" s="70">
        <f>G2129-W2129</f>
        <v>0</v>
      </c>
      <c r="I2129" s="66">
        <v>1</v>
      </c>
      <c r="J2129" s="87">
        <f t="shared" si="317"/>
        <v>12000000</v>
      </c>
      <c r="K2129" s="70">
        <f t="shared" si="317"/>
        <v>0</v>
      </c>
      <c r="L2129" s="282"/>
      <c r="M2129" s="282"/>
      <c r="N2129" s="282"/>
      <c r="O2129" s="93" t="s">
        <v>2275</v>
      </c>
      <c r="P2129" s="277" t="s">
        <v>2276</v>
      </c>
      <c r="Q2129" s="65">
        <v>2010</v>
      </c>
      <c r="R2129" s="65">
        <v>8</v>
      </c>
      <c r="S2129" s="75">
        <f t="shared" si="318"/>
        <v>0.125</v>
      </c>
      <c r="T2129" s="76">
        <f t="shared" si="319"/>
        <v>1500000</v>
      </c>
      <c r="U2129" s="66">
        <f t="shared" si="299"/>
        <v>8</v>
      </c>
      <c r="V2129" s="278">
        <f t="shared" si="321"/>
        <v>1500000</v>
      </c>
      <c r="W2129" s="77">
        <f t="shared" si="314"/>
        <v>12000000</v>
      </c>
      <c r="X2129" s="18"/>
    </row>
    <row r="2130" spans="1:24" s="19" customFormat="1" x14ac:dyDescent="0.25">
      <c r="A2130" s="65">
        <f t="shared" si="320"/>
        <v>15</v>
      </c>
      <c r="B2130" s="66"/>
      <c r="C2130" s="317" t="s">
        <v>2371</v>
      </c>
      <c r="D2130" s="133">
        <v>12038</v>
      </c>
      <c r="E2130" s="68" t="s">
        <v>2278</v>
      </c>
      <c r="F2130" s="133">
        <v>1</v>
      </c>
      <c r="G2130" s="201">
        <v>26000000</v>
      </c>
      <c r="H2130" s="70">
        <f>G2130-W2130</f>
        <v>6500000</v>
      </c>
      <c r="I2130" s="133">
        <v>1</v>
      </c>
      <c r="J2130" s="87">
        <f t="shared" si="317"/>
        <v>26000000</v>
      </c>
      <c r="K2130" s="70">
        <f t="shared" si="317"/>
        <v>6500000</v>
      </c>
      <c r="L2130" s="130"/>
      <c r="M2130" s="130"/>
      <c r="N2130" s="130"/>
      <c r="O2130" s="211" t="s">
        <v>2275</v>
      </c>
      <c r="P2130" s="277" t="s">
        <v>2276</v>
      </c>
      <c r="Q2130" s="65">
        <v>2012</v>
      </c>
      <c r="R2130" s="65">
        <v>8</v>
      </c>
      <c r="S2130" s="75">
        <f t="shared" si="318"/>
        <v>0.125</v>
      </c>
      <c r="T2130" s="76">
        <f t="shared" si="319"/>
        <v>3250000</v>
      </c>
      <c r="U2130" s="66">
        <f t="shared" si="299"/>
        <v>6</v>
      </c>
      <c r="V2130" s="278">
        <f t="shared" si="321"/>
        <v>3250000</v>
      </c>
      <c r="W2130" s="77">
        <f t="shared" si="314"/>
        <v>19500000</v>
      </c>
      <c r="X2130" s="18"/>
    </row>
    <row r="2131" spans="1:24" s="10" customFormat="1" ht="16.5" x14ac:dyDescent="0.25">
      <c r="A2131" s="65">
        <f t="shared" si="320"/>
        <v>16</v>
      </c>
      <c r="B2131" s="66"/>
      <c r="C2131" s="67" t="s">
        <v>2358</v>
      </c>
      <c r="D2131" s="66">
        <v>5001468</v>
      </c>
      <c r="E2131" s="72" t="s">
        <v>288</v>
      </c>
      <c r="F2131" s="65">
        <v>1</v>
      </c>
      <c r="G2131" s="281">
        <v>7557000</v>
      </c>
      <c r="H2131" s="70">
        <v>0</v>
      </c>
      <c r="I2131" s="65">
        <v>1</v>
      </c>
      <c r="J2131" s="87">
        <f t="shared" si="317"/>
        <v>7557000</v>
      </c>
      <c r="K2131" s="70">
        <f t="shared" si="317"/>
        <v>0</v>
      </c>
      <c r="L2131" s="282"/>
      <c r="M2131" s="282"/>
      <c r="N2131" s="282"/>
      <c r="O2131" s="211" t="s">
        <v>2275</v>
      </c>
      <c r="P2131" s="277" t="s">
        <v>2276</v>
      </c>
      <c r="Q2131" s="65">
        <v>2007</v>
      </c>
      <c r="R2131" s="65">
        <v>8</v>
      </c>
      <c r="S2131" s="75">
        <f t="shared" si="318"/>
        <v>0.125</v>
      </c>
      <c r="T2131" s="76">
        <f t="shared" si="319"/>
        <v>944625</v>
      </c>
      <c r="U2131" s="66">
        <f t="shared" si="299"/>
        <v>11</v>
      </c>
      <c r="V2131" s="278">
        <v>0</v>
      </c>
      <c r="W2131" s="77">
        <f t="shared" si="314"/>
        <v>10390875</v>
      </c>
      <c r="X2131" s="18"/>
    </row>
    <row r="2132" spans="1:24" s="10" customFormat="1" ht="16.5" x14ac:dyDescent="0.25">
      <c r="A2132" s="65">
        <f t="shared" si="320"/>
        <v>17</v>
      </c>
      <c r="B2132" s="66"/>
      <c r="C2132" s="67" t="s">
        <v>2372</v>
      </c>
      <c r="D2132" s="66">
        <v>5001798</v>
      </c>
      <c r="E2132" s="72" t="s">
        <v>288</v>
      </c>
      <c r="F2132" s="65">
        <v>10</v>
      </c>
      <c r="G2132" s="281">
        <v>95000000</v>
      </c>
      <c r="H2132" s="70">
        <v>0</v>
      </c>
      <c r="I2132" s="65">
        <v>10</v>
      </c>
      <c r="J2132" s="87">
        <f t="shared" si="317"/>
        <v>95000000</v>
      </c>
      <c r="K2132" s="70">
        <f t="shared" si="317"/>
        <v>0</v>
      </c>
      <c r="L2132" s="282"/>
      <c r="M2132" s="282"/>
      <c r="N2132" s="282"/>
      <c r="O2132" s="211" t="s">
        <v>2275</v>
      </c>
      <c r="P2132" s="277" t="s">
        <v>2276</v>
      </c>
      <c r="Q2132" s="65">
        <v>2009</v>
      </c>
      <c r="R2132" s="65">
        <v>8</v>
      </c>
      <c r="S2132" s="75">
        <f t="shared" si="318"/>
        <v>0.125</v>
      </c>
      <c r="T2132" s="76">
        <f t="shared" si="319"/>
        <v>11875000</v>
      </c>
      <c r="U2132" s="66">
        <f t="shared" si="299"/>
        <v>9</v>
      </c>
      <c r="V2132" s="278">
        <f t="shared" ref="V2132:V2141" si="322">T2132</f>
        <v>11875000</v>
      </c>
      <c r="W2132" s="77">
        <f t="shared" si="314"/>
        <v>106875000</v>
      </c>
      <c r="X2132" s="18"/>
    </row>
    <row r="2133" spans="1:24" s="10" customFormat="1" ht="16.5" x14ac:dyDescent="0.25">
      <c r="A2133" s="65">
        <f t="shared" si="320"/>
        <v>18</v>
      </c>
      <c r="B2133" s="66"/>
      <c r="C2133" s="67" t="s">
        <v>2373</v>
      </c>
      <c r="D2133" s="66">
        <v>5001799</v>
      </c>
      <c r="E2133" s="72" t="s">
        <v>288</v>
      </c>
      <c r="F2133" s="65">
        <v>10</v>
      </c>
      <c r="G2133" s="281">
        <v>95000000</v>
      </c>
      <c r="H2133" s="70">
        <v>0</v>
      </c>
      <c r="I2133" s="65">
        <v>10</v>
      </c>
      <c r="J2133" s="87">
        <f t="shared" si="317"/>
        <v>95000000</v>
      </c>
      <c r="K2133" s="70">
        <f t="shared" si="317"/>
        <v>0</v>
      </c>
      <c r="L2133" s="282"/>
      <c r="M2133" s="282"/>
      <c r="N2133" s="282"/>
      <c r="O2133" s="211" t="s">
        <v>2275</v>
      </c>
      <c r="P2133" s="277" t="s">
        <v>2276</v>
      </c>
      <c r="Q2133" s="65">
        <v>2009</v>
      </c>
      <c r="R2133" s="65">
        <v>8</v>
      </c>
      <c r="S2133" s="75">
        <f t="shared" si="318"/>
        <v>0.125</v>
      </c>
      <c r="T2133" s="76">
        <f t="shared" si="319"/>
        <v>11875000</v>
      </c>
      <c r="U2133" s="66">
        <f t="shared" si="299"/>
        <v>9</v>
      </c>
      <c r="V2133" s="278">
        <f t="shared" si="322"/>
        <v>11875000</v>
      </c>
      <c r="W2133" s="77">
        <f t="shared" si="314"/>
        <v>106875000</v>
      </c>
      <c r="X2133" s="18"/>
    </row>
    <row r="2134" spans="1:24" s="10" customFormat="1" ht="16.5" x14ac:dyDescent="0.25">
      <c r="A2134" s="65">
        <f t="shared" si="320"/>
        <v>19</v>
      </c>
      <c r="B2134" s="66"/>
      <c r="C2134" s="67" t="s">
        <v>2374</v>
      </c>
      <c r="D2134" s="314">
        <v>5001873</v>
      </c>
      <c r="E2134" s="72" t="s">
        <v>288</v>
      </c>
      <c r="F2134" s="319">
        <v>2</v>
      </c>
      <c r="G2134" s="281">
        <v>18000000</v>
      </c>
      <c r="H2134" s="70">
        <f>G2134-W2134</f>
        <v>0</v>
      </c>
      <c r="I2134" s="319">
        <v>2</v>
      </c>
      <c r="J2134" s="87">
        <f t="shared" si="317"/>
        <v>18000000</v>
      </c>
      <c r="K2134" s="70">
        <f t="shared" si="317"/>
        <v>0</v>
      </c>
      <c r="L2134" s="282"/>
      <c r="M2134" s="282"/>
      <c r="N2134" s="282"/>
      <c r="O2134" s="211" t="s">
        <v>2275</v>
      </c>
      <c r="P2134" s="277" t="s">
        <v>2276</v>
      </c>
      <c r="Q2134" s="65">
        <v>2010</v>
      </c>
      <c r="R2134" s="65">
        <v>8</v>
      </c>
      <c r="S2134" s="75">
        <f t="shared" si="318"/>
        <v>0.125</v>
      </c>
      <c r="T2134" s="76">
        <f t="shared" si="319"/>
        <v>2250000</v>
      </c>
      <c r="U2134" s="66">
        <f t="shared" si="299"/>
        <v>8</v>
      </c>
      <c r="V2134" s="278">
        <f t="shared" si="322"/>
        <v>2250000</v>
      </c>
      <c r="W2134" s="77">
        <f t="shared" si="314"/>
        <v>18000000</v>
      </c>
      <c r="X2134" s="18"/>
    </row>
    <row r="2135" spans="1:24" s="10" customFormat="1" ht="16.5" x14ac:dyDescent="0.25">
      <c r="A2135" s="65">
        <f t="shared" si="320"/>
        <v>20</v>
      </c>
      <c r="B2135" s="66"/>
      <c r="C2135" s="67" t="s">
        <v>2375</v>
      </c>
      <c r="D2135" s="66">
        <v>5001802</v>
      </c>
      <c r="E2135" s="72" t="s">
        <v>288</v>
      </c>
      <c r="F2135" s="65">
        <v>1</v>
      </c>
      <c r="G2135" s="281">
        <v>9500000</v>
      </c>
      <c r="H2135" s="70">
        <v>0</v>
      </c>
      <c r="I2135" s="65">
        <v>1</v>
      </c>
      <c r="J2135" s="87">
        <f t="shared" si="317"/>
        <v>9500000</v>
      </c>
      <c r="K2135" s="70">
        <f t="shared" si="317"/>
        <v>0</v>
      </c>
      <c r="L2135" s="282"/>
      <c r="M2135" s="282"/>
      <c r="N2135" s="282"/>
      <c r="O2135" s="211" t="s">
        <v>2275</v>
      </c>
      <c r="P2135" s="277" t="s">
        <v>2276</v>
      </c>
      <c r="Q2135" s="65">
        <v>2009</v>
      </c>
      <c r="R2135" s="65">
        <v>8</v>
      </c>
      <c r="S2135" s="75">
        <f t="shared" si="318"/>
        <v>0.125</v>
      </c>
      <c r="T2135" s="76">
        <f t="shared" si="319"/>
        <v>1187500</v>
      </c>
      <c r="U2135" s="66">
        <f t="shared" si="299"/>
        <v>9</v>
      </c>
      <c r="V2135" s="278">
        <f t="shared" si="322"/>
        <v>1187500</v>
      </c>
      <c r="W2135" s="77">
        <f t="shared" si="314"/>
        <v>10687500</v>
      </c>
      <c r="X2135" s="18"/>
    </row>
    <row r="2136" spans="1:24" s="118" customFormat="1" x14ac:dyDescent="0.25">
      <c r="A2136" s="108"/>
      <c r="B2136" s="108"/>
      <c r="C2136" s="107" t="s">
        <v>2376</v>
      </c>
      <c r="D2136" s="320">
        <v>17001</v>
      </c>
      <c r="E2136" s="112" t="s">
        <v>136</v>
      </c>
      <c r="F2136" s="108">
        <v>1</v>
      </c>
      <c r="G2136" s="321">
        <v>34760000</v>
      </c>
      <c r="H2136" s="110">
        <f t="shared" ref="H2136:H2141" si="323">G2136-W2136</f>
        <v>30415000</v>
      </c>
      <c r="I2136" s="108">
        <v>1</v>
      </c>
      <c r="J2136" s="160">
        <f>+G2136</f>
        <v>34760000</v>
      </c>
      <c r="K2136" s="110">
        <f t="shared" si="317"/>
        <v>30415000</v>
      </c>
      <c r="L2136" s="322"/>
      <c r="M2136" s="322"/>
      <c r="N2136" s="322"/>
      <c r="O2136" s="323" t="s">
        <v>2275</v>
      </c>
      <c r="P2136" s="324" t="s">
        <v>2276</v>
      </c>
      <c r="Q2136" s="108">
        <v>2017</v>
      </c>
      <c r="R2136" s="108">
        <v>8</v>
      </c>
      <c r="S2136" s="325">
        <f t="shared" si="318"/>
        <v>0.125</v>
      </c>
      <c r="T2136" s="111">
        <f t="shared" si="319"/>
        <v>4345000</v>
      </c>
      <c r="U2136" s="108">
        <f t="shared" si="299"/>
        <v>1</v>
      </c>
      <c r="V2136" s="326">
        <f t="shared" si="322"/>
        <v>4345000</v>
      </c>
      <c r="W2136" s="109">
        <f t="shared" si="314"/>
        <v>4345000</v>
      </c>
    </row>
    <row r="2137" spans="1:24" s="19" customFormat="1" ht="17.25" hidden="1" customHeight="1" x14ac:dyDescent="0.25">
      <c r="A2137" s="65">
        <f>+A2135+1</f>
        <v>21</v>
      </c>
      <c r="B2137" s="66"/>
      <c r="C2137" s="318" t="s">
        <v>2377</v>
      </c>
      <c r="D2137" s="133">
        <v>12016</v>
      </c>
      <c r="E2137" s="68" t="s">
        <v>98</v>
      </c>
      <c r="F2137" s="133">
        <v>2</v>
      </c>
      <c r="G2137" s="185">
        <v>96000000</v>
      </c>
      <c r="H2137" s="70">
        <f t="shared" si="323"/>
        <v>24000000</v>
      </c>
      <c r="I2137" s="133">
        <v>2</v>
      </c>
      <c r="J2137" s="87">
        <f t="shared" si="317"/>
        <v>96000000</v>
      </c>
      <c r="K2137" s="70">
        <f t="shared" si="317"/>
        <v>24000000</v>
      </c>
      <c r="L2137" s="130"/>
      <c r="M2137" s="130"/>
      <c r="N2137" s="68"/>
      <c r="O2137" s="68"/>
      <c r="P2137" s="68"/>
      <c r="Q2137" s="65">
        <v>2012</v>
      </c>
      <c r="R2137" s="65">
        <v>8</v>
      </c>
      <c r="S2137" s="75">
        <f t="shared" si="318"/>
        <v>0.125</v>
      </c>
      <c r="T2137" s="76">
        <f t="shared" si="319"/>
        <v>12000000</v>
      </c>
      <c r="U2137" s="66">
        <f t="shared" si="299"/>
        <v>6</v>
      </c>
      <c r="V2137" s="278">
        <f t="shared" si="322"/>
        <v>12000000</v>
      </c>
      <c r="W2137" s="77">
        <f t="shared" si="314"/>
        <v>72000000</v>
      </c>
      <c r="X2137" s="18"/>
    </row>
    <row r="2138" spans="1:24" s="10" customFormat="1" ht="16.5" x14ac:dyDescent="0.25">
      <c r="A2138" s="65">
        <f t="shared" si="320"/>
        <v>22</v>
      </c>
      <c r="B2138" s="66"/>
      <c r="C2138" s="67" t="s">
        <v>2378</v>
      </c>
      <c r="D2138" s="316" t="s">
        <v>2379</v>
      </c>
      <c r="E2138" s="72" t="s">
        <v>288</v>
      </c>
      <c r="F2138" s="319">
        <v>1</v>
      </c>
      <c r="G2138" s="281">
        <v>14500000</v>
      </c>
      <c r="H2138" s="70">
        <f t="shared" si="323"/>
        <v>0</v>
      </c>
      <c r="I2138" s="319">
        <v>1</v>
      </c>
      <c r="J2138" s="87">
        <f t="shared" si="317"/>
        <v>14500000</v>
      </c>
      <c r="K2138" s="70">
        <f t="shared" si="317"/>
        <v>0</v>
      </c>
      <c r="L2138" s="282"/>
      <c r="M2138" s="282"/>
      <c r="N2138" s="282"/>
      <c r="O2138" s="283" t="s">
        <v>2275</v>
      </c>
      <c r="P2138" s="284" t="s">
        <v>2276</v>
      </c>
      <c r="Q2138" s="65">
        <v>2010</v>
      </c>
      <c r="R2138" s="65">
        <v>8</v>
      </c>
      <c r="S2138" s="75">
        <f t="shared" si="318"/>
        <v>0.125</v>
      </c>
      <c r="T2138" s="76">
        <f t="shared" si="319"/>
        <v>1812500</v>
      </c>
      <c r="U2138" s="66">
        <f t="shared" si="299"/>
        <v>8</v>
      </c>
      <c r="V2138" s="278">
        <f t="shared" si="322"/>
        <v>1812500</v>
      </c>
      <c r="W2138" s="77">
        <f t="shared" si="314"/>
        <v>14500000</v>
      </c>
      <c r="X2138" s="18"/>
    </row>
    <row r="2139" spans="1:24" s="10" customFormat="1" ht="16.5" x14ac:dyDescent="0.25">
      <c r="A2139" s="65">
        <f t="shared" si="320"/>
        <v>23</v>
      </c>
      <c r="B2139" s="66"/>
      <c r="C2139" s="67" t="s">
        <v>2380</v>
      </c>
      <c r="D2139" s="316" t="s">
        <v>2381</v>
      </c>
      <c r="E2139" s="72" t="s">
        <v>288</v>
      </c>
      <c r="F2139" s="319">
        <v>1</v>
      </c>
      <c r="G2139" s="281">
        <v>10500000</v>
      </c>
      <c r="H2139" s="70">
        <f t="shared" si="323"/>
        <v>0</v>
      </c>
      <c r="I2139" s="319">
        <v>1</v>
      </c>
      <c r="J2139" s="87">
        <f t="shared" si="317"/>
        <v>10500000</v>
      </c>
      <c r="K2139" s="70">
        <f t="shared" si="317"/>
        <v>0</v>
      </c>
      <c r="L2139" s="282"/>
      <c r="M2139" s="282"/>
      <c r="N2139" s="282"/>
      <c r="O2139" s="283" t="s">
        <v>2275</v>
      </c>
      <c r="P2139" s="284" t="s">
        <v>2276</v>
      </c>
      <c r="Q2139" s="65">
        <v>2010</v>
      </c>
      <c r="R2139" s="65">
        <v>8</v>
      </c>
      <c r="S2139" s="75">
        <f t="shared" si="318"/>
        <v>0.125</v>
      </c>
      <c r="T2139" s="76">
        <f t="shared" si="319"/>
        <v>1312500</v>
      </c>
      <c r="U2139" s="66">
        <f t="shared" si="299"/>
        <v>8</v>
      </c>
      <c r="V2139" s="278">
        <f t="shared" si="322"/>
        <v>1312500</v>
      </c>
      <c r="W2139" s="77">
        <f t="shared" si="314"/>
        <v>10500000</v>
      </c>
      <c r="X2139" s="18"/>
    </row>
    <row r="2140" spans="1:24" s="10" customFormat="1" ht="30" x14ac:dyDescent="0.25">
      <c r="A2140" s="65">
        <f t="shared" si="320"/>
        <v>24</v>
      </c>
      <c r="B2140" s="66"/>
      <c r="C2140" s="67" t="s">
        <v>2382</v>
      </c>
      <c r="D2140" s="316">
        <v>16011</v>
      </c>
      <c r="E2140" s="68" t="s">
        <v>84</v>
      </c>
      <c r="F2140" s="319">
        <v>1</v>
      </c>
      <c r="G2140" s="281">
        <v>15650000</v>
      </c>
      <c r="H2140" s="70">
        <f t="shared" si="323"/>
        <v>11737500</v>
      </c>
      <c r="I2140" s="319">
        <v>1</v>
      </c>
      <c r="J2140" s="87">
        <f t="shared" si="317"/>
        <v>15650000</v>
      </c>
      <c r="K2140" s="70">
        <f t="shared" si="317"/>
        <v>11737500</v>
      </c>
      <c r="L2140" s="282"/>
      <c r="M2140" s="282"/>
      <c r="N2140" s="282"/>
      <c r="O2140" s="283" t="s">
        <v>2275</v>
      </c>
      <c r="P2140" s="284" t="s">
        <v>2276</v>
      </c>
      <c r="Q2140" s="65">
        <v>2016</v>
      </c>
      <c r="R2140" s="65">
        <v>8</v>
      </c>
      <c r="S2140" s="75">
        <f t="shared" si="318"/>
        <v>0.125</v>
      </c>
      <c r="T2140" s="76">
        <f t="shared" si="319"/>
        <v>1956250</v>
      </c>
      <c r="U2140" s="66">
        <f t="shared" si="299"/>
        <v>2</v>
      </c>
      <c r="V2140" s="278">
        <f t="shared" si="322"/>
        <v>1956250</v>
      </c>
      <c r="W2140" s="77">
        <f t="shared" si="314"/>
        <v>3912500</v>
      </c>
      <c r="X2140" s="18"/>
    </row>
    <row r="2141" spans="1:24" s="10" customFormat="1" ht="16.5" x14ac:dyDescent="0.25">
      <c r="A2141" s="65">
        <f t="shared" si="320"/>
        <v>25</v>
      </c>
      <c r="B2141" s="66"/>
      <c r="C2141" s="67" t="s">
        <v>2383</v>
      </c>
      <c r="D2141" s="316">
        <v>14005</v>
      </c>
      <c r="E2141" s="68" t="s">
        <v>122</v>
      </c>
      <c r="F2141" s="319">
        <v>1</v>
      </c>
      <c r="G2141" s="281">
        <v>6500000</v>
      </c>
      <c r="H2141" s="70">
        <f t="shared" si="323"/>
        <v>3250000</v>
      </c>
      <c r="I2141" s="319">
        <v>1</v>
      </c>
      <c r="J2141" s="87">
        <f t="shared" si="317"/>
        <v>6500000</v>
      </c>
      <c r="K2141" s="70">
        <f t="shared" si="317"/>
        <v>3250000</v>
      </c>
      <c r="L2141" s="282"/>
      <c r="M2141" s="282"/>
      <c r="N2141" s="282"/>
      <c r="O2141" s="283" t="s">
        <v>2275</v>
      </c>
      <c r="P2141" s="284" t="s">
        <v>2276</v>
      </c>
      <c r="Q2141" s="65">
        <v>2014</v>
      </c>
      <c r="R2141" s="65">
        <v>8</v>
      </c>
      <c r="S2141" s="75">
        <f t="shared" si="318"/>
        <v>0.125</v>
      </c>
      <c r="T2141" s="76">
        <f t="shared" si="319"/>
        <v>812500</v>
      </c>
      <c r="U2141" s="66">
        <f t="shared" si="299"/>
        <v>4</v>
      </c>
      <c r="V2141" s="278">
        <f t="shared" si="322"/>
        <v>812500</v>
      </c>
      <c r="W2141" s="77">
        <f t="shared" si="314"/>
        <v>3250000</v>
      </c>
      <c r="X2141" s="18"/>
    </row>
    <row r="2142" spans="1:24" s="332" customFormat="1" ht="25.5" hidden="1" customHeight="1" x14ac:dyDescent="0.2">
      <c r="A2142" s="48">
        <v>5</v>
      </c>
      <c r="B2142" s="266" t="s">
        <v>2384</v>
      </c>
      <c r="C2142" s="267"/>
      <c r="D2142" s="327"/>
      <c r="E2142" s="311"/>
      <c r="F2142" s="327">
        <f t="shared" ref="F2142:P2142" si="324">SUM(F2143:F2148)</f>
        <v>6</v>
      </c>
      <c r="G2142" s="328">
        <f t="shared" si="324"/>
        <v>765646200</v>
      </c>
      <c r="H2142" s="329">
        <f t="shared" si="324"/>
        <v>0</v>
      </c>
      <c r="I2142" s="330">
        <f t="shared" si="324"/>
        <v>6</v>
      </c>
      <c r="J2142" s="329">
        <f t="shared" si="324"/>
        <v>765646200</v>
      </c>
      <c r="K2142" s="331">
        <f t="shared" si="324"/>
        <v>0</v>
      </c>
      <c r="L2142" s="327">
        <f t="shared" si="324"/>
        <v>0</v>
      </c>
      <c r="M2142" s="327">
        <f t="shared" si="324"/>
        <v>0</v>
      </c>
      <c r="N2142" s="327">
        <f t="shared" si="324"/>
        <v>0</v>
      </c>
      <c r="O2142" s="327">
        <f t="shared" si="324"/>
        <v>0</v>
      </c>
      <c r="P2142" s="327">
        <f t="shared" si="324"/>
        <v>0</v>
      </c>
      <c r="Q2142" s="48"/>
      <c r="R2142" s="54"/>
      <c r="S2142" s="312"/>
      <c r="T2142" s="53"/>
      <c r="U2142" s="66">
        <f t="shared" si="299"/>
        <v>2018</v>
      </c>
      <c r="V2142" s="54"/>
      <c r="W2142" s="52"/>
    </row>
    <row r="2143" spans="1:24" ht="18" hidden="1" customHeight="1" x14ac:dyDescent="0.25">
      <c r="A2143" s="65">
        <v>1</v>
      </c>
      <c r="B2143" s="72"/>
      <c r="C2143" s="67" t="s">
        <v>2385</v>
      </c>
      <c r="D2143" s="66" t="s">
        <v>2386</v>
      </c>
      <c r="E2143" s="68" t="s">
        <v>226</v>
      </c>
      <c r="F2143" s="65">
        <v>1</v>
      </c>
      <c r="G2143" s="88">
        <v>5850000</v>
      </c>
      <c r="H2143" s="70">
        <v>0</v>
      </c>
      <c r="I2143" s="65">
        <v>1</v>
      </c>
      <c r="J2143" s="87">
        <f t="shared" ref="J2143:K2148" si="325">G2143</f>
        <v>5850000</v>
      </c>
      <c r="K2143" s="70">
        <f t="shared" si="325"/>
        <v>0</v>
      </c>
      <c r="L2143" s="72"/>
      <c r="M2143" s="72"/>
      <c r="N2143" s="72"/>
      <c r="O2143" s="72"/>
      <c r="P2143" s="68" t="s">
        <v>2387</v>
      </c>
      <c r="Q2143" s="65">
        <v>2010</v>
      </c>
      <c r="R2143" s="66">
        <v>5</v>
      </c>
      <c r="S2143" s="75">
        <f t="shared" ref="S2143:S2148" si="326">100%/R2143</f>
        <v>0.2</v>
      </c>
      <c r="T2143" s="76">
        <f t="shared" ref="T2143:T2148" si="327">G2143/R2143</f>
        <v>1170000</v>
      </c>
      <c r="U2143" s="66">
        <f t="shared" si="299"/>
        <v>8</v>
      </c>
      <c r="V2143" s="66">
        <v>0</v>
      </c>
      <c r="W2143" s="77">
        <f t="shared" ref="W2143:W2148" si="328">T2143*U2143</f>
        <v>9360000</v>
      </c>
      <c r="X2143" s="18">
        <f t="shared" ref="X2143:X2166" si="329">IF(H2143&lt;0,0,H2143)</f>
        <v>0</v>
      </c>
    </row>
    <row r="2144" spans="1:24" s="100" customFormat="1" hidden="1" x14ac:dyDescent="0.2">
      <c r="A2144" s="85">
        <f>+A2143+1</f>
        <v>2</v>
      </c>
      <c r="B2144" s="333"/>
      <c r="C2144" s="83" t="s">
        <v>2385</v>
      </c>
      <c r="D2144" s="92" t="s">
        <v>2388</v>
      </c>
      <c r="E2144" s="93" t="s">
        <v>122</v>
      </c>
      <c r="F2144" s="85">
        <v>1</v>
      </c>
      <c r="G2144" s="101">
        <v>5850000</v>
      </c>
      <c r="H2144" s="95">
        <v>0</v>
      </c>
      <c r="I2144" s="85">
        <v>1</v>
      </c>
      <c r="J2144" s="128">
        <f t="shared" si="325"/>
        <v>5850000</v>
      </c>
      <c r="K2144" s="95">
        <f t="shared" si="325"/>
        <v>0</v>
      </c>
      <c r="L2144" s="96"/>
      <c r="M2144" s="96"/>
      <c r="N2144" s="92" t="s">
        <v>75</v>
      </c>
      <c r="O2144" s="96"/>
      <c r="P2144" s="93" t="s">
        <v>2387</v>
      </c>
      <c r="Q2144" s="85">
        <v>2010</v>
      </c>
      <c r="R2144" s="92">
        <v>5</v>
      </c>
      <c r="S2144" s="97">
        <f t="shared" si="326"/>
        <v>0.2</v>
      </c>
      <c r="T2144" s="98">
        <f t="shared" si="327"/>
        <v>1170000</v>
      </c>
      <c r="U2144" s="66">
        <f t="shared" si="299"/>
        <v>8</v>
      </c>
      <c r="V2144" s="92">
        <v>0</v>
      </c>
      <c r="W2144" s="99">
        <f t="shared" si="328"/>
        <v>9360000</v>
      </c>
      <c r="X2144" s="100">
        <f t="shared" si="329"/>
        <v>0</v>
      </c>
    </row>
    <row r="2145" spans="1:249" hidden="1" x14ac:dyDescent="0.25">
      <c r="A2145" s="85">
        <f>+A2144+1</f>
        <v>3</v>
      </c>
      <c r="B2145" s="334"/>
      <c r="C2145" s="67" t="s">
        <v>2385</v>
      </c>
      <c r="D2145" s="66" t="s">
        <v>2389</v>
      </c>
      <c r="E2145" s="68" t="s">
        <v>226</v>
      </c>
      <c r="F2145" s="65">
        <v>1</v>
      </c>
      <c r="G2145" s="88">
        <v>5850000</v>
      </c>
      <c r="H2145" s="70">
        <v>0</v>
      </c>
      <c r="I2145" s="65">
        <v>1</v>
      </c>
      <c r="J2145" s="87">
        <f t="shared" si="325"/>
        <v>5850000</v>
      </c>
      <c r="K2145" s="70">
        <f t="shared" si="325"/>
        <v>0</v>
      </c>
      <c r="L2145" s="72"/>
      <c r="M2145" s="72"/>
      <c r="N2145" s="72"/>
      <c r="O2145" s="72"/>
      <c r="P2145" s="68" t="s">
        <v>2387</v>
      </c>
      <c r="Q2145" s="65">
        <v>2010</v>
      </c>
      <c r="R2145" s="66">
        <v>5</v>
      </c>
      <c r="S2145" s="75">
        <f t="shared" si="326"/>
        <v>0.2</v>
      </c>
      <c r="T2145" s="76">
        <f t="shared" si="327"/>
        <v>1170000</v>
      </c>
      <c r="U2145" s="66">
        <f t="shared" si="299"/>
        <v>8</v>
      </c>
      <c r="V2145" s="66">
        <v>0</v>
      </c>
      <c r="W2145" s="77">
        <f t="shared" si="328"/>
        <v>9360000</v>
      </c>
      <c r="X2145" s="18">
        <f t="shared" si="329"/>
        <v>0</v>
      </c>
    </row>
    <row r="2146" spans="1:249" s="100" customFormat="1" hidden="1" x14ac:dyDescent="0.2">
      <c r="A2146" s="85">
        <f>+A2145+1</f>
        <v>4</v>
      </c>
      <c r="B2146" s="333"/>
      <c r="C2146" s="83" t="s">
        <v>2385</v>
      </c>
      <c r="D2146" s="92" t="s">
        <v>2390</v>
      </c>
      <c r="E2146" s="93" t="s">
        <v>122</v>
      </c>
      <c r="F2146" s="85">
        <v>1</v>
      </c>
      <c r="G2146" s="101">
        <v>5850000</v>
      </c>
      <c r="H2146" s="95">
        <v>0</v>
      </c>
      <c r="I2146" s="85">
        <v>1</v>
      </c>
      <c r="J2146" s="128">
        <f t="shared" si="325"/>
        <v>5850000</v>
      </c>
      <c r="K2146" s="95">
        <f t="shared" si="325"/>
        <v>0</v>
      </c>
      <c r="L2146" s="96"/>
      <c r="M2146" s="96"/>
      <c r="N2146" s="92" t="s">
        <v>75</v>
      </c>
      <c r="O2146" s="96"/>
      <c r="P2146" s="93" t="s">
        <v>2387</v>
      </c>
      <c r="Q2146" s="85">
        <v>2010</v>
      </c>
      <c r="R2146" s="92">
        <v>5</v>
      </c>
      <c r="S2146" s="97">
        <f t="shared" si="326"/>
        <v>0.2</v>
      </c>
      <c r="T2146" s="98">
        <f t="shared" si="327"/>
        <v>1170000</v>
      </c>
      <c r="U2146" s="66">
        <f t="shared" ref="U2146:U2209" si="330">2018-Q2146</f>
        <v>8</v>
      </c>
      <c r="V2146" s="92">
        <v>0</v>
      </c>
      <c r="W2146" s="99">
        <f t="shared" si="328"/>
        <v>9360000</v>
      </c>
      <c r="X2146" s="100">
        <f t="shared" si="329"/>
        <v>0</v>
      </c>
    </row>
    <row r="2147" spans="1:249" hidden="1" x14ac:dyDescent="0.25">
      <c r="A2147" s="85">
        <f>+A2146+1</f>
        <v>5</v>
      </c>
      <c r="B2147" s="334"/>
      <c r="C2147" s="67" t="s">
        <v>2391</v>
      </c>
      <c r="D2147" s="66">
        <v>5000788</v>
      </c>
      <c r="E2147" s="68" t="s">
        <v>226</v>
      </c>
      <c r="F2147" s="65">
        <v>1</v>
      </c>
      <c r="G2147" s="88">
        <v>406861000</v>
      </c>
      <c r="H2147" s="70">
        <v>0</v>
      </c>
      <c r="I2147" s="65">
        <v>1</v>
      </c>
      <c r="J2147" s="87">
        <f t="shared" si="325"/>
        <v>406861000</v>
      </c>
      <c r="K2147" s="70">
        <f t="shared" si="325"/>
        <v>0</v>
      </c>
      <c r="L2147" s="72"/>
      <c r="M2147" s="72"/>
      <c r="N2147" s="72"/>
      <c r="O2147" s="72"/>
      <c r="P2147" s="68" t="s">
        <v>2387</v>
      </c>
      <c r="Q2147" s="65">
        <v>2000</v>
      </c>
      <c r="R2147" s="66">
        <v>10</v>
      </c>
      <c r="S2147" s="75">
        <f t="shared" si="326"/>
        <v>0.1</v>
      </c>
      <c r="T2147" s="76">
        <f t="shared" si="327"/>
        <v>40686100</v>
      </c>
      <c r="U2147" s="66">
        <f t="shared" si="330"/>
        <v>18</v>
      </c>
      <c r="V2147" s="66"/>
      <c r="W2147" s="77">
        <f t="shared" si="328"/>
        <v>732349800</v>
      </c>
      <c r="X2147" s="18">
        <f t="shared" si="329"/>
        <v>0</v>
      </c>
    </row>
    <row r="2148" spans="1:249" hidden="1" x14ac:dyDescent="0.25">
      <c r="A2148" s="85">
        <f>+A2147+1</f>
        <v>6</v>
      </c>
      <c r="B2148" s="334"/>
      <c r="C2148" s="67" t="s">
        <v>2392</v>
      </c>
      <c r="D2148" s="66">
        <v>5000884</v>
      </c>
      <c r="E2148" s="68" t="s">
        <v>226</v>
      </c>
      <c r="F2148" s="65">
        <v>1</v>
      </c>
      <c r="G2148" s="88">
        <v>335385200</v>
      </c>
      <c r="H2148" s="70">
        <v>0</v>
      </c>
      <c r="I2148" s="65">
        <v>1</v>
      </c>
      <c r="J2148" s="87">
        <f t="shared" si="325"/>
        <v>335385200</v>
      </c>
      <c r="K2148" s="70">
        <f t="shared" si="325"/>
        <v>0</v>
      </c>
      <c r="L2148" s="72"/>
      <c r="M2148" s="72"/>
      <c r="N2148" s="72"/>
      <c r="O2148" s="72"/>
      <c r="P2148" s="68" t="s">
        <v>2387</v>
      </c>
      <c r="Q2148" s="65">
        <v>2001</v>
      </c>
      <c r="R2148" s="66">
        <v>10</v>
      </c>
      <c r="S2148" s="75">
        <f t="shared" si="326"/>
        <v>0.1</v>
      </c>
      <c r="T2148" s="76">
        <f t="shared" si="327"/>
        <v>33538520</v>
      </c>
      <c r="U2148" s="66">
        <f t="shared" si="330"/>
        <v>17</v>
      </c>
      <c r="V2148" s="66"/>
      <c r="W2148" s="77">
        <f t="shared" si="328"/>
        <v>570154840</v>
      </c>
      <c r="X2148" s="18">
        <f t="shared" si="329"/>
        <v>0</v>
      </c>
    </row>
    <row r="2149" spans="1:249" s="294" customFormat="1" ht="28.5" hidden="1" customHeight="1" x14ac:dyDescent="0.25">
      <c r="A2149" s="48">
        <v>6</v>
      </c>
      <c r="B2149" s="266" t="s">
        <v>2393</v>
      </c>
      <c r="C2149" s="267"/>
      <c r="D2149" s="268"/>
      <c r="E2149" s="269"/>
      <c r="F2149" s="287">
        <f t="shared" ref="F2149:P2149" si="331">SUM(F2150:F2671)</f>
        <v>606</v>
      </c>
      <c r="G2149" s="288">
        <f t="shared" si="331"/>
        <v>23023072503.300011</v>
      </c>
      <c r="H2149" s="289">
        <f t="shared" si="331"/>
        <v>7352512325.7900009</v>
      </c>
      <c r="I2149" s="287">
        <f t="shared" si="331"/>
        <v>606</v>
      </c>
      <c r="J2149" s="289">
        <f t="shared" si="331"/>
        <v>23023072503.300011</v>
      </c>
      <c r="K2149" s="289">
        <f t="shared" si="331"/>
        <v>7352512325.7900009</v>
      </c>
      <c r="L2149" s="287">
        <f t="shared" si="331"/>
        <v>0</v>
      </c>
      <c r="M2149" s="287">
        <f t="shared" si="331"/>
        <v>0</v>
      </c>
      <c r="N2149" s="287">
        <f t="shared" si="331"/>
        <v>0</v>
      </c>
      <c r="O2149" s="287">
        <f t="shared" si="331"/>
        <v>0</v>
      </c>
      <c r="P2149" s="287">
        <f t="shared" si="331"/>
        <v>0</v>
      </c>
      <c r="Q2149" s="293"/>
      <c r="R2149" s="293"/>
      <c r="S2149" s="273"/>
      <c r="T2149" s="76"/>
      <c r="U2149" s="66">
        <f t="shared" si="330"/>
        <v>2018</v>
      </c>
      <c r="V2149" s="66"/>
      <c r="W2149" s="77"/>
      <c r="X2149" s="18">
        <f t="shared" si="329"/>
        <v>7352512325.7900009</v>
      </c>
    </row>
    <row r="2150" spans="1:249" ht="22.5" hidden="1" x14ac:dyDescent="0.25">
      <c r="A2150" s="65">
        <v>1</v>
      </c>
      <c r="B2150" s="66"/>
      <c r="C2150" s="67" t="s">
        <v>2394</v>
      </c>
      <c r="D2150" s="66">
        <v>5001732</v>
      </c>
      <c r="E2150" s="68" t="s">
        <v>71</v>
      </c>
      <c r="F2150" s="65">
        <v>1</v>
      </c>
      <c r="G2150" s="86">
        <v>17692308</v>
      </c>
      <c r="H2150" s="70">
        <v>0</v>
      </c>
      <c r="I2150" s="65">
        <v>1</v>
      </c>
      <c r="J2150" s="87">
        <f t="shared" ref="J2150:K2166" si="332">G2150</f>
        <v>17692308</v>
      </c>
      <c r="K2150" s="70">
        <f t="shared" si="332"/>
        <v>0</v>
      </c>
      <c r="L2150" s="72"/>
      <c r="M2150" s="72"/>
      <c r="N2150" s="72"/>
      <c r="O2150" s="72"/>
      <c r="P2150" s="90"/>
      <c r="Q2150" s="65">
        <v>2008</v>
      </c>
      <c r="R2150" s="66">
        <v>5</v>
      </c>
      <c r="S2150" s="75">
        <f t="shared" ref="S2150:S2213" si="333">100%/R2150</f>
        <v>0.2</v>
      </c>
      <c r="T2150" s="76">
        <f t="shared" ref="T2150:T2213" si="334">G2150/R2150</f>
        <v>3538461.6</v>
      </c>
      <c r="U2150" s="66">
        <f t="shared" si="330"/>
        <v>10</v>
      </c>
      <c r="V2150" s="66">
        <v>0</v>
      </c>
      <c r="W2150" s="77">
        <f t="shared" ref="W2150:W2213" si="335">T2150*U2150</f>
        <v>35384616</v>
      </c>
      <c r="X2150" s="18">
        <f t="shared" si="329"/>
        <v>0</v>
      </c>
    </row>
    <row r="2151" spans="1:249" ht="22.5" hidden="1" x14ac:dyDescent="0.25">
      <c r="A2151" s="65">
        <f>+A2150+1</f>
        <v>2</v>
      </c>
      <c r="B2151" s="66"/>
      <c r="C2151" s="67" t="s">
        <v>2395</v>
      </c>
      <c r="D2151" s="66">
        <v>5001975</v>
      </c>
      <c r="E2151" s="68" t="s">
        <v>71</v>
      </c>
      <c r="F2151" s="65">
        <v>1</v>
      </c>
      <c r="G2151" s="69">
        <v>55245300</v>
      </c>
      <c r="H2151" s="70">
        <v>0</v>
      </c>
      <c r="I2151" s="65">
        <v>1</v>
      </c>
      <c r="J2151" s="87">
        <f t="shared" si="332"/>
        <v>55245300</v>
      </c>
      <c r="K2151" s="70">
        <f t="shared" si="332"/>
        <v>0</v>
      </c>
      <c r="L2151" s="72"/>
      <c r="M2151" s="72"/>
      <c r="N2151" s="72"/>
      <c r="O2151" s="72"/>
      <c r="P2151" s="90"/>
      <c r="Q2151" s="65">
        <v>2009</v>
      </c>
      <c r="R2151" s="66">
        <v>5</v>
      </c>
      <c r="S2151" s="75">
        <f t="shared" si="333"/>
        <v>0.2</v>
      </c>
      <c r="T2151" s="76">
        <f t="shared" si="334"/>
        <v>11049060</v>
      </c>
      <c r="U2151" s="66">
        <f t="shared" si="330"/>
        <v>9</v>
      </c>
      <c r="V2151" s="66">
        <v>0</v>
      </c>
      <c r="W2151" s="77">
        <f t="shared" si="335"/>
        <v>99441540</v>
      </c>
      <c r="X2151" s="18">
        <f t="shared" si="329"/>
        <v>0</v>
      </c>
    </row>
    <row r="2152" spans="1:249" hidden="1" x14ac:dyDescent="0.25">
      <c r="A2152" s="65">
        <f t="shared" ref="A2152:A2215" si="336">+A2151+1</f>
        <v>3</v>
      </c>
      <c r="B2152" s="66"/>
      <c r="C2152" s="67" t="s">
        <v>2396</v>
      </c>
      <c r="D2152" s="66" t="s">
        <v>2397</v>
      </c>
      <c r="E2152" s="68" t="s">
        <v>74</v>
      </c>
      <c r="F2152" s="65">
        <v>1</v>
      </c>
      <c r="G2152" s="88">
        <v>7250000</v>
      </c>
      <c r="H2152" s="70">
        <v>0</v>
      </c>
      <c r="I2152" s="65">
        <v>1</v>
      </c>
      <c r="J2152" s="87">
        <f t="shared" si="332"/>
        <v>7250000</v>
      </c>
      <c r="K2152" s="70">
        <f t="shared" si="332"/>
        <v>0</v>
      </c>
      <c r="L2152" s="72"/>
      <c r="M2152" s="72"/>
      <c r="N2152" s="72"/>
      <c r="O2152" s="66"/>
      <c r="P2152" s="73"/>
      <c r="Q2152" s="65">
        <v>2010</v>
      </c>
      <c r="R2152" s="66">
        <v>5</v>
      </c>
      <c r="S2152" s="75">
        <f t="shared" si="333"/>
        <v>0.2</v>
      </c>
      <c r="T2152" s="76">
        <f t="shared" si="334"/>
        <v>1450000</v>
      </c>
      <c r="U2152" s="66">
        <f t="shared" si="330"/>
        <v>8</v>
      </c>
      <c r="V2152" s="66">
        <v>0</v>
      </c>
      <c r="W2152" s="77">
        <f t="shared" si="335"/>
        <v>11600000</v>
      </c>
      <c r="X2152" s="18">
        <f t="shared" si="329"/>
        <v>0</v>
      </c>
    </row>
    <row r="2153" spans="1:249" hidden="1" x14ac:dyDescent="0.25">
      <c r="A2153" s="65">
        <f t="shared" si="336"/>
        <v>4</v>
      </c>
      <c r="B2153" s="66"/>
      <c r="C2153" s="67" t="s">
        <v>2396</v>
      </c>
      <c r="D2153" s="66" t="s">
        <v>2398</v>
      </c>
      <c r="E2153" s="68" t="s">
        <v>74</v>
      </c>
      <c r="F2153" s="65">
        <v>1</v>
      </c>
      <c r="G2153" s="88">
        <v>7250000</v>
      </c>
      <c r="H2153" s="70">
        <v>0</v>
      </c>
      <c r="I2153" s="65">
        <v>1</v>
      </c>
      <c r="J2153" s="87">
        <f t="shared" si="332"/>
        <v>7250000</v>
      </c>
      <c r="K2153" s="70">
        <f t="shared" si="332"/>
        <v>0</v>
      </c>
      <c r="L2153" s="72"/>
      <c r="M2153" s="72"/>
      <c r="N2153" s="72"/>
      <c r="O2153" s="66"/>
      <c r="P2153" s="73"/>
      <c r="Q2153" s="65">
        <v>2010</v>
      </c>
      <c r="R2153" s="66">
        <v>5</v>
      </c>
      <c r="S2153" s="75">
        <f t="shared" si="333"/>
        <v>0.2</v>
      </c>
      <c r="T2153" s="76">
        <f t="shared" si="334"/>
        <v>1450000</v>
      </c>
      <c r="U2153" s="66">
        <f t="shared" si="330"/>
        <v>8</v>
      </c>
      <c r="V2153" s="66">
        <v>0</v>
      </c>
      <c r="W2153" s="77">
        <f t="shared" si="335"/>
        <v>11600000</v>
      </c>
      <c r="X2153" s="18">
        <f t="shared" si="329"/>
        <v>0</v>
      </c>
    </row>
    <row r="2154" spans="1:249" s="146" customFormat="1" hidden="1" x14ac:dyDescent="0.2">
      <c r="A2154" s="65">
        <f t="shared" si="336"/>
        <v>5</v>
      </c>
      <c r="B2154" s="92"/>
      <c r="C2154" s="83" t="s">
        <v>2399</v>
      </c>
      <c r="D2154" s="92">
        <v>5001733</v>
      </c>
      <c r="E2154" s="93" t="s">
        <v>74</v>
      </c>
      <c r="F2154" s="85">
        <v>1</v>
      </c>
      <c r="G2154" s="128">
        <v>185769231</v>
      </c>
      <c r="H2154" s="95">
        <v>0</v>
      </c>
      <c r="I2154" s="85">
        <v>1</v>
      </c>
      <c r="J2154" s="128">
        <f t="shared" si="332"/>
        <v>185769231</v>
      </c>
      <c r="K2154" s="95">
        <f t="shared" si="332"/>
        <v>0</v>
      </c>
      <c r="L2154" s="96"/>
      <c r="M2154" s="96"/>
      <c r="N2154" s="92" t="s">
        <v>75</v>
      </c>
      <c r="O2154" s="96"/>
      <c r="P2154" s="93"/>
      <c r="Q2154" s="85">
        <v>2008</v>
      </c>
      <c r="R2154" s="92">
        <v>5</v>
      </c>
      <c r="S2154" s="97">
        <f t="shared" si="333"/>
        <v>0.2</v>
      </c>
      <c r="T2154" s="98">
        <f t="shared" si="334"/>
        <v>37153846.200000003</v>
      </c>
      <c r="U2154" s="66">
        <f t="shared" si="330"/>
        <v>10</v>
      </c>
      <c r="V2154" s="92">
        <v>0</v>
      </c>
      <c r="W2154" s="99">
        <f t="shared" si="335"/>
        <v>371538462</v>
      </c>
      <c r="X2154" s="100">
        <f t="shared" si="329"/>
        <v>0</v>
      </c>
    </row>
    <row r="2155" spans="1:249" s="100" customFormat="1" hidden="1" x14ac:dyDescent="0.2">
      <c r="A2155" s="65">
        <f t="shared" si="336"/>
        <v>6</v>
      </c>
      <c r="B2155" s="92"/>
      <c r="C2155" s="83" t="s">
        <v>2395</v>
      </c>
      <c r="D2155" s="92">
        <v>5001973</v>
      </c>
      <c r="E2155" s="93" t="s">
        <v>74</v>
      </c>
      <c r="F2155" s="85">
        <v>1</v>
      </c>
      <c r="G2155" s="128">
        <v>21900000</v>
      </c>
      <c r="H2155" s="95">
        <v>0</v>
      </c>
      <c r="I2155" s="85">
        <v>1</v>
      </c>
      <c r="J2155" s="128">
        <f t="shared" si="332"/>
        <v>21900000</v>
      </c>
      <c r="K2155" s="95">
        <f t="shared" si="332"/>
        <v>0</v>
      </c>
      <c r="L2155" s="96"/>
      <c r="M2155" s="96"/>
      <c r="N2155" s="92" t="s">
        <v>75</v>
      </c>
      <c r="O2155" s="96"/>
      <c r="P2155" s="93"/>
      <c r="Q2155" s="92">
        <v>2009</v>
      </c>
      <c r="R2155" s="92">
        <v>5</v>
      </c>
      <c r="S2155" s="97">
        <f t="shared" si="333"/>
        <v>0.2</v>
      </c>
      <c r="T2155" s="98">
        <f t="shared" si="334"/>
        <v>4380000</v>
      </c>
      <c r="U2155" s="66">
        <f t="shared" si="330"/>
        <v>9</v>
      </c>
      <c r="V2155" s="92">
        <v>0</v>
      </c>
      <c r="W2155" s="99">
        <f t="shared" si="335"/>
        <v>39420000</v>
      </c>
      <c r="X2155" s="100">
        <f t="shared" si="329"/>
        <v>0</v>
      </c>
      <c r="Y2155" s="146"/>
      <c r="Z2155" s="146"/>
      <c r="AA2155" s="146"/>
      <c r="AB2155" s="146"/>
      <c r="AC2155" s="146"/>
      <c r="AD2155" s="146"/>
      <c r="AE2155" s="146"/>
      <c r="AF2155" s="146"/>
      <c r="AG2155" s="146"/>
      <c r="AH2155" s="146"/>
      <c r="AI2155" s="146"/>
      <c r="AJ2155" s="146"/>
      <c r="AK2155" s="146"/>
      <c r="AL2155" s="146"/>
      <c r="AM2155" s="146"/>
      <c r="AN2155" s="146"/>
      <c r="AO2155" s="146"/>
      <c r="AP2155" s="146"/>
      <c r="AQ2155" s="146"/>
      <c r="AR2155" s="146"/>
      <c r="AS2155" s="146"/>
      <c r="AT2155" s="146"/>
      <c r="AU2155" s="146"/>
      <c r="AV2155" s="146"/>
      <c r="AW2155" s="146"/>
      <c r="AX2155" s="146"/>
      <c r="AY2155" s="146"/>
      <c r="AZ2155" s="146"/>
      <c r="BA2155" s="146"/>
      <c r="BB2155" s="146"/>
      <c r="BC2155" s="146"/>
      <c r="BD2155" s="146"/>
      <c r="BE2155" s="146"/>
      <c r="BF2155" s="146"/>
      <c r="BG2155" s="146"/>
      <c r="BH2155" s="146"/>
      <c r="BI2155" s="146"/>
      <c r="BJ2155" s="146"/>
      <c r="BK2155" s="146"/>
      <c r="BL2155" s="146"/>
      <c r="BM2155" s="146"/>
      <c r="BN2155" s="146"/>
      <c r="BO2155" s="146"/>
      <c r="BP2155" s="146"/>
      <c r="BQ2155" s="146"/>
      <c r="BR2155" s="146"/>
      <c r="BS2155" s="146"/>
      <c r="BT2155" s="146"/>
      <c r="BU2155" s="146"/>
      <c r="BV2155" s="146"/>
      <c r="BW2155" s="146"/>
      <c r="BX2155" s="146"/>
      <c r="BY2155" s="146"/>
      <c r="BZ2155" s="146"/>
      <c r="CA2155" s="146"/>
      <c r="CB2155" s="146"/>
      <c r="CC2155" s="146"/>
      <c r="CD2155" s="146"/>
      <c r="CE2155" s="146"/>
      <c r="CF2155" s="146"/>
      <c r="CG2155" s="146"/>
      <c r="CH2155" s="146"/>
      <c r="CI2155" s="146"/>
      <c r="CJ2155" s="146"/>
      <c r="CK2155" s="146"/>
      <c r="CL2155" s="146"/>
      <c r="CM2155" s="146"/>
      <c r="CN2155" s="146"/>
      <c r="CO2155" s="146"/>
      <c r="CP2155" s="146"/>
      <c r="CQ2155" s="146"/>
      <c r="CR2155" s="146"/>
      <c r="CS2155" s="146"/>
      <c r="CT2155" s="146"/>
      <c r="CU2155" s="146"/>
      <c r="CV2155" s="146"/>
      <c r="CW2155" s="146"/>
      <c r="CX2155" s="146"/>
      <c r="CY2155" s="146"/>
      <c r="CZ2155" s="146"/>
      <c r="DA2155" s="146"/>
      <c r="DB2155" s="146"/>
      <c r="DC2155" s="146"/>
      <c r="DD2155" s="146"/>
      <c r="DE2155" s="146"/>
      <c r="DF2155" s="146"/>
      <c r="DG2155" s="146"/>
      <c r="DH2155" s="146"/>
      <c r="DI2155" s="146"/>
      <c r="DJ2155" s="146"/>
      <c r="DK2155" s="146"/>
      <c r="DL2155" s="146"/>
      <c r="DM2155" s="146"/>
      <c r="DN2155" s="146"/>
      <c r="DO2155" s="146"/>
      <c r="DP2155" s="146"/>
      <c r="DQ2155" s="146"/>
      <c r="DR2155" s="146"/>
      <c r="DS2155" s="146"/>
      <c r="DT2155" s="146"/>
      <c r="DU2155" s="146"/>
      <c r="DV2155" s="146"/>
      <c r="DW2155" s="146"/>
      <c r="DX2155" s="146"/>
      <c r="DY2155" s="146"/>
      <c r="DZ2155" s="146"/>
      <c r="EA2155" s="146"/>
      <c r="EB2155" s="146"/>
      <c r="EC2155" s="146"/>
      <c r="ED2155" s="146"/>
      <c r="EE2155" s="146"/>
      <c r="EF2155" s="146"/>
      <c r="EG2155" s="146"/>
      <c r="EH2155" s="146"/>
      <c r="EI2155" s="146"/>
      <c r="EJ2155" s="146"/>
      <c r="EK2155" s="146"/>
      <c r="EL2155" s="146"/>
      <c r="EM2155" s="146"/>
      <c r="EN2155" s="146"/>
      <c r="EO2155" s="146"/>
      <c r="EP2155" s="146"/>
      <c r="EQ2155" s="146"/>
      <c r="ER2155" s="146"/>
      <c r="ES2155" s="146"/>
      <c r="ET2155" s="146"/>
      <c r="EU2155" s="146"/>
      <c r="EV2155" s="146"/>
      <c r="EW2155" s="146"/>
      <c r="EX2155" s="146"/>
      <c r="EY2155" s="146"/>
      <c r="EZ2155" s="146"/>
      <c r="FA2155" s="146"/>
      <c r="FB2155" s="146"/>
      <c r="FC2155" s="146"/>
      <c r="FD2155" s="146"/>
      <c r="FE2155" s="146"/>
      <c r="FF2155" s="146"/>
      <c r="FG2155" s="146"/>
      <c r="FH2155" s="146"/>
      <c r="FI2155" s="146"/>
      <c r="FJ2155" s="146"/>
      <c r="FK2155" s="146"/>
      <c r="FL2155" s="146"/>
      <c r="FM2155" s="146"/>
      <c r="FN2155" s="146"/>
      <c r="FO2155" s="146"/>
      <c r="FP2155" s="146"/>
      <c r="FQ2155" s="146"/>
      <c r="FR2155" s="146"/>
      <c r="FS2155" s="146"/>
      <c r="FT2155" s="146"/>
      <c r="FU2155" s="146"/>
      <c r="FV2155" s="146"/>
      <c r="FW2155" s="146"/>
      <c r="FX2155" s="146"/>
      <c r="FY2155" s="146"/>
      <c r="FZ2155" s="146"/>
      <c r="GA2155" s="146"/>
      <c r="GB2155" s="146"/>
      <c r="GC2155" s="146"/>
      <c r="GD2155" s="146"/>
      <c r="GE2155" s="146"/>
      <c r="GF2155" s="146"/>
      <c r="GG2155" s="146"/>
      <c r="GH2155" s="146"/>
      <c r="GI2155" s="146"/>
      <c r="GJ2155" s="146"/>
      <c r="GK2155" s="146"/>
      <c r="GL2155" s="146"/>
      <c r="GM2155" s="146"/>
      <c r="GN2155" s="146"/>
      <c r="GO2155" s="146"/>
      <c r="GP2155" s="146"/>
      <c r="GQ2155" s="146"/>
      <c r="GR2155" s="146"/>
      <c r="GS2155" s="146"/>
      <c r="GT2155" s="146"/>
      <c r="GU2155" s="146"/>
      <c r="GV2155" s="146"/>
      <c r="GW2155" s="146"/>
      <c r="GX2155" s="146"/>
      <c r="GY2155" s="146"/>
      <c r="GZ2155" s="146"/>
      <c r="HA2155" s="146"/>
      <c r="HB2155" s="146"/>
      <c r="HC2155" s="146"/>
      <c r="HD2155" s="146"/>
      <c r="HE2155" s="146"/>
      <c r="HF2155" s="146"/>
      <c r="HG2155" s="146"/>
      <c r="HH2155" s="146"/>
      <c r="HI2155" s="146"/>
      <c r="HJ2155" s="146"/>
      <c r="HK2155" s="146"/>
      <c r="HL2155" s="146"/>
      <c r="HM2155" s="146"/>
      <c r="HN2155" s="146"/>
      <c r="HO2155" s="146"/>
      <c r="HP2155" s="146"/>
      <c r="HQ2155" s="146"/>
      <c r="HR2155" s="146"/>
      <c r="HS2155" s="146"/>
      <c r="HT2155" s="146"/>
      <c r="HU2155" s="146"/>
      <c r="HV2155" s="146"/>
      <c r="HW2155" s="146"/>
      <c r="HX2155" s="146"/>
      <c r="HY2155" s="146"/>
      <c r="HZ2155" s="146"/>
      <c r="IA2155" s="146"/>
      <c r="IB2155" s="146"/>
      <c r="IC2155" s="146"/>
      <c r="ID2155" s="146"/>
      <c r="IE2155" s="146"/>
      <c r="IF2155" s="146"/>
      <c r="IG2155" s="146"/>
      <c r="IH2155" s="146"/>
      <c r="II2155" s="146"/>
      <c r="IJ2155" s="146"/>
      <c r="IK2155" s="146"/>
      <c r="IL2155" s="146"/>
      <c r="IM2155" s="146"/>
      <c r="IN2155" s="146"/>
      <c r="IO2155" s="146"/>
    </row>
    <row r="2156" spans="1:249" s="100" customFormat="1" hidden="1" x14ac:dyDescent="0.2">
      <c r="A2156" s="65">
        <f t="shared" si="336"/>
        <v>7</v>
      </c>
      <c r="B2156" s="92"/>
      <c r="C2156" s="83" t="s">
        <v>2400</v>
      </c>
      <c r="D2156" s="92" t="s">
        <v>2401</v>
      </c>
      <c r="E2156" s="93" t="s">
        <v>74</v>
      </c>
      <c r="F2156" s="85">
        <v>1</v>
      </c>
      <c r="G2156" s="128">
        <v>11000000</v>
      </c>
      <c r="H2156" s="95">
        <v>0</v>
      </c>
      <c r="I2156" s="85">
        <v>1</v>
      </c>
      <c r="J2156" s="128">
        <f t="shared" si="332"/>
        <v>11000000</v>
      </c>
      <c r="K2156" s="95">
        <f t="shared" si="332"/>
        <v>0</v>
      </c>
      <c r="L2156" s="96"/>
      <c r="M2156" s="96"/>
      <c r="N2156" s="92" t="s">
        <v>75</v>
      </c>
      <c r="O2156" s="96"/>
      <c r="P2156" s="93"/>
      <c r="Q2156" s="92">
        <v>2006</v>
      </c>
      <c r="R2156" s="92">
        <v>5</v>
      </c>
      <c r="S2156" s="97">
        <f t="shared" si="333"/>
        <v>0.2</v>
      </c>
      <c r="T2156" s="98">
        <f t="shared" si="334"/>
        <v>2200000</v>
      </c>
      <c r="U2156" s="66">
        <f t="shared" si="330"/>
        <v>12</v>
      </c>
      <c r="V2156" s="92">
        <v>0</v>
      </c>
      <c r="W2156" s="99">
        <f t="shared" si="335"/>
        <v>26400000</v>
      </c>
      <c r="X2156" s="100">
        <f t="shared" si="329"/>
        <v>0</v>
      </c>
      <c r="Y2156" s="146"/>
      <c r="Z2156" s="146"/>
      <c r="AA2156" s="146"/>
      <c r="AB2156" s="146"/>
      <c r="AC2156" s="146"/>
      <c r="AD2156" s="146"/>
      <c r="AE2156" s="146"/>
      <c r="AF2156" s="146"/>
      <c r="AG2156" s="146"/>
      <c r="AH2156" s="146"/>
      <c r="AI2156" s="146"/>
      <c r="AJ2156" s="146"/>
      <c r="AK2156" s="146"/>
      <c r="AL2156" s="146"/>
      <c r="AM2156" s="146"/>
      <c r="AN2156" s="146"/>
      <c r="AO2156" s="146"/>
      <c r="AP2156" s="146"/>
      <c r="AQ2156" s="146"/>
      <c r="AR2156" s="146"/>
      <c r="AS2156" s="146"/>
      <c r="AT2156" s="146"/>
      <c r="AU2156" s="146"/>
      <c r="AV2156" s="146"/>
      <c r="AW2156" s="146"/>
      <c r="AX2156" s="146"/>
      <c r="AY2156" s="146"/>
      <c r="AZ2156" s="146"/>
      <c r="BA2156" s="146"/>
      <c r="BB2156" s="146"/>
      <c r="BC2156" s="146"/>
      <c r="BD2156" s="146"/>
      <c r="BE2156" s="146"/>
      <c r="BF2156" s="146"/>
      <c r="BG2156" s="146"/>
      <c r="BH2156" s="146"/>
      <c r="BI2156" s="146"/>
      <c r="BJ2156" s="146"/>
      <c r="BK2156" s="146"/>
      <c r="BL2156" s="146"/>
      <c r="BM2156" s="146"/>
      <c r="BN2156" s="146"/>
      <c r="BO2156" s="146"/>
      <c r="BP2156" s="146"/>
      <c r="BQ2156" s="146"/>
      <c r="BR2156" s="146"/>
      <c r="BS2156" s="146"/>
      <c r="BT2156" s="146"/>
      <c r="BU2156" s="146"/>
      <c r="BV2156" s="146"/>
      <c r="BW2156" s="146"/>
      <c r="BX2156" s="146"/>
      <c r="BY2156" s="146"/>
      <c r="BZ2156" s="146"/>
      <c r="CA2156" s="146"/>
      <c r="CB2156" s="146"/>
      <c r="CC2156" s="146"/>
      <c r="CD2156" s="146"/>
      <c r="CE2156" s="146"/>
      <c r="CF2156" s="146"/>
      <c r="CG2156" s="146"/>
      <c r="CH2156" s="146"/>
      <c r="CI2156" s="146"/>
      <c r="CJ2156" s="146"/>
      <c r="CK2156" s="146"/>
      <c r="CL2156" s="146"/>
      <c r="CM2156" s="146"/>
      <c r="CN2156" s="146"/>
      <c r="CO2156" s="146"/>
      <c r="CP2156" s="146"/>
      <c r="CQ2156" s="146"/>
      <c r="CR2156" s="146"/>
      <c r="CS2156" s="146"/>
      <c r="CT2156" s="146"/>
      <c r="CU2156" s="146"/>
      <c r="CV2156" s="146"/>
      <c r="CW2156" s="146"/>
      <c r="CX2156" s="146"/>
      <c r="CY2156" s="146"/>
      <c r="CZ2156" s="146"/>
      <c r="DA2156" s="146"/>
      <c r="DB2156" s="146"/>
      <c r="DC2156" s="146"/>
      <c r="DD2156" s="146"/>
      <c r="DE2156" s="146"/>
      <c r="DF2156" s="146"/>
      <c r="DG2156" s="146"/>
      <c r="DH2156" s="146"/>
      <c r="DI2156" s="146"/>
      <c r="DJ2156" s="146"/>
      <c r="DK2156" s="146"/>
      <c r="DL2156" s="146"/>
      <c r="DM2156" s="146"/>
      <c r="DN2156" s="146"/>
      <c r="DO2156" s="146"/>
      <c r="DP2156" s="146"/>
      <c r="DQ2156" s="146"/>
      <c r="DR2156" s="146"/>
      <c r="DS2156" s="146"/>
      <c r="DT2156" s="146"/>
      <c r="DU2156" s="146"/>
      <c r="DV2156" s="146"/>
      <c r="DW2156" s="146"/>
      <c r="DX2156" s="146"/>
      <c r="DY2156" s="146"/>
      <c r="DZ2156" s="146"/>
      <c r="EA2156" s="146"/>
      <c r="EB2156" s="146"/>
      <c r="EC2156" s="146"/>
      <c r="ED2156" s="146"/>
      <c r="EE2156" s="146"/>
      <c r="EF2156" s="146"/>
      <c r="EG2156" s="146"/>
      <c r="EH2156" s="146"/>
      <c r="EI2156" s="146"/>
      <c r="EJ2156" s="146"/>
      <c r="EK2156" s="146"/>
      <c r="EL2156" s="146"/>
      <c r="EM2156" s="146"/>
      <c r="EN2156" s="146"/>
      <c r="EO2156" s="146"/>
      <c r="EP2156" s="146"/>
      <c r="EQ2156" s="146"/>
      <c r="ER2156" s="146"/>
      <c r="ES2156" s="146"/>
      <c r="ET2156" s="146"/>
      <c r="EU2156" s="146"/>
      <c r="EV2156" s="146"/>
      <c r="EW2156" s="146"/>
      <c r="EX2156" s="146"/>
      <c r="EY2156" s="146"/>
      <c r="EZ2156" s="146"/>
      <c r="FA2156" s="146"/>
      <c r="FB2156" s="146"/>
      <c r="FC2156" s="146"/>
      <c r="FD2156" s="146"/>
      <c r="FE2156" s="146"/>
      <c r="FF2156" s="146"/>
      <c r="FG2156" s="146"/>
      <c r="FH2156" s="146"/>
      <c r="FI2156" s="146"/>
      <c r="FJ2156" s="146"/>
      <c r="FK2156" s="146"/>
      <c r="FL2156" s="146"/>
      <c r="FM2156" s="146"/>
      <c r="FN2156" s="146"/>
      <c r="FO2156" s="146"/>
      <c r="FP2156" s="146"/>
      <c r="FQ2156" s="146"/>
      <c r="FR2156" s="146"/>
      <c r="FS2156" s="146"/>
      <c r="FT2156" s="146"/>
      <c r="FU2156" s="146"/>
      <c r="FV2156" s="146"/>
      <c r="FW2156" s="146"/>
      <c r="FX2156" s="146"/>
      <c r="FY2156" s="146"/>
      <c r="FZ2156" s="146"/>
      <c r="GA2156" s="146"/>
      <c r="GB2156" s="146"/>
      <c r="GC2156" s="146"/>
      <c r="GD2156" s="146"/>
      <c r="GE2156" s="146"/>
      <c r="GF2156" s="146"/>
      <c r="GG2156" s="146"/>
      <c r="GH2156" s="146"/>
      <c r="GI2156" s="146"/>
      <c r="GJ2156" s="146"/>
      <c r="GK2156" s="146"/>
      <c r="GL2156" s="146"/>
      <c r="GM2156" s="146"/>
      <c r="GN2156" s="146"/>
      <c r="GO2156" s="146"/>
      <c r="GP2156" s="146"/>
      <c r="GQ2156" s="146"/>
      <c r="GR2156" s="146"/>
      <c r="GS2156" s="146"/>
      <c r="GT2156" s="146"/>
      <c r="GU2156" s="146"/>
      <c r="GV2156" s="146"/>
      <c r="GW2156" s="146"/>
      <c r="GX2156" s="146"/>
      <c r="GY2156" s="146"/>
      <c r="GZ2156" s="146"/>
      <c r="HA2156" s="146"/>
      <c r="HB2156" s="146"/>
      <c r="HC2156" s="146"/>
      <c r="HD2156" s="146"/>
      <c r="HE2156" s="146"/>
      <c r="HF2156" s="146"/>
      <c r="HG2156" s="146"/>
      <c r="HH2156" s="146"/>
      <c r="HI2156" s="146"/>
      <c r="HJ2156" s="146"/>
      <c r="HK2156" s="146"/>
      <c r="HL2156" s="146"/>
      <c r="HM2156" s="146"/>
      <c r="HN2156" s="146"/>
      <c r="HO2156" s="146"/>
      <c r="HP2156" s="146"/>
      <c r="HQ2156" s="146"/>
      <c r="HR2156" s="146"/>
      <c r="HS2156" s="146"/>
      <c r="HT2156" s="146"/>
      <c r="HU2156" s="146"/>
      <c r="HV2156" s="146"/>
      <c r="HW2156" s="146"/>
      <c r="HX2156" s="146"/>
      <c r="HY2156" s="146"/>
      <c r="HZ2156" s="146"/>
      <c r="IA2156" s="146"/>
      <c r="IB2156" s="146"/>
      <c r="IC2156" s="146"/>
      <c r="ID2156" s="146"/>
      <c r="IE2156" s="146"/>
      <c r="IF2156" s="146"/>
      <c r="IG2156" s="146"/>
      <c r="IH2156" s="146"/>
      <c r="II2156" s="146"/>
      <c r="IJ2156" s="146"/>
      <c r="IK2156" s="146"/>
      <c r="IL2156" s="146"/>
      <c r="IM2156" s="146"/>
      <c r="IN2156" s="146"/>
      <c r="IO2156" s="146"/>
    </row>
    <row r="2157" spans="1:249" s="100" customFormat="1" hidden="1" x14ac:dyDescent="0.2">
      <c r="A2157" s="65">
        <f t="shared" si="336"/>
        <v>8</v>
      </c>
      <c r="B2157" s="92"/>
      <c r="C2157" s="83" t="s">
        <v>2400</v>
      </c>
      <c r="D2157" s="92" t="s">
        <v>2402</v>
      </c>
      <c r="E2157" s="93" t="s">
        <v>74</v>
      </c>
      <c r="F2157" s="85">
        <v>1</v>
      </c>
      <c r="G2157" s="101">
        <v>11000000</v>
      </c>
      <c r="H2157" s="95">
        <v>0</v>
      </c>
      <c r="I2157" s="85">
        <v>1</v>
      </c>
      <c r="J2157" s="128">
        <f t="shared" si="332"/>
        <v>11000000</v>
      </c>
      <c r="K2157" s="95">
        <f t="shared" si="332"/>
        <v>0</v>
      </c>
      <c r="L2157" s="92"/>
      <c r="M2157" s="92"/>
      <c r="N2157" s="92" t="s">
        <v>75</v>
      </c>
      <c r="O2157" s="92"/>
      <c r="P2157" s="93"/>
      <c r="Q2157" s="85">
        <v>2006</v>
      </c>
      <c r="R2157" s="92">
        <v>5</v>
      </c>
      <c r="S2157" s="97">
        <f t="shared" si="333"/>
        <v>0.2</v>
      </c>
      <c r="T2157" s="98">
        <f t="shared" si="334"/>
        <v>2200000</v>
      </c>
      <c r="U2157" s="66">
        <f t="shared" si="330"/>
        <v>12</v>
      </c>
      <c r="V2157" s="92">
        <v>0</v>
      </c>
      <c r="W2157" s="99">
        <f t="shared" si="335"/>
        <v>26400000</v>
      </c>
      <c r="X2157" s="100">
        <f t="shared" si="329"/>
        <v>0</v>
      </c>
    </row>
    <row r="2158" spans="1:249" s="100" customFormat="1" hidden="1" x14ac:dyDescent="0.2">
      <c r="A2158" s="65">
        <f t="shared" si="336"/>
        <v>9</v>
      </c>
      <c r="B2158" s="92"/>
      <c r="C2158" s="83" t="s">
        <v>2400</v>
      </c>
      <c r="D2158" s="92" t="s">
        <v>2403</v>
      </c>
      <c r="E2158" s="93" t="s">
        <v>74</v>
      </c>
      <c r="F2158" s="85">
        <v>1</v>
      </c>
      <c r="G2158" s="101">
        <v>11000000</v>
      </c>
      <c r="H2158" s="95">
        <v>0</v>
      </c>
      <c r="I2158" s="85">
        <v>1</v>
      </c>
      <c r="J2158" s="128">
        <f t="shared" si="332"/>
        <v>11000000</v>
      </c>
      <c r="K2158" s="95">
        <f t="shared" si="332"/>
        <v>0</v>
      </c>
      <c r="L2158" s="92"/>
      <c r="M2158" s="92"/>
      <c r="N2158" s="92" t="s">
        <v>75</v>
      </c>
      <c r="O2158" s="92"/>
      <c r="P2158" s="93"/>
      <c r="Q2158" s="85">
        <v>2006</v>
      </c>
      <c r="R2158" s="92">
        <v>5</v>
      </c>
      <c r="S2158" s="97">
        <f t="shared" si="333"/>
        <v>0.2</v>
      </c>
      <c r="T2158" s="98">
        <f t="shared" si="334"/>
        <v>2200000</v>
      </c>
      <c r="U2158" s="66">
        <f t="shared" si="330"/>
        <v>12</v>
      </c>
      <c r="V2158" s="92">
        <v>0</v>
      </c>
      <c r="W2158" s="99">
        <f t="shared" si="335"/>
        <v>26400000</v>
      </c>
      <c r="X2158" s="100">
        <f t="shared" si="329"/>
        <v>0</v>
      </c>
    </row>
    <row r="2159" spans="1:249" s="100" customFormat="1" hidden="1" x14ac:dyDescent="0.2">
      <c r="A2159" s="65">
        <f t="shared" si="336"/>
        <v>10</v>
      </c>
      <c r="B2159" s="92"/>
      <c r="C2159" s="83" t="s">
        <v>2400</v>
      </c>
      <c r="D2159" s="92" t="s">
        <v>2404</v>
      </c>
      <c r="E2159" s="93" t="s">
        <v>74</v>
      </c>
      <c r="F2159" s="85">
        <v>1</v>
      </c>
      <c r="G2159" s="101">
        <v>11000000</v>
      </c>
      <c r="H2159" s="95">
        <v>0</v>
      </c>
      <c r="I2159" s="85">
        <v>1</v>
      </c>
      <c r="J2159" s="128">
        <f t="shared" si="332"/>
        <v>11000000</v>
      </c>
      <c r="K2159" s="95">
        <f t="shared" si="332"/>
        <v>0</v>
      </c>
      <c r="L2159" s="92"/>
      <c r="M2159" s="92"/>
      <c r="N2159" s="92" t="s">
        <v>75</v>
      </c>
      <c r="O2159" s="92"/>
      <c r="P2159" s="93"/>
      <c r="Q2159" s="85">
        <v>2006</v>
      </c>
      <c r="R2159" s="92">
        <v>5</v>
      </c>
      <c r="S2159" s="97">
        <f t="shared" si="333"/>
        <v>0.2</v>
      </c>
      <c r="T2159" s="98">
        <f t="shared" si="334"/>
        <v>2200000</v>
      </c>
      <c r="U2159" s="66">
        <f t="shared" si="330"/>
        <v>12</v>
      </c>
      <c r="V2159" s="92">
        <v>0</v>
      </c>
      <c r="W2159" s="99">
        <f t="shared" si="335"/>
        <v>26400000</v>
      </c>
      <c r="X2159" s="100">
        <f t="shared" si="329"/>
        <v>0</v>
      </c>
    </row>
    <row r="2160" spans="1:249" s="100" customFormat="1" hidden="1" x14ac:dyDescent="0.2">
      <c r="A2160" s="65">
        <f t="shared" si="336"/>
        <v>11</v>
      </c>
      <c r="B2160" s="92"/>
      <c r="C2160" s="216" t="s">
        <v>2405</v>
      </c>
      <c r="D2160" s="92" t="s">
        <v>2406</v>
      </c>
      <c r="E2160" s="93" t="s">
        <v>74</v>
      </c>
      <c r="F2160" s="85">
        <v>1</v>
      </c>
      <c r="G2160" s="128">
        <f>12800000*F2160</f>
        <v>12800000</v>
      </c>
      <c r="H2160" s="95">
        <v>0</v>
      </c>
      <c r="I2160" s="85">
        <v>1</v>
      </c>
      <c r="J2160" s="128">
        <f t="shared" si="332"/>
        <v>12800000</v>
      </c>
      <c r="K2160" s="95">
        <f t="shared" si="332"/>
        <v>0</v>
      </c>
      <c r="L2160" s="92"/>
      <c r="M2160" s="92"/>
      <c r="N2160" s="92" t="s">
        <v>75</v>
      </c>
      <c r="O2160" s="92"/>
      <c r="P2160" s="93"/>
      <c r="Q2160" s="85">
        <v>2011</v>
      </c>
      <c r="R2160" s="92">
        <v>5</v>
      </c>
      <c r="S2160" s="97">
        <f t="shared" si="333"/>
        <v>0.2</v>
      </c>
      <c r="T2160" s="98">
        <f t="shared" si="334"/>
        <v>2560000</v>
      </c>
      <c r="U2160" s="66">
        <f t="shared" si="330"/>
        <v>7</v>
      </c>
      <c r="V2160" s="92"/>
      <c r="W2160" s="99">
        <f t="shared" si="335"/>
        <v>17920000</v>
      </c>
      <c r="X2160" s="100">
        <f t="shared" si="329"/>
        <v>0</v>
      </c>
    </row>
    <row r="2161" spans="1:24" ht="30" hidden="1" x14ac:dyDescent="0.25">
      <c r="A2161" s="65">
        <f t="shared" si="336"/>
        <v>12</v>
      </c>
      <c r="B2161" s="66"/>
      <c r="C2161" s="67" t="s">
        <v>2407</v>
      </c>
      <c r="D2161" s="66" t="s">
        <v>2408</v>
      </c>
      <c r="E2161" s="68" t="s">
        <v>74</v>
      </c>
      <c r="F2161" s="65">
        <v>1</v>
      </c>
      <c r="G2161" s="88">
        <v>7250000</v>
      </c>
      <c r="H2161" s="70">
        <v>0</v>
      </c>
      <c r="I2161" s="65">
        <v>1</v>
      </c>
      <c r="J2161" s="87">
        <f t="shared" si="332"/>
        <v>7250000</v>
      </c>
      <c r="K2161" s="70">
        <f t="shared" si="332"/>
        <v>0</v>
      </c>
      <c r="L2161" s="72"/>
      <c r="M2161" s="72"/>
      <c r="N2161" s="66"/>
      <c r="O2161" s="66"/>
      <c r="P2161" s="73"/>
      <c r="Q2161" s="65">
        <v>2010</v>
      </c>
      <c r="R2161" s="66">
        <v>5</v>
      </c>
      <c r="S2161" s="75">
        <f t="shared" si="333"/>
        <v>0.2</v>
      </c>
      <c r="T2161" s="76">
        <f t="shared" si="334"/>
        <v>1450000</v>
      </c>
      <c r="U2161" s="66">
        <f t="shared" si="330"/>
        <v>8</v>
      </c>
      <c r="V2161" s="66">
        <v>0</v>
      </c>
      <c r="W2161" s="77">
        <f t="shared" si="335"/>
        <v>11600000</v>
      </c>
      <c r="X2161" s="18">
        <f t="shared" si="329"/>
        <v>0</v>
      </c>
    </row>
    <row r="2162" spans="1:24" ht="30" hidden="1" x14ac:dyDescent="0.25">
      <c r="A2162" s="65">
        <f t="shared" si="336"/>
        <v>13</v>
      </c>
      <c r="B2162" s="66"/>
      <c r="C2162" s="67" t="s">
        <v>2407</v>
      </c>
      <c r="D2162" s="66" t="s">
        <v>2408</v>
      </c>
      <c r="E2162" s="68" t="s">
        <v>74</v>
      </c>
      <c r="F2162" s="65">
        <v>1</v>
      </c>
      <c r="G2162" s="88">
        <v>7250000</v>
      </c>
      <c r="H2162" s="70">
        <v>0</v>
      </c>
      <c r="I2162" s="65">
        <v>1</v>
      </c>
      <c r="J2162" s="87">
        <f t="shared" si="332"/>
        <v>7250000</v>
      </c>
      <c r="K2162" s="70">
        <f t="shared" si="332"/>
        <v>0</v>
      </c>
      <c r="L2162" s="72"/>
      <c r="M2162" s="72"/>
      <c r="N2162" s="66"/>
      <c r="O2162" s="66"/>
      <c r="P2162" s="73"/>
      <c r="Q2162" s="65">
        <v>2010</v>
      </c>
      <c r="R2162" s="66">
        <v>5</v>
      </c>
      <c r="S2162" s="75">
        <f t="shared" si="333"/>
        <v>0.2</v>
      </c>
      <c r="T2162" s="76">
        <f t="shared" si="334"/>
        <v>1450000</v>
      </c>
      <c r="U2162" s="66">
        <f t="shared" si="330"/>
        <v>8</v>
      </c>
      <c r="V2162" s="66">
        <v>0</v>
      </c>
      <c r="W2162" s="77">
        <f t="shared" si="335"/>
        <v>11600000</v>
      </c>
      <c r="X2162" s="18">
        <f t="shared" si="329"/>
        <v>0</v>
      </c>
    </row>
    <row r="2163" spans="1:24" ht="30" hidden="1" x14ac:dyDescent="0.25">
      <c r="A2163" s="65">
        <f t="shared" si="336"/>
        <v>14</v>
      </c>
      <c r="B2163" s="66"/>
      <c r="C2163" s="67" t="s">
        <v>2407</v>
      </c>
      <c r="D2163" s="66" t="s">
        <v>2408</v>
      </c>
      <c r="E2163" s="68" t="s">
        <v>74</v>
      </c>
      <c r="F2163" s="65">
        <v>1</v>
      </c>
      <c r="G2163" s="88">
        <v>7250000</v>
      </c>
      <c r="H2163" s="70">
        <v>0</v>
      </c>
      <c r="I2163" s="65">
        <v>1</v>
      </c>
      <c r="J2163" s="87">
        <f t="shared" si="332"/>
        <v>7250000</v>
      </c>
      <c r="K2163" s="70">
        <f t="shared" si="332"/>
        <v>0</v>
      </c>
      <c r="L2163" s="72"/>
      <c r="M2163" s="72"/>
      <c r="N2163" s="66"/>
      <c r="O2163" s="66"/>
      <c r="P2163" s="73"/>
      <c r="Q2163" s="65">
        <v>2010</v>
      </c>
      <c r="R2163" s="66">
        <v>5</v>
      </c>
      <c r="S2163" s="75">
        <f t="shared" si="333"/>
        <v>0.2</v>
      </c>
      <c r="T2163" s="76">
        <f t="shared" si="334"/>
        <v>1450000</v>
      </c>
      <c r="U2163" s="66">
        <f t="shared" si="330"/>
        <v>8</v>
      </c>
      <c r="V2163" s="66">
        <v>0</v>
      </c>
      <c r="W2163" s="77">
        <f t="shared" si="335"/>
        <v>11600000</v>
      </c>
      <c r="X2163" s="18">
        <f t="shared" si="329"/>
        <v>0</v>
      </c>
    </row>
    <row r="2164" spans="1:24" hidden="1" x14ac:dyDescent="0.25">
      <c r="A2164" s="65">
        <f t="shared" si="336"/>
        <v>15</v>
      </c>
      <c r="B2164" s="66"/>
      <c r="C2164" s="105" t="s">
        <v>2405</v>
      </c>
      <c r="D2164" s="66" t="s">
        <v>2409</v>
      </c>
      <c r="E2164" s="68" t="s">
        <v>74</v>
      </c>
      <c r="F2164" s="65">
        <v>1</v>
      </c>
      <c r="G2164" s="86">
        <f>12800000*F2164</f>
        <v>12800000</v>
      </c>
      <c r="H2164" s="70">
        <v>0</v>
      </c>
      <c r="I2164" s="65">
        <v>1</v>
      </c>
      <c r="J2164" s="87">
        <f t="shared" si="332"/>
        <v>12800000</v>
      </c>
      <c r="K2164" s="70">
        <f t="shared" si="332"/>
        <v>0</v>
      </c>
      <c r="L2164" s="72"/>
      <c r="M2164" s="72"/>
      <c r="N2164" s="66"/>
      <c r="O2164" s="66"/>
      <c r="P2164" s="73"/>
      <c r="Q2164" s="65">
        <v>2011</v>
      </c>
      <c r="R2164" s="66">
        <v>5</v>
      </c>
      <c r="S2164" s="75">
        <f t="shared" si="333"/>
        <v>0.2</v>
      </c>
      <c r="T2164" s="76">
        <f t="shared" si="334"/>
        <v>2560000</v>
      </c>
      <c r="U2164" s="66">
        <f t="shared" si="330"/>
        <v>7</v>
      </c>
      <c r="V2164" s="66"/>
      <c r="W2164" s="77">
        <f t="shared" si="335"/>
        <v>17920000</v>
      </c>
      <c r="X2164" s="18">
        <f t="shared" si="329"/>
        <v>0</v>
      </c>
    </row>
    <row r="2165" spans="1:24" s="100" customFormat="1" ht="90" hidden="1" x14ac:dyDescent="0.2">
      <c r="A2165" s="65">
        <f t="shared" si="336"/>
        <v>16</v>
      </c>
      <c r="B2165" s="92"/>
      <c r="C2165" s="83" t="s">
        <v>2410</v>
      </c>
      <c r="D2165" s="92" t="s">
        <v>1153</v>
      </c>
      <c r="E2165" s="93" t="s">
        <v>74</v>
      </c>
      <c r="F2165" s="85">
        <v>1</v>
      </c>
      <c r="G2165" s="94">
        <f>168262600-5159000</f>
        <v>163103600</v>
      </c>
      <c r="H2165" s="95">
        <v>0</v>
      </c>
      <c r="I2165" s="85">
        <v>1</v>
      </c>
      <c r="J2165" s="128">
        <f t="shared" si="332"/>
        <v>163103600</v>
      </c>
      <c r="K2165" s="95">
        <f t="shared" si="332"/>
        <v>0</v>
      </c>
      <c r="L2165" s="92"/>
      <c r="M2165" s="92"/>
      <c r="N2165" s="92" t="s">
        <v>75</v>
      </c>
      <c r="O2165" s="92"/>
      <c r="P2165" s="93"/>
      <c r="Q2165" s="85">
        <v>2010</v>
      </c>
      <c r="R2165" s="92">
        <v>5</v>
      </c>
      <c r="S2165" s="97">
        <f t="shared" si="333"/>
        <v>0.2</v>
      </c>
      <c r="T2165" s="98">
        <f t="shared" si="334"/>
        <v>32620720</v>
      </c>
      <c r="U2165" s="66">
        <f t="shared" si="330"/>
        <v>8</v>
      </c>
      <c r="V2165" s="92">
        <v>0</v>
      </c>
      <c r="W2165" s="99">
        <f t="shared" si="335"/>
        <v>260965760</v>
      </c>
      <c r="X2165" s="100">
        <f t="shared" si="329"/>
        <v>0</v>
      </c>
    </row>
    <row r="2166" spans="1:24" ht="75" hidden="1" x14ac:dyDescent="0.25">
      <c r="A2166" s="65">
        <f t="shared" si="336"/>
        <v>17</v>
      </c>
      <c r="B2166" s="66"/>
      <c r="C2166" s="67" t="s">
        <v>2411</v>
      </c>
      <c r="D2166" s="66" t="s">
        <v>2412</v>
      </c>
      <c r="E2166" s="68" t="s">
        <v>74</v>
      </c>
      <c r="F2166" s="65">
        <v>1</v>
      </c>
      <c r="G2166" s="69">
        <v>168262600</v>
      </c>
      <c r="H2166" s="70">
        <v>0</v>
      </c>
      <c r="I2166" s="65">
        <v>1</v>
      </c>
      <c r="J2166" s="87">
        <f t="shared" si="332"/>
        <v>168262600</v>
      </c>
      <c r="K2166" s="70">
        <f t="shared" si="332"/>
        <v>0</v>
      </c>
      <c r="L2166" s="66"/>
      <c r="M2166" s="66"/>
      <c r="N2166" s="66"/>
      <c r="O2166" s="66"/>
      <c r="P2166" s="73"/>
      <c r="Q2166" s="65">
        <v>2010</v>
      </c>
      <c r="R2166" s="66">
        <v>5</v>
      </c>
      <c r="S2166" s="75">
        <f t="shared" si="333"/>
        <v>0.2</v>
      </c>
      <c r="T2166" s="76">
        <f t="shared" si="334"/>
        <v>33652520</v>
      </c>
      <c r="U2166" s="66">
        <f t="shared" si="330"/>
        <v>8</v>
      </c>
      <c r="V2166" s="66">
        <v>0</v>
      </c>
      <c r="W2166" s="77">
        <f t="shared" si="335"/>
        <v>269220160</v>
      </c>
      <c r="X2166" s="18">
        <f t="shared" si="329"/>
        <v>0</v>
      </c>
    </row>
    <row r="2167" spans="1:24" hidden="1" x14ac:dyDescent="0.25">
      <c r="A2167" s="65">
        <f t="shared" si="336"/>
        <v>18</v>
      </c>
      <c r="B2167" s="66"/>
      <c r="C2167" s="67" t="s">
        <v>2413</v>
      </c>
      <c r="D2167" s="66">
        <v>16013</v>
      </c>
      <c r="E2167" s="68" t="s">
        <v>84</v>
      </c>
      <c r="F2167" s="65">
        <v>1</v>
      </c>
      <c r="G2167" s="69">
        <v>21835000</v>
      </c>
      <c r="H2167" s="70">
        <f t="shared" ref="H2167:H2172" si="337">G2167-W2167</f>
        <v>13101000</v>
      </c>
      <c r="I2167" s="65">
        <v>1</v>
      </c>
      <c r="J2167" s="87">
        <v>21835000</v>
      </c>
      <c r="K2167" s="70">
        <f t="shared" ref="K2167:K2230" si="338">H2167</f>
        <v>13101000</v>
      </c>
      <c r="L2167" s="66"/>
      <c r="M2167" s="66"/>
      <c r="N2167" s="66"/>
      <c r="O2167" s="66"/>
      <c r="P2167" s="73"/>
      <c r="Q2167" s="65">
        <v>2016</v>
      </c>
      <c r="R2167" s="66">
        <v>5</v>
      </c>
      <c r="S2167" s="75">
        <f t="shared" si="333"/>
        <v>0.2</v>
      </c>
      <c r="T2167" s="76">
        <f t="shared" si="334"/>
        <v>4367000</v>
      </c>
      <c r="U2167" s="66">
        <f t="shared" si="330"/>
        <v>2</v>
      </c>
      <c r="V2167" s="66"/>
      <c r="W2167" s="77">
        <f t="shared" si="335"/>
        <v>8734000</v>
      </c>
    </row>
    <row r="2168" spans="1:24" ht="21" hidden="1" customHeight="1" x14ac:dyDescent="0.25">
      <c r="A2168" s="65">
        <f t="shared" si="336"/>
        <v>19</v>
      </c>
      <c r="B2168" s="66"/>
      <c r="C2168" s="67" t="s">
        <v>2414</v>
      </c>
      <c r="D2168" s="66">
        <v>16014</v>
      </c>
      <c r="E2168" s="68" t="s">
        <v>84</v>
      </c>
      <c r="F2168" s="65">
        <v>1</v>
      </c>
      <c r="G2168" s="69">
        <v>19998000</v>
      </c>
      <c r="H2168" s="70">
        <f t="shared" si="337"/>
        <v>11998800</v>
      </c>
      <c r="I2168" s="65">
        <v>1</v>
      </c>
      <c r="J2168" s="87">
        <v>19998000</v>
      </c>
      <c r="K2168" s="70">
        <f t="shared" si="338"/>
        <v>11998800</v>
      </c>
      <c r="L2168" s="66"/>
      <c r="M2168" s="66"/>
      <c r="N2168" s="66"/>
      <c r="O2168" s="66"/>
      <c r="P2168" s="73"/>
      <c r="Q2168" s="65">
        <v>2016</v>
      </c>
      <c r="R2168" s="66">
        <v>5</v>
      </c>
      <c r="S2168" s="75">
        <f t="shared" si="333"/>
        <v>0.2</v>
      </c>
      <c r="T2168" s="76">
        <f t="shared" si="334"/>
        <v>3999600</v>
      </c>
      <c r="U2168" s="66">
        <f t="shared" si="330"/>
        <v>2</v>
      </c>
      <c r="V2168" s="66"/>
      <c r="W2168" s="77">
        <f t="shared" si="335"/>
        <v>7999200</v>
      </c>
    </row>
    <row r="2169" spans="1:24" ht="21" hidden="1" customHeight="1" x14ac:dyDescent="0.25">
      <c r="A2169" s="65">
        <f t="shared" si="336"/>
        <v>20</v>
      </c>
      <c r="B2169" s="66"/>
      <c r="C2169" s="67" t="s">
        <v>2415</v>
      </c>
      <c r="D2169" s="66">
        <v>16015</v>
      </c>
      <c r="E2169" s="68" t="s">
        <v>84</v>
      </c>
      <c r="F2169" s="65">
        <v>1</v>
      </c>
      <c r="G2169" s="69">
        <v>38740000</v>
      </c>
      <c r="H2169" s="70">
        <f t="shared" si="337"/>
        <v>23244000</v>
      </c>
      <c r="I2169" s="65">
        <v>1</v>
      </c>
      <c r="J2169" s="87">
        <v>38740000</v>
      </c>
      <c r="K2169" s="70">
        <f t="shared" si="338"/>
        <v>23244000</v>
      </c>
      <c r="L2169" s="66"/>
      <c r="M2169" s="66"/>
      <c r="N2169" s="66"/>
      <c r="O2169" s="66"/>
      <c r="P2169" s="73"/>
      <c r="Q2169" s="65">
        <v>2016</v>
      </c>
      <c r="R2169" s="66">
        <v>5</v>
      </c>
      <c r="S2169" s="75">
        <f t="shared" si="333"/>
        <v>0.2</v>
      </c>
      <c r="T2169" s="76">
        <f t="shared" si="334"/>
        <v>7748000</v>
      </c>
      <c r="U2169" s="66">
        <f t="shared" si="330"/>
        <v>2</v>
      </c>
      <c r="V2169" s="66"/>
      <c r="W2169" s="77">
        <f t="shared" si="335"/>
        <v>15496000</v>
      </c>
    </row>
    <row r="2170" spans="1:24" s="78" customFormat="1" ht="30" hidden="1" x14ac:dyDescent="0.2">
      <c r="A2170" s="65">
        <f t="shared" si="336"/>
        <v>21</v>
      </c>
      <c r="B2170" s="66"/>
      <c r="C2170" s="67" t="s">
        <v>2416</v>
      </c>
      <c r="D2170" s="66" t="s">
        <v>2417</v>
      </c>
      <c r="E2170" s="68" t="s">
        <v>58</v>
      </c>
      <c r="F2170" s="65">
        <v>1</v>
      </c>
      <c r="G2170" s="88">
        <v>16500000</v>
      </c>
      <c r="H2170" s="70">
        <f t="shared" si="337"/>
        <v>1650000</v>
      </c>
      <c r="I2170" s="65">
        <v>1</v>
      </c>
      <c r="J2170" s="87">
        <f t="shared" ref="J2170:K2233" si="339">G2170</f>
        <v>16500000</v>
      </c>
      <c r="K2170" s="70">
        <f t="shared" si="338"/>
        <v>1650000</v>
      </c>
      <c r="L2170" s="68"/>
      <c r="M2170" s="68"/>
      <c r="N2170" s="68"/>
      <c r="O2170" s="72"/>
      <c r="P2170" s="73"/>
      <c r="Q2170" s="74">
        <v>2009</v>
      </c>
      <c r="R2170" s="74">
        <v>10</v>
      </c>
      <c r="S2170" s="75">
        <f t="shared" si="333"/>
        <v>0.1</v>
      </c>
      <c r="T2170" s="76">
        <f t="shared" si="334"/>
        <v>1650000</v>
      </c>
      <c r="U2170" s="66">
        <f t="shared" si="330"/>
        <v>9</v>
      </c>
      <c r="V2170" s="66"/>
      <c r="W2170" s="77">
        <f t="shared" si="335"/>
        <v>14850000</v>
      </c>
      <c r="X2170" s="18">
        <f t="shared" ref="X2170:X2233" si="340">IF(H2170&lt;0,0,H2170)</f>
        <v>1650000</v>
      </c>
    </row>
    <row r="2171" spans="1:24" s="78" customFormat="1" ht="30" hidden="1" x14ac:dyDescent="0.2">
      <c r="A2171" s="65">
        <f t="shared" si="336"/>
        <v>22</v>
      </c>
      <c r="B2171" s="66"/>
      <c r="C2171" s="67" t="s">
        <v>2418</v>
      </c>
      <c r="D2171" s="66">
        <v>5001649</v>
      </c>
      <c r="E2171" s="68" t="s">
        <v>58</v>
      </c>
      <c r="F2171" s="65">
        <v>1</v>
      </c>
      <c r="G2171" s="86">
        <v>13750000</v>
      </c>
      <c r="H2171" s="70">
        <f t="shared" si="337"/>
        <v>0</v>
      </c>
      <c r="I2171" s="65">
        <v>1</v>
      </c>
      <c r="J2171" s="87">
        <f t="shared" si="339"/>
        <v>13750000</v>
      </c>
      <c r="K2171" s="70">
        <f t="shared" si="338"/>
        <v>0</v>
      </c>
      <c r="L2171" s="68"/>
      <c r="M2171" s="68"/>
      <c r="N2171" s="68"/>
      <c r="O2171" s="72"/>
      <c r="P2171" s="73"/>
      <c r="Q2171" s="74">
        <v>2008</v>
      </c>
      <c r="R2171" s="74">
        <v>10</v>
      </c>
      <c r="S2171" s="75">
        <f t="shared" si="333"/>
        <v>0.1</v>
      </c>
      <c r="T2171" s="76">
        <f t="shared" si="334"/>
        <v>1375000</v>
      </c>
      <c r="U2171" s="66">
        <f t="shared" si="330"/>
        <v>10</v>
      </c>
      <c r="V2171" s="66"/>
      <c r="W2171" s="77">
        <f t="shared" si="335"/>
        <v>13750000</v>
      </c>
      <c r="X2171" s="18">
        <f t="shared" si="340"/>
        <v>0</v>
      </c>
    </row>
    <row r="2172" spans="1:24" s="78" customFormat="1" ht="30" hidden="1" x14ac:dyDescent="0.2">
      <c r="A2172" s="65">
        <f t="shared" si="336"/>
        <v>23</v>
      </c>
      <c r="B2172" s="66"/>
      <c r="C2172" s="67" t="s">
        <v>2419</v>
      </c>
      <c r="D2172" s="66">
        <v>5001648</v>
      </c>
      <c r="E2172" s="68" t="s">
        <v>58</v>
      </c>
      <c r="F2172" s="65">
        <v>1</v>
      </c>
      <c r="G2172" s="86">
        <v>30580000</v>
      </c>
      <c r="H2172" s="70">
        <f t="shared" si="337"/>
        <v>0</v>
      </c>
      <c r="I2172" s="65">
        <v>1</v>
      </c>
      <c r="J2172" s="87">
        <f t="shared" si="339"/>
        <v>30580000</v>
      </c>
      <c r="K2172" s="70">
        <f t="shared" si="338"/>
        <v>0</v>
      </c>
      <c r="L2172" s="68"/>
      <c r="M2172" s="68"/>
      <c r="N2172" s="68"/>
      <c r="O2172" s="72"/>
      <c r="P2172" s="73"/>
      <c r="Q2172" s="74">
        <v>2008</v>
      </c>
      <c r="R2172" s="74">
        <v>10</v>
      </c>
      <c r="S2172" s="75">
        <f t="shared" si="333"/>
        <v>0.1</v>
      </c>
      <c r="T2172" s="76">
        <f t="shared" si="334"/>
        <v>3058000</v>
      </c>
      <c r="U2172" s="66">
        <f t="shared" si="330"/>
        <v>10</v>
      </c>
      <c r="V2172" s="66"/>
      <c r="W2172" s="77">
        <f t="shared" si="335"/>
        <v>30580000</v>
      </c>
      <c r="X2172" s="18">
        <f t="shared" si="340"/>
        <v>0</v>
      </c>
    </row>
    <row r="2173" spans="1:24" s="78" customFormat="1" hidden="1" x14ac:dyDescent="0.2">
      <c r="A2173" s="65">
        <f t="shared" si="336"/>
        <v>24</v>
      </c>
      <c r="B2173" s="66"/>
      <c r="C2173" s="67" t="s">
        <v>2420</v>
      </c>
      <c r="D2173" s="195" t="s">
        <v>2421</v>
      </c>
      <c r="E2173" s="68" t="s">
        <v>58</v>
      </c>
      <c r="F2173" s="65">
        <v>1</v>
      </c>
      <c r="G2173" s="86">
        <v>15575000</v>
      </c>
      <c r="H2173" s="70">
        <v>0</v>
      </c>
      <c r="I2173" s="65">
        <v>1</v>
      </c>
      <c r="J2173" s="87">
        <f t="shared" si="339"/>
        <v>15575000</v>
      </c>
      <c r="K2173" s="70">
        <f t="shared" si="338"/>
        <v>0</v>
      </c>
      <c r="L2173" s="68"/>
      <c r="M2173" s="68"/>
      <c r="N2173" s="68"/>
      <c r="O2173" s="72"/>
      <c r="P2173" s="73"/>
      <c r="Q2173" s="74">
        <v>1997</v>
      </c>
      <c r="R2173" s="74">
        <v>10</v>
      </c>
      <c r="S2173" s="75">
        <f t="shared" si="333"/>
        <v>0.1</v>
      </c>
      <c r="T2173" s="76">
        <f t="shared" si="334"/>
        <v>1557500</v>
      </c>
      <c r="U2173" s="66">
        <f t="shared" si="330"/>
        <v>21</v>
      </c>
      <c r="V2173" s="66"/>
      <c r="W2173" s="77">
        <f t="shared" si="335"/>
        <v>32707500</v>
      </c>
      <c r="X2173" s="18">
        <f t="shared" si="340"/>
        <v>0</v>
      </c>
    </row>
    <row r="2174" spans="1:24" s="78" customFormat="1" ht="30" hidden="1" x14ac:dyDescent="0.2">
      <c r="A2174" s="65">
        <f t="shared" si="336"/>
        <v>25</v>
      </c>
      <c r="B2174" s="66"/>
      <c r="C2174" s="67" t="s">
        <v>2422</v>
      </c>
      <c r="D2174" s="195" t="s">
        <v>2423</v>
      </c>
      <c r="E2174" s="68" t="s">
        <v>58</v>
      </c>
      <c r="F2174" s="65">
        <v>1</v>
      </c>
      <c r="G2174" s="86">
        <v>15974331</v>
      </c>
      <c r="H2174" s="70">
        <v>0</v>
      </c>
      <c r="I2174" s="65">
        <v>1</v>
      </c>
      <c r="J2174" s="87">
        <f t="shared" si="339"/>
        <v>15974331</v>
      </c>
      <c r="K2174" s="70">
        <f t="shared" si="338"/>
        <v>0</v>
      </c>
      <c r="L2174" s="68"/>
      <c r="M2174" s="68"/>
      <c r="N2174" s="68"/>
      <c r="O2174" s="72"/>
      <c r="P2174" s="73"/>
      <c r="Q2174" s="74">
        <v>1997</v>
      </c>
      <c r="R2174" s="74">
        <v>10</v>
      </c>
      <c r="S2174" s="75">
        <f t="shared" si="333"/>
        <v>0.1</v>
      </c>
      <c r="T2174" s="76">
        <f t="shared" si="334"/>
        <v>1597433.1</v>
      </c>
      <c r="U2174" s="66">
        <f t="shared" si="330"/>
        <v>21</v>
      </c>
      <c r="V2174" s="66"/>
      <c r="W2174" s="77">
        <f t="shared" si="335"/>
        <v>33546095.100000001</v>
      </c>
      <c r="X2174" s="18">
        <f t="shared" si="340"/>
        <v>0</v>
      </c>
    </row>
    <row r="2175" spans="1:24" s="78" customFormat="1" ht="30" hidden="1" x14ac:dyDescent="0.2">
      <c r="A2175" s="65">
        <f t="shared" si="336"/>
        <v>26</v>
      </c>
      <c r="B2175" s="66"/>
      <c r="C2175" s="67" t="s">
        <v>2422</v>
      </c>
      <c r="D2175" s="195" t="s">
        <v>2424</v>
      </c>
      <c r="E2175" s="68" t="s">
        <v>58</v>
      </c>
      <c r="F2175" s="65">
        <v>1</v>
      </c>
      <c r="G2175" s="86">
        <v>15974331</v>
      </c>
      <c r="H2175" s="70">
        <v>0</v>
      </c>
      <c r="I2175" s="65">
        <v>1</v>
      </c>
      <c r="J2175" s="87">
        <f t="shared" si="339"/>
        <v>15974331</v>
      </c>
      <c r="K2175" s="70">
        <f t="shared" si="338"/>
        <v>0</v>
      </c>
      <c r="L2175" s="68"/>
      <c r="M2175" s="68"/>
      <c r="N2175" s="68"/>
      <c r="O2175" s="72"/>
      <c r="P2175" s="73"/>
      <c r="Q2175" s="74">
        <v>1997</v>
      </c>
      <c r="R2175" s="74">
        <v>10</v>
      </c>
      <c r="S2175" s="75">
        <f t="shared" si="333"/>
        <v>0.1</v>
      </c>
      <c r="T2175" s="76">
        <f t="shared" si="334"/>
        <v>1597433.1</v>
      </c>
      <c r="U2175" s="66">
        <f t="shared" si="330"/>
        <v>21</v>
      </c>
      <c r="V2175" s="66"/>
      <c r="W2175" s="77">
        <f t="shared" si="335"/>
        <v>33546095.100000001</v>
      </c>
      <c r="X2175" s="18">
        <f t="shared" si="340"/>
        <v>0</v>
      </c>
    </row>
    <row r="2176" spans="1:24" s="78" customFormat="1" hidden="1" x14ac:dyDescent="0.2">
      <c r="A2176" s="65">
        <f t="shared" si="336"/>
        <v>27</v>
      </c>
      <c r="B2176" s="66"/>
      <c r="C2176" s="67" t="s">
        <v>2425</v>
      </c>
      <c r="D2176" s="195" t="s">
        <v>2426</v>
      </c>
      <c r="E2176" s="68" t="s">
        <v>58</v>
      </c>
      <c r="F2176" s="65">
        <v>1</v>
      </c>
      <c r="G2176" s="86">
        <v>38604000</v>
      </c>
      <c r="H2176" s="70">
        <v>0</v>
      </c>
      <c r="I2176" s="65">
        <v>1</v>
      </c>
      <c r="J2176" s="87">
        <f t="shared" si="339"/>
        <v>38604000</v>
      </c>
      <c r="K2176" s="70">
        <f t="shared" si="338"/>
        <v>0</v>
      </c>
      <c r="L2176" s="68"/>
      <c r="M2176" s="68"/>
      <c r="N2176" s="68"/>
      <c r="O2176" s="72"/>
      <c r="P2176" s="73"/>
      <c r="Q2176" s="74">
        <v>1997</v>
      </c>
      <c r="R2176" s="74">
        <v>10</v>
      </c>
      <c r="S2176" s="75">
        <f t="shared" si="333"/>
        <v>0.1</v>
      </c>
      <c r="T2176" s="76">
        <f t="shared" si="334"/>
        <v>3860400</v>
      </c>
      <c r="U2176" s="66">
        <f t="shared" si="330"/>
        <v>21</v>
      </c>
      <c r="V2176" s="66"/>
      <c r="W2176" s="77">
        <f t="shared" si="335"/>
        <v>81068400</v>
      </c>
      <c r="X2176" s="18">
        <f t="shared" si="340"/>
        <v>0</v>
      </c>
    </row>
    <row r="2177" spans="1:24" s="78" customFormat="1" hidden="1" x14ac:dyDescent="0.2">
      <c r="A2177" s="65">
        <f t="shared" si="336"/>
        <v>28</v>
      </c>
      <c r="B2177" s="66"/>
      <c r="C2177" s="67" t="s">
        <v>2427</v>
      </c>
      <c r="D2177" s="195" t="s">
        <v>2428</v>
      </c>
      <c r="E2177" s="68" t="s">
        <v>58</v>
      </c>
      <c r="F2177" s="65">
        <v>1</v>
      </c>
      <c r="G2177" s="86">
        <v>6558167</v>
      </c>
      <c r="H2177" s="70">
        <v>0</v>
      </c>
      <c r="I2177" s="65">
        <v>1</v>
      </c>
      <c r="J2177" s="87">
        <f t="shared" si="339"/>
        <v>6558167</v>
      </c>
      <c r="K2177" s="70">
        <f t="shared" si="338"/>
        <v>0</v>
      </c>
      <c r="L2177" s="68"/>
      <c r="M2177" s="68"/>
      <c r="N2177" s="68"/>
      <c r="O2177" s="72"/>
      <c r="P2177" s="73"/>
      <c r="Q2177" s="74">
        <v>1997</v>
      </c>
      <c r="R2177" s="74">
        <v>10</v>
      </c>
      <c r="S2177" s="75">
        <f t="shared" si="333"/>
        <v>0.1</v>
      </c>
      <c r="T2177" s="76">
        <f t="shared" si="334"/>
        <v>655816.69999999995</v>
      </c>
      <c r="U2177" s="66">
        <f t="shared" si="330"/>
        <v>21</v>
      </c>
      <c r="V2177" s="66"/>
      <c r="W2177" s="77">
        <f t="shared" si="335"/>
        <v>13772150.699999999</v>
      </c>
      <c r="X2177" s="18">
        <f t="shared" si="340"/>
        <v>0</v>
      </c>
    </row>
    <row r="2178" spans="1:24" s="78" customFormat="1" hidden="1" x14ac:dyDescent="0.2">
      <c r="A2178" s="65">
        <f t="shared" si="336"/>
        <v>29</v>
      </c>
      <c r="B2178" s="66"/>
      <c r="C2178" s="67" t="s">
        <v>2427</v>
      </c>
      <c r="D2178" s="195" t="s">
        <v>2429</v>
      </c>
      <c r="E2178" s="68" t="s">
        <v>58</v>
      </c>
      <c r="F2178" s="65">
        <v>1</v>
      </c>
      <c r="G2178" s="86">
        <v>6558167</v>
      </c>
      <c r="H2178" s="70">
        <v>0</v>
      </c>
      <c r="I2178" s="65">
        <v>1</v>
      </c>
      <c r="J2178" s="87">
        <f t="shared" si="339"/>
        <v>6558167</v>
      </c>
      <c r="K2178" s="70">
        <f t="shared" si="338"/>
        <v>0</v>
      </c>
      <c r="L2178" s="68"/>
      <c r="M2178" s="68"/>
      <c r="N2178" s="68"/>
      <c r="O2178" s="72"/>
      <c r="P2178" s="73"/>
      <c r="Q2178" s="74">
        <v>1997</v>
      </c>
      <c r="R2178" s="74">
        <v>10</v>
      </c>
      <c r="S2178" s="75">
        <f t="shared" si="333"/>
        <v>0.1</v>
      </c>
      <c r="T2178" s="76">
        <f t="shared" si="334"/>
        <v>655816.69999999995</v>
      </c>
      <c r="U2178" s="66">
        <f t="shared" si="330"/>
        <v>21</v>
      </c>
      <c r="V2178" s="66"/>
      <c r="W2178" s="77">
        <f t="shared" si="335"/>
        <v>13772150.699999999</v>
      </c>
      <c r="X2178" s="18">
        <f t="shared" si="340"/>
        <v>0</v>
      </c>
    </row>
    <row r="2179" spans="1:24" s="78" customFormat="1" hidden="1" x14ac:dyDescent="0.2">
      <c r="A2179" s="65">
        <f t="shared" si="336"/>
        <v>30</v>
      </c>
      <c r="B2179" s="66"/>
      <c r="C2179" s="67" t="s">
        <v>2427</v>
      </c>
      <c r="D2179" s="195" t="s">
        <v>2430</v>
      </c>
      <c r="E2179" s="68" t="s">
        <v>58</v>
      </c>
      <c r="F2179" s="65">
        <v>1</v>
      </c>
      <c r="G2179" s="86">
        <v>6558167</v>
      </c>
      <c r="H2179" s="70">
        <v>0</v>
      </c>
      <c r="I2179" s="65">
        <v>1</v>
      </c>
      <c r="J2179" s="87">
        <f t="shared" si="339"/>
        <v>6558167</v>
      </c>
      <c r="K2179" s="70">
        <f t="shared" si="338"/>
        <v>0</v>
      </c>
      <c r="L2179" s="68"/>
      <c r="M2179" s="68"/>
      <c r="N2179" s="68"/>
      <c r="O2179" s="72"/>
      <c r="P2179" s="73"/>
      <c r="Q2179" s="74">
        <v>1997</v>
      </c>
      <c r="R2179" s="74">
        <v>10</v>
      </c>
      <c r="S2179" s="75">
        <f t="shared" si="333"/>
        <v>0.1</v>
      </c>
      <c r="T2179" s="76">
        <f t="shared" si="334"/>
        <v>655816.69999999995</v>
      </c>
      <c r="U2179" s="66">
        <f t="shared" si="330"/>
        <v>21</v>
      </c>
      <c r="V2179" s="66"/>
      <c r="W2179" s="77">
        <f t="shared" si="335"/>
        <v>13772150.699999999</v>
      </c>
      <c r="X2179" s="18">
        <f t="shared" si="340"/>
        <v>0</v>
      </c>
    </row>
    <row r="2180" spans="1:24" s="78" customFormat="1" hidden="1" x14ac:dyDescent="0.2">
      <c r="A2180" s="65">
        <f t="shared" si="336"/>
        <v>31</v>
      </c>
      <c r="B2180" s="66"/>
      <c r="C2180" s="67" t="s">
        <v>2427</v>
      </c>
      <c r="D2180" s="195" t="s">
        <v>2431</v>
      </c>
      <c r="E2180" s="68" t="s">
        <v>58</v>
      </c>
      <c r="F2180" s="65">
        <v>1</v>
      </c>
      <c r="G2180" s="86">
        <v>6558167</v>
      </c>
      <c r="H2180" s="70">
        <v>0</v>
      </c>
      <c r="I2180" s="65">
        <v>1</v>
      </c>
      <c r="J2180" s="87">
        <f t="shared" si="339"/>
        <v>6558167</v>
      </c>
      <c r="K2180" s="70">
        <f t="shared" si="338"/>
        <v>0</v>
      </c>
      <c r="L2180" s="68"/>
      <c r="M2180" s="68"/>
      <c r="N2180" s="68"/>
      <c r="O2180" s="72"/>
      <c r="P2180" s="73"/>
      <c r="Q2180" s="74">
        <v>1997</v>
      </c>
      <c r="R2180" s="74">
        <v>10</v>
      </c>
      <c r="S2180" s="75">
        <f t="shared" si="333"/>
        <v>0.1</v>
      </c>
      <c r="T2180" s="76">
        <f t="shared" si="334"/>
        <v>655816.69999999995</v>
      </c>
      <c r="U2180" s="66">
        <f t="shared" si="330"/>
        <v>21</v>
      </c>
      <c r="V2180" s="66"/>
      <c r="W2180" s="77">
        <f t="shared" si="335"/>
        <v>13772150.699999999</v>
      </c>
      <c r="X2180" s="18">
        <f t="shared" si="340"/>
        <v>0</v>
      </c>
    </row>
    <row r="2181" spans="1:24" s="78" customFormat="1" hidden="1" x14ac:dyDescent="0.2">
      <c r="A2181" s="65">
        <f t="shared" si="336"/>
        <v>32</v>
      </c>
      <c r="B2181" s="66"/>
      <c r="C2181" s="67" t="s">
        <v>2427</v>
      </c>
      <c r="D2181" s="195" t="s">
        <v>2432</v>
      </c>
      <c r="E2181" s="68" t="s">
        <v>58</v>
      </c>
      <c r="F2181" s="65">
        <v>1</v>
      </c>
      <c r="G2181" s="86">
        <v>6558167</v>
      </c>
      <c r="H2181" s="70">
        <v>0</v>
      </c>
      <c r="I2181" s="65">
        <v>1</v>
      </c>
      <c r="J2181" s="87">
        <f t="shared" si="339"/>
        <v>6558167</v>
      </c>
      <c r="K2181" s="70">
        <f t="shared" si="338"/>
        <v>0</v>
      </c>
      <c r="L2181" s="68"/>
      <c r="M2181" s="68"/>
      <c r="N2181" s="68"/>
      <c r="O2181" s="72"/>
      <c r="P2181" s="73"/>
      <c r="Q2181" s="74">
        <v>1997</v>
      </c>
      <c r="R2181" s="74">
        <v>10</v>
      </c>
      <c r="S2181" s="75">
        <f t="shared" si="333"/>
        <v>0.1</v>
      </c>
      <c r="T2181" s="76">
        <f t="shared" si="334"/>
        <v>655816.69999999995</v>
      </c>
      <c r="U2181" s="66">
        <f t="shared" si="330"/>
        <v>21</v>
      </c>
      <c r="V2181" s="66"/>
      <c r="W2181" s="77">
        <f t="shared" si="335"/>
        <v>13772150.699999999</v>
      </c>
      <c r="X2181" s="18">
        <f t="shared" si="340"/>
        <v>0</v>
      </c>
    </row>
    <row r="2182" spans="1:24" s="78" customFormat="1" hidden="1" x14ac:dyDescent="0.2">
      <c r="A2182" s="65">
        <f t="shared" si="336"/>
        <v>33</v>
      </c>
      <c r="B2182" s="66"/>
      <c r="C2182" s="67" t="s">
        <v>2427</v>
      </c>
      <c r="D2182" s="195" t="s">
        <v>2433</v>
      </c>
      <c r="E2182" s="68" t="s">
        <v>58</v>
      </c>
      <c r="F2182" s="65">
        <v>1</v>
      </c>
      <c r="G2182" s="86">
        <v>6558165</v>
      </c>
      <c r="H2182" s="70">
        <v>0</v>
      </c>
      <c r="I2182" s="65">
        <v>1</v>
      </c>
      <c r="J2182" s="87">
        <f t="shared" si="339"/>
        <v>6558165</v>
      </c>
      <c r="K2182" s="70">
        <f t="shared" si="338"/>
        <v>0</v>
      </c>
      <c r="L2182" s="68"/>
      <c r="M2182" s="68"/>
      <c r="N2182" s="68"/>
      <c r="O2182" s="72"/>
      <c r="P2182" s="73"/>
      <c r="Q2182" s="74">
        <v>1997</v>
      </c>
      <c r="R2182" s="74">
        <v>10</v>
      </c>
      <c r="S2182" s="75">
        <f t="shared" si="333"/>
        <v>0.1</v>
      </c>
      <c r="T2182" s="76">
        <f t="shared" si="334"/>
        <v>655816.5</v>
      </c>
      <c r="U2182" s="66">
        <f t="shared" si="330"/>
        <v>21</v>
      </c>
      <c r="V2182" s="66"/>
      <c r="W2182" s="77">
        <f t="shared" si="335"/>
        <v>13772146.5</v>
      </c>
      <c r="X2182" s="18">
        <f t="shared" si="340"/>
        <v>0</v>
      </c>
    </row>
    <row r="2183" spans="1:24" s="78" customFormat="1" ht="30" hidden="1" x14ac:dyDescent="0.2">
      <c r="A2183" s="65">
        <f t="shared" si="336"/>
        <v>34</v>
      </c>
      <c r="B2183" s="66"/>
      <c r="C2183" s="67" t="s">
        <v>2434</v>
      </c>
      <c r="D2183" s="66">
        <v>5000883</v>
      </c>
      <c r="E2183" s="68" t="s">
        <v>58</v>
      </c>
      <c r="F2183" s="65">
        <v>1</v>
      </c>
      <c r="G2183" s="86">
        <v>40900000</v>
      </c>
      <c r="H2183" s="70">
        <v>0</v>
      </c>
      <c r="I2183" s="65">
        <v>1</v>
      </c>
      <c r="J2183" s="87">
        <f t="shared" si="339"/>
        <v>40900000</v>
      </c>
      <c r="K2183" s="70">
        <f t="shared" si="338"/>
        <v>0</v>
      </c>
      <c r="L2183" s="68"/>
      <c r="M2183" s="68"/>
      <c r="N2183" s="68"/>
      <c r="O2183" s="72"/>
      <c r="P2183" s="90"/>
      <c r="Q2183" s="74">
        <v>2001</v>
      </c>
      <c r="R2183" s="74">
        <v>10</v>
      </c>
      <c r="S2183" s="75">
        <f t="shared" si="333"/>
        <v>0.1</v>
      </c>
      <c r="T2183" s="76">
        <f t="shared" si="334"/>
        <v>4090000</v>
      </c>
      <c r="U2183" s="66">
        <f t="shared" si="330"/>
        <v>17</v>
      </c>
      <c r="V2183" s="66"/>
      <c r="W2183" s="77">
        <f t="shared" si="335"/>
        <v>69530000</v>
      </c>
      <c r="X2183" s="18">
        <f t="shared" si="340"/>
        <v>0</v>
      </c>
    </row>
    <row r="2184" spans="1:24" s="78" customFormat="1" ht="30" hidden="1" x14ac:dyDescent="0.2">
      <c r="A2184" s="65">
        <f t="shared" si="336"/>
        <v>35</v>
      </c>
      <c r="B2184" s="66"/>
      <c r="C2184" s="67" t="s">
        <v>2435</v>
      </c>
      <c r="D2184" s="66">
        <v>5000961</v>
      </c>
      <c r="E2184" s="68" t="s">
        <v>58</v>
      </c>
      <c r="F2184" s="65">
        <v>1</v>
      </c>
      <c r="G2184" s="86">
        <v>11385500</v>
      </c>
      <c r="H2184" s="70">
        <v>0</v>
      </c>
      <c r="I2184" s="65">
        <v>1</v>
      </c>
      <c r="J2184" s="87">
        <f t="shared" si="339"/>
        <v>11385500</v>
      </c>
      <c r="K2184" s="70">
        <f t="shared" si="338"/>
        <v>0</v>
      </c>
      <c r="L2184" s="68"/>
      <c r="M2184" s="68"/>
      <c r="N2184" s="68"/>
      <c r="O2184" s="72"/>
      <c r="P2184" s="90"/>
      <c r="Q2184" s="74">
        <v>2002</v>
      </c>
      <c r="R2184" s="74">
        <v>10</v>
      </c>
      <c r="S2184" s="75">
        <f t="shared" si="333"/>
        <v>0.1</v>
      </c>
      <c r="T2184" s="76">
        <f t="shared" si="334"/>
        <v>1138550</v>
      </c>
      <c r="U2184" s="66">
        <f t="shared" si="330"/>
        <v>16</v>
      </c>
      <c r="V2184" s="66"/>
      <c r="W2184" s="77">
        <f t="shared" si="335"/>
        <v>18216800</v>
      </c>
      <c r="X2184" s="18">
        <f t="shared" si="340"/>
        <v>0</v>
      </c>
    </row>
    <row r="2185" spans="1:24" s="78" customFormat="1" hidden="1" x14ac:dyDescent="0.2">
      <c r="A2185" s="65">
        <f t="shared" si="336"/>
        <v>36</v>
      </c>
      <c r="B2185" s="66"/>
      <c r="C2185" s="67" t="s">
        <v>2436</v>
      </c>
      <c r="D2185" s="66" t="s">
        <v>2437</v>
      </c>
      <c r="E2185" s="68" t="s">
        <v>58</v>
      </c>
      <c r="F2185" s="65">
        <v>1</v>
      </c>
      <c r="G2185" s="88">
        <v>15000000</v>
      </c>
      <c r="H2185" s="70">
        <v>0</v>
      </c>
      <c r="I2185" s="65">
        <v>1</v>
      </c>
      <c r="J2185" s="87">
        <f t="shared" si="339"/>
        <v>15000000</v>
      </c>
      <c r="K2185" s="70">
        <f t="shared" si="338"/>
        <v>0</v>
      </c>
      <c r="L2185" s="68"/>
      <c r="M2185" s="68"/>
      <c r="N2185" s="68"/>
      <c r="O2185" s="72"/>
      <c r="P2185" s="73"/>
      <c r="Q2185" s="74">
        <v>2009</v>
      </c>
      <c r="R2185" s="74">
        <v>5</v>
      </c>
      <c r="S2185" s="75">
        <f t="shared" si="333"/>
        <v>0.2</v>
      </c>
      <c r="T2185" s="76">
        <f t="shared" si="334"/>
        <v>3000000</v>
      </c>
      <c r="U2185" s="66">
        <f t="shared" si="330"/>
        <v>9</v>
      </c>
      <c r="V2185" s="66">
        <v>0</v>
      </c>
      <c r="W2185" s="77">
        <f t="shared" si="335"/>
        <v>27000000</v>
      </c>
      <c r="X2185" s="18">
        <f t="shared" si="340"/>
        <v>0</v>
      </c>
    </row>
    <row r="2186" spans="1:24" s="78" customFormat="1" hidden="1" x14ac:dyDescent="0.2">
      <c r="A2186" s="65">
        <f t="shared" si="336"/>
        <v>37</v>
      </c>
      <c r="B2186" s="66"/>
      <c r="C2186" s="67" t="s">
        <v>2438</v>
      </c>
      <c r="D2186" s="66" t="s">
        <v>2439</v>
      </c>
      <c r="E2186" s="68" t="s">
        <v>58</v>
      </c>
      <c r="F2186" s="65">
        <v>1</v>
      </c>
      <c r="G2186" s="86">
        <v>5000000</v>
      </c>
      <c r="H2186" s="70">
        <v>0</v>
      </c>
      <c r="I2186" s="65">
        <v>1</v>
      </c>
      <c r="J2186" s="87">
        <f t="shared" si="339"/>
        <v>5000000</v>
      </c>
      <c r="K2186" s="70">
        <f t="shared" si="338"/>
        <v>0</v>
      </c>
      <c r="L2186" s="68"/>
      <c r="M2186" s="68"/>
      <c r="N2186" s="68"/>
      <c r="O2186" s="72"/>
      <c r="P2186" s="73"/>
      <c r="Q2186" s="74">
        <v>2001</v>
      </c>
      <c r="R2186" s="74">
        <v>10</v>
      </c>
      <c r="S2186" s="75">
        <f t="shared" si="333"/>
        <v>0.1</v>
      </c>
      <c r="T2186" s="76">
        <f t="shared" si="334"/>
        <v>500000</v>
      </c>
      <c r="U2186" s="66">
        <f t="shared" si="330"/>
        <v>17</v>
      </c>
      <c r="V2186" s="66"/>
      <c r="W2186" s="77">
        <f t="shared" si="335"/>
        <v>8500000</v>
      </c>
      <c r="X2186" s="18">
        <f t="shared" si="340"/>
        <v>0</v>
      </c>
    </row>
    <row r="2187" spans="1:24" s="78" customFormat="1" hidden="1" x14ac:dyDescent="0.2">
      <c r="A2187" s="65">
        <f t="shared" si="336"/>
        <v>38</v>
      </c>
      <c r="B2187" s="66"/>
      <c r="C2187" s="67" t="s">
        <v>2438</v>
      </c>
      <c r="D2187" s="66" t="s">
        <v>2440</v>
      </c>
      <c r="E2187" s="68" t="s">
        <v>58</v>
      </c>
      <c r="F2187" s="65">
        <v>1</v>
      </c>
      <c r="G2187" s="86">
        <v>5000000</v>
      </c>
      <c r="H2187" s="70">
        <v>0</v>
      </c>
      <c r="I2187" s="65">
        <v>1</v>
      </c>
      <c r="J2187" s="87">
        <f t="shared" si="339"/>
        <v>5000000</v>
      </c>
      <c r="K2187" s="70">
        <f t="shared" si="338"/>
        <v>0</v>
      </c>
      <c r="L2187" s="68"/>
      <c r="M2187" s="68"/>
      <c r="N2187" s="68"/>
      <c r="O2187" s="72"/>
      <c r="P2187" s="73"/>
      <c r="Q2187" s="74">
        <v>2001</v>
      </c>
      <c r="R2187" s="74">
        <v>10</v>
      </c>
      <c r="S2187" s="75">
        <f t="shared" si="333"/>
        <v>0.1</v>
      </c>
      <c r="T2187" s="76">
        <f t="shared" si="334"/>
        <v>500000</v>
      </c>
      <c r="U2187" s="66">
        <f t="shared" si="330"/>
        <v>17</v>
      </c>
      <c r="V2187" s="66"/>
      <c r="W2187" s="77">
        <f t="shared" si="335"/>
        <v>8500000</v>
      </c>
      <c r="X2187" s="18">
        <f t="shared" si="340"/>
        <v>0</v>
      </c>
    </row>
    <row r="2188" spans="1:24" s="78" customFormat="1" hidden="1" x14ac:dyDescent="0.2">
      <c r="A2188" s="65">
        <f t="shared" si="336"/>
        <v>39</v>
      </c>
      <c r="B2188" s="66"/>
      <c r="C2188" s="67" t="s">
        <v>2438</v>
      </c>
      <c r="D2188" s="66" t="s">
        <v>2441</v>
      </c>
      <c r="E2188" s="68" t="s">
        <v>58</v>
      </c>
      <c r="F2188" s="65">
        <v>1</v>
      </c>
      <c r="G2188" s="86">
        <v>5000000</v>
      </c>
      <c r="H2188" s="70">
        <v>0</v>
      </c>
      <c r="I2188" s="65">
        <v>1</v>
      </c>
      <c r="J2188" s="87">
        <f t="shared" si="339"/>
        <v>5000000</v>
      </c>
      <c r="K2188" s="70">
        <f t="shared" si="338"/>
        <v>0</v>
      </c>
      <c r="L2188" s="68"/>
      <c r="M2188" s="68"/>
      <c r="N2188" s="68"/>
      <c r="O2188" s="72"/>
      <c r="P2188" s="73"/>
      <c r="Q2188" s="74">
        <v>2001</v>
      </c>
      <c r="R2188" s="74">
        <v>10</v>
      </c>
      <c r="S2188" s="75">
        <f t="shared" si="333"/>
        <v>0.1</v>
      </c>
      <c r="T2188" s="76">
        <f t="shared" si="334"/>
        <v>500000</v>
      </c>
      <c r="U2188" s="66">
        <f t="shared" si="330"/>
        <v>17</v>
      </c>
      <c r="V2188" s="66"/>
      <c r="W2188" s="77">
        <f t="shared" si="335"/>
        <v>8500000</v>
      </c>
      <c r="X2188" s="18">
        <f t="shared" si="340"/>
        <v>0</v>
      </c>
    </row>
    <row r="2189" spans="1:24" s="78" customFormat="1" hidden="1" x14ac:dyDescent="0.2">
      <c r="A2189" s="65">
        <f t="shared" si="336"/>
        <v>40</v>
      </c>
      <c r="B2189" s="66"/>
      <c r="C2189" s="67" t="s">
        <v>2438</v>
      </c>
      <c r="D2189" s="66" t="s">
        <v>2442</v>
      </c>
      <c r="E2189" s="68" t="s">
        <v>58</v>
      </c>
      <c r="F2189" s="65">
        <v>1</v>
      </c>
      <c r="G2189" s="86">
        <v>5000000</v>
      </c>
      <c r="H2189" s="70">
        <v>0</v>
      </c>
      <c r="I2189" s="65">
        <v>1</v>
      </c>
      <c r="J2189" s="87">
        <f t="shared" si="339"/>
        <v>5000000</v>
      </c>
      <c r="K2189" s="70">
        <f t="shared" si="338"/>
        <v>0</v>
      </c>
      <c r="L2189" s="68"/>
      <c r="M2189" s="68"/>
      <c r="N2189" s="68"/>
      <c r="O2189" s="72"/>
      <c r="P2189" s="73"/>
      <c r="Q2189" s="74">
        <v>2001</v>
      </c>
      <c r="R2189" s="74">
        <v>10</v>
      </c>
      <c r="S2189" s="75">
        <f t="shared" si="333"/>
        <v>0.1</v>
      </c>
      <c r="T2189" s="76">
        <f t="shared" si="334"/>
        <v>500000</v>
      </c>
      <c r="U2189" s="66">
        <f t="shared" si="330"/>
        <v>17</v>
      </c>
      <c r="V2189" s="66"/>
      <c r="W2189" s="77">
        <f t="shared" si="335"/>
        <v>8500000</v>
      </c>
      <c r="X2189" s="18">
        <f t="shared" si="340"/>
        <v>0</v>
      </c>
    </row>
    <row r="2190" spans="1:24" s="78" customFormat="1" hidden="1" x14ac:dyDescent="0.2">
      <c r="A2190" s="65">
        <f t="shared" si="336"/>
        <v>41</v>
      </c>
      <c r="B2190" s="66"/>
      <c r="C2190" s="67" t="s">
        <v>2438</v>
      </c>
      <c r="D2190" s="66" t="s">
        <v>2443</v>
      </c>
      <c r="E2190" s="68" t="s">
        <v>58</v>
      </c>
      <c r="F2190" s="65">
        <v>1</v>
      </c>
      <c r="G2190" s="86">
        <v>5000000</v>
      </c>
      <c r="H2190" s="70">
        <v>0</v>
      </c>
      <c r="I2190" s="65">
        <v>1</v>
      </c>
      <c r="J2190" s="87">
        <f t="shared" si="339"/>
        <v>5000000</v>
      </c>
      <c r="K2190" s="70">
        <f t="shared" si="338"/>
        <v>0</v>
      </c>
      <c r="L2190" s="68"/>
      <c r="M2190" s="68"/>
      <c r="N2190" s="68"/>
      <c r="O2190" s="72"/>
      <c r="P2190" s="73"/>
      <c r="Q2190" s="74">
        <v>2001</v>
      </c>
      <c r="R2190" s="74">
        <v>10</v>
      </c>
      <c r="S2190" s="75">
        <f t="shared" si="333"/>
        <v>0.1</v>
      </c>
      <c r="T2190" s="76">
        <f t="shared" si="334"/>
        <v>500000</v>
      </c>
      <c r="U2190" s="66">
        <f t="shared" si="330"/>
        <v>17</v>
      </c>
      <c r="V2190" s="66"/>
      <c r="W2190" s="77">
        <f t="shared" si="335"/>
        <v>8500000</v>
      </c>
      <c r="X2190" s="18">
        <f t="shared" si="340"/>
        <v>0</v>
      </c>
    </row>
    <row r="2191" spans="1:24" s="78" customFormat="1" hidden="1" x14ac:dyDescent="0.2">
      <c r="A2191" s="65">
        <f t="shared" si="336"/>
        <v>42</v>
      </c>
      <c r="B2191" s="66"/>
      <c r="C2191" s="67" t="s">
        <v>2438</v>
      </c>
      <c r="D2191" s="66" t="s">
        <v>2444</v>
      </c>
      <c r="E2191" s="68" t="s">
        <v>58</v>
      </c>
      <c r="F2191" s="65">
        <v>1</v>
      </c>
      <c r="G2191" s="86">
        <v>5000000</v>
      </c>
      <c r="H2191" s="70">
        <v>0</v>
      </c>
      <c r="I2191" s="65">
        <v>1</v>
      </c>
      <c r="J2191" s="87">
        <f t="shared" si="339"/>
        <v>5000000</v>
      </c>
      <c r="K2191" s="70">
        <f t="shared" si="338"/>
        <v>0</v>
      </c>
      <c r="L2191" s="68"/>
      <c r="M2191" s="68"/>
      <c r="N2191" s="68"/>
      <c r="O2191" s="72"/>
      <c r="P2191" s="73"/>
      <c r="Q2191" s="74">
        <v>2001</v>
      </c>
      <c r="R2191" s="74">
        <v>10</v>
      </c>
      <c r="S2191" s="75">
        <f t="shared" si="333"/>
        <v>0.1</v>
      </c>
      <c r="T2191" s="76">
        <f t="shared" si="334"/>
        <v>500000</v>
      </c>
      <c r="U2191" s="66">
        <f t="shared" si="330"/>
        <v>17</v>
      </c>
      <c r="V2191" s="66"/>
      <c r="W2191" s="77">
        <f t="shared" si="335"/>
        <v>8500000</v>
      </c>
      <c r="X2191" s="18">
        <f t="shared" si="340"/>
        <v>0</v>
      </c>
    </row>
    <row r="2192" spans="1:24" s="78" customFormat="1" hidden="1" x14ac:dyDescent="0.2">
      <c r="A2192" s="65">
        <f t="shared" si="336"/>
        <v>43</v>
      </c>
      <c r="B2192" s="66"/>
      <c r="C2192" s="67" t="s">
        <v>2438</v>
      </c>
      <c r="D2192" s="66" t="s">
        <v>2445</v>
      </c>
      <c r="E2192" s="68" t="s">
        <v>58</v>
      </c>
      <c r="F2192" s="65">
        <v>1</v>
      </c>
      <c r="G2192" s="86">
        <v>5000000</v>
      </c>
      <c r="H2192" s="70">
        <v>0</v>
      </c>
      <c r="I2192" s="65">
        <v>1</v>
      </c>
      <c r="J2192" s="87">
        <f t="shared" si="339"/>
        <v>5000000</v>
      </c>
      <c r="K2192" s="70">
        <f t="shared" si="338"/>
        <v>0</v>
      </c>
      <c r="L2192" s="68"/>
      <c r="M2192" s="68"/>
      <c r="N2192" s="68"/>
      <c r="O2192" s="72"/>
      <c r="P2192" s="73"/>
      <c r="Q2192" s="74">
        <v>2001</v>
      </c>
      <c r="R2192" s="74">
        <v>10</v>
      </c>
      <c r="S2192" s="75">
        <f t="shared" si="333"/>
        <v>0.1</v>
      </c>
      <c r="T2192" s="76">
        <f t="shared" si="334"/>
        <v>500000</v>
      </c>
      <c r="U2192" s="66">
        <f t="shared" si="330"/>
        <v>17</v>
      </c>
      <c r="V2192" s="66"/>
      <c r="W2192" s="77">
        <f t="shared" si="335"/>
        <v>8500000</v>
      </c>
      <c r="X2192" s="18">
        <f t="shared" si="340"/>
        <v>0</v>
      </c>
    </row>
    <row r="2193" spans="1:24" s="78" customFormat="1" hidden="1" x14ac:dyDescent="0.2">
      <c r="A2193" s="65">
        <f t="shared" si="336"/>
        <v>44</v>
      </c>
      <c r="B2193" s="66"/>
      <c r="C2193" s="67" t="s">
        <v>2438</v>
      </c>
      <c r="D2193" s="66" t="s">
        <v>2446</v>
      </c>
      <c r="E2193" s="68" t="s">
        <v>58</v>
      </c>
      <c r="F2193" s="65">
        <v>1</v>
      </c>
      <c r="G2193" s="86">
        <v>5000000</v>
      </c>
      <c r="H2193" s="70">
        <v>0</v>
      </c>
      <c r="I2193" s="65">
        <v>1</v>
      </c>
      <c r="J2193" s="87">
        <f t="shared" si="339"/>
        <v>5000000</v>
      </c>
      <c r="K2193" s="70">
        <f t="shared" si="338"/>
        <v>0</v>
      </c>
      <c r="L2193" s="68"/>
      <c r="M2193" s="68"/>
      <c r="N2193" s="68"/>
      <c r="O2193" s="72"/>
      <c r="P2193" s="73"/>
      <c r="Q2193" s="74">
        <v>2001</v>
      </c>
      <c r="R2193" s="74">
        <v>10</v>
      </c>
      <c r="S2193" s="75">
        <f t="shared" si="333"/>
        <v>0.1</v>
      </c>
      <c r="T2193" s="76">
        <f t="shared" si="334"/>
        <v>500000</v>
      </c>
      <c r="U2193" s="66">
        <f t="shared" si="330"/>
        <v>17</v>
      </c>
      <c r="V2193" s="66"/>
      <c r="W2193" s="77">
        <f t="shared" si="335"/>
        <v>8500000</v>
      </c>
      <c r="X2193" s="18">
        <f t="shared" si="340"/>
        <v>0</v>
      </c>
    </row>
    <row r="2194" spans="1:24" s="78" customFormat="1" hidden="1" x14ac:dyDescent="0.2">
      <c r="A2194" s="65">
        <f t="shared" si="336"/>
        <v>45</v>
      </c>
      <c r="B2194" s="66"/>
      <c r="C2194" s="67" t="s">
        <v>2438</v>
      </c>
      <c r="D2194" s="66" t="s">
        <v>2447</v>
      </c>
      <c r="E2194" s="68" t="s">
        <v>58</v>
      </c>
      <c r="F2194" s="65">
        <v>1</v>
      </c>
      <c r="G2194" s="86">
        <v>5000000</v>
      </c>
      <c r="H2194" s="70">
        <v>0</v>
      </c>
      <c r="I2194" s="65">
        <v>1</v>
      </c>
      <c r="J2194" s="87">
        <f t="shared" si="339"/>
        <v>5000000</v>
      </c>
      <c r="K2194" s="70">
        <f t="shared" si="338"/>
        <v>0</v>
      </c>
      <c r="L2194" s="68"/>
      <c r="M2194" s="68"/>
      <c r="N2194" s="68"/>
      <c r="O2194" s="72"/>
      <c r="P2194" s="73"/>
      <c r="Q2194" s="74">
        <v>2001</v>
      </c>
      <c r="R2194" s="74">
        <v>10</v>
      </c>
      <c r="S2194" s="75">
        <f t="shared" si="333"/>
        <v>0.1</v>
      </c>
      <c r="T2194" s="76">
        <f t="shared" si="334"/>
        <v>500000</v>
      </c>
      <c r="U2194" s="66">
        <f t="shared" si="330"/>
        <v>17</v>
      </c>
      <c r="V2194" s="66"/>
      <c r="W2194" s="77">
        <f t="shared" si="335"/>
        <v>8500000</v>
      </c>
      <c r="X2194" s="18">
        <f t="shared" si="340"/>
        <v>0</v>
      </c>
    </row>
    <row r="2195" spans="1:24" s="78" customFormat="1" hidden="1" x14ac:dyDescent="0.2">
      <c r="A2195" s="65">
        <f t="shared" si="336"/>
        <v>46</v>
      </c>
      <c r="B2195" s="66"/>
      <c r="C2195" s="67" t="s">
        <v>2438</v>
      </c>
      <c r="D2195" s="66" t="s">
        <v>2448</v>
      </c>
      <c r="E2195" s="68" t="s">
        <v>58</v>
      </c>
      <c r="F2195" s="65">
        <v>1</v>
      </c>
      <c r="G2195" s="86">
        <v>5000000</v>
      </c>
      <c r="H2195" s="70">
        <v>0</v>
      </c>
      <c r="I2195" s="65">
        <v>1</v>
      </c>
      <c r="J2195" s="87">
        <f t="shared" si="339"/>
        <v>5000000</v>
      </c>
      <c r="K2195" s="70">
        <f t="shared" si="338"/>
        <v>0</v>
      </c>
      <c r="L2195" s="68"/>
      <c r="M2195" s="68"/>
      <c r="N2195" s="68"/>
      <c r="O2195" s="72"/>
      <c r="P2195" s="73"/>
      <c r="Q2195" s="74">
        <v>2001</v>
      </c>
      <c r="R2195" s="74">
        <v>10</v>
      </c>
      <c r="S2195" s="75">
        <f t="shared" si="333"/>
        <v>0.1</v>
      </c>
      <c r="T2195" s="76">
        <f t="shared" si="334"/>
        <v>500000</v>
      </c>
      <c r="U2195" s="66">
        <f t="shared" si="330"/>
        <v>17</v>
      </c>
      <c r="V2195" s="66"/>
      <c r="W2195" s="77">
        <f t="shared" si="335"/>
        <v>8500000</v>
      </c>
      <c r="X2195" s="18">
        <f t="shared" si="340"/>
        <v>0</v>
      </c>
    </row>
    <row r="2196" spans="1:24" s="78" customFormat="1" hidden="1" x14ac:dyDescent="0.2">
      <c r="A2196" s="65">
        <f t="shared" si="336"/>
        <v>47</v>
      </c>
      <c r="B2196" s="66"/>
      <c r="C2196" s="67" t="s">
        <v>2438</v>
      </c>
      <c r="D2196" s="66" t="s">
        <v>2449</v>
      </c>
      <c r="E2196" s="68" t="s">
        <v>58</v>
      </c>
      <c r="F2196" s="65">
        <v>1</v>
      </c>
      <c r="G2196" s="86">
        <v>5000000</v>
      </c>
      <c r="H2196" s="70">
        <v>0</v>
      </c>
      <c r="I2196" s="65">
        <v>1</v>
      </c>
      <c r="J2196" s="87">
        <f t="shared" si="339"/>
        <v>5000000</v>
      </c>
      <c r="K2196" s="70">
        <f t="shared" si="338"/>
        <v>0</v>
      </c>
      <c r="L2196" s="68"/>
      <c r="M2196" s="68"/>
      <c r="N2196" s="68"/>
      <c r="O2196" s="72"/>
      <c r="P2196" s="73"/>
      <c r="Q2196" s="74">
        <v>2001</v>
      </c>
      <c r="R2196" s="74">
        <v>10</v>
      </c>
      <c r="S2196" s="75">
        <f t="shared" si="333"/>
        <v>0.1</v>
      </c>
      <c r="T2196" s="76">
        <f t="shared" si="334"/>
        <v>500000</v>
      </c>
      <c r="U2196" s="66">
        <f t="shared" si="330"/>
        <v>17</v>
      </c>
      <c r="V2196" s="66"/>
      <c r="W2196" s="77">
        <f t="shared" si="335"/>
        <v>8500000</v>
      </c>
      <c r="X2196" s="18">
        <f t="shared" si="340"/>
        <v>0</v>
      </c>
    </row>
    <row r="2197" spans="1:24" s="78" customFormat="1" hidden="1" x14ac:dyDescent="0.2">
      <c r="A2197" s="65">
        <f t="shared" si="336"/>
        <v>48</v>
      </c>
      <c r="B2197" s="66"/>
      <c r="C2197" s="67" t="s">
        <v>2438</v>
      </c>
      <c r="D2197" s="66" t="s">
        <v>2450</v>
      </c>
      <c r="E2197" s="68" t="s">
        <v>58</v>
      </c>
      <c r="F2197" s="65">
        <v>1</v>
      </c>
      <c r="G2197" s="86">
        <v>5000000</v>
      </c>
      <c r="H2197" s="70">
        <v>0</v>
      </c>
      <c r="I2197" s="65">
        <v>1</v>
      </c>
      <c r="J2197" s="87">
        <f t="shared" si="339"/>
        <v>5000000</v>
      </c>
      <c r="K2197" s="70">
        <f t="shared" si="338"/>
        <v>0</v>
      </c>
      <c r="L2197" s="68"/>
      <c r="M2197" s="68"/>
      <c r="N2197" s="68"/>
      <c r="O2197" s="72"/>
      <c r="P2197" s="73"/>
      <c r="Q2197" s="74">
        <v>2001</v>
      </c>
      <c r="R2197" s="74">
        <v>10</v>
      </c>
      <c r="S2197" s="75">
        <f t="shared" si="333"/>
        <v>0.1</v>
      </c>
      <c r="T2197" s="76">
        <f t="shared" si="334"/>
        <v>500000</v>
      </c>
      <c r="U2197" s="66">
        <f t="shared" si="330"/>
        <v>17</v>
      </c>
      <c r="V2197" s="66"/>
      <c r="W2197" s="77">
        <f t="shared" si="335"/>
        <v>8500000</v>
      </c>
      <c r="X2197" s="18">
        <f t="shared" si="340"/>
        <v>0</v>
      </c>
    </row>
    <row r="2198" spans="1:24" s="78" customFormat="1" ht="33" hidden="1" customHeight="1" x14ac:dyDescent="0.2">
      <c r="A2198" s="65">
        <f t="shared" si="336"/>
        <v>49</v>
      </c>
      <c r="B2198" s="66"/>
      <c r="C2198" s="67" t="s">
        <v>2451</v>
      </c>
      <c r="D2198" s="66" t="s">
        <v>2452</v>
      </c>
      <c r="E2198" s="68" t="s">
        <v>58</v>
      </c>
      <c r="F2198" s="65">
        <v>1</v>
      </c>
      <c r="G2198" s="69">
        <v>25740000</v>
      </c>
      <c r="H2198" s="70">
        <f t="shared" ref="H2198:H2230" si="341">G2198-W2198</f>
        <v>5148000</v>
      </c>
      <c r="I2198" s="65">
        <v>1</v>
      </c>
      <c r="J2198" s="87">
        <f t="shared" si="339"/>
        <v>25740000</v>
      </c>
      <c r="K2198" s="70">
        <f t="shared" si="338"/>
        <v>5148000</v>
      </c>
      <c r="L2198" s="68"/>
      <c r="M2198" s="68"/>
      <c r="N2198" s="68"/>
      <c r="O2198" s="72"/>
      <c r="P2198" s="73"/>
      <c r="Q2198" s="74">
        <v>2010</v>
      </c>
      <c r="R2198" s="74">
        <v>10</v>
      </c>
      <c r="S2198" s="75">
        <f t="shared" si="333"/>
        <v>0.1</v>
      </c>
      <c r="T2198" s="76">
        <f t="shared" si="334"/>
        <v>2574000</v>
      </c>
      <c r="U2198" s="66">
        <f t="shared" si="330"/>
        <v>8</v>
      </c>
      <c r="V2198" s="66"/>
      <c r="W2198" s="77">
        <f t="shared" si="335"/>
        <v>20592000</v>
      </c>
      <c r="X2198" s="18">
        <f t="shared" si="340"/>
        <v>5148000</v>
      </c>
    </row>
    <row r="2199" spans="1:24" s="78" customFormat="1" ht="33" hidden="1" customHeight="1" x14ac:dyDescent="0.2">
      <c r="A2199" s="65">
        <f t="shared" si="336"/>
        <v>50</v>
      </c>
      <c r="B2199" s="66"/>
      <c r="C2199" s="67" t="s">
        <v>2451</v>
      </c>
      <c r="D2199" s="66" t="s">
        <v>2453</v>
      </c>
      <c r="E2199" s="68" t="s">
        <v>58</v>
      </c>
      <c r="F2199" s="65">
        <v>1</v>
      </c>
      <c r="G2199" s="69">
        <v>25740000</v>
      </c>
      <c r="H2199" s="70">
        <f t="shared" si="341"/>
        <v>5148000</v>
      </c>
      <c r="I2199" s="65">
        <v>1</v>
      </c>
      <c r="J2199" s="87">
        <f t="shared" si="339"/>
        <v>25740000</v>
      </c>
      <c r="K2199" s="70">
        <f t="shared" si="338"/>
        <v>5148000</v>
      </c>
      <c r="L2199" s="68"/>
      <c r="M2199" s="68"/>
      <c r="N2199" s="68"/>
      <c r="O2199" s="72"/>
      <c r="P2199" s="73"/>
      <c r="Q2199" s="74">
        <v>2010</v>
      </c>
      <c r="R2199" s="74">
        <v>10</v>
      </c>
      <c r="S2199" s="75">
        <f t="shared" si="333"/>
        <v>0.1</v>
      </c>
      <c r="T2199" s="76">
        <f t="shared" si="334"/>
        <v>2574000</v>
      </c>
      <c r="U2199" s="66">
        <f t="shared" si="330"/>
        <v>8</v>
      </c>
      <c r="V2199" s="66"/>
      <c r="W2199" s="77">
        <f t="shared" si="335"/>
        <v>20592000</v>
      </c>
      <c r="X2199" s="18">
        <f t="shared" si="340"/>
        <v>5148000</v>
      </c>
    </row>
    <row r="2200" spans="1:24" s="78" customFormat="1" ht="33" hidden="1" customHeight="1" x14ac:dyDescent="0.2">
      <c r="A2200" s="65">
        <f t="shared" si="336"/>
        <v>51</v>
      </c>
      <c r="B2200" s="66"/>
      <c r="C2200" s="67" t="s">
        <v>2451</v>
      </c>
      <c r="D2200" s="66" t="s">
        <v>2454</v>
      </c>
      <c r="E2200" s="68" t="s">
        <v>58</v>
      </c>
      <c r="F2200" s="65">
        <v>1</v>
      </c>
      <c r="G2200" s="69">
        <v>25740000</v>
      </c>
      <c r="H2200" s="70">
        <f t="shared" si="341"/>
        <v>5148000</v>
      </c>
      <c r="I2200" s="65">
        <v>1</v>
      </c>
      <c r="J2200" s="87">
        <f t="shared" si="339"/>
        <v>25740000</v>
      </c>
      <c r="K2200" s="70">
        <f t="shared" si="338"/>
        <v>5148000</v>
      </c>
      <c r="L2200" s="68"/>
      <c r="M2200" s="68"/>
      <c r="N2200" s="68"/>
      <c r="O2200" s="72"/>
      <c r="P2200" s="73"/>
      <c r="Q2200" s="74">
        <v>2010</v>
      </c>
      <c r="R2200" s="74">
        <v>10</v>
      </c>
      <c r="S2200" s="75">
        <f t="shared" si="333"/>
        <v>0.1</v>
      </c>
      <c r="T2200" s="76">
        <f t="shared" si="334"/>
        <v>2574000</v>
      </c>
      <c r="U2200" s="66">
        <f t="shared" si="330"/>
        <v>8</v>
      </c>
      <c r="V2200" s="66"/>
      <c r="W2200" s="77">
        <f t="shared" si="335"/>
        <v>20592000</v>
      </c>
      <c r="X2200" s="18">
        <f t="shared" si="340"/>
        <v>5148000</v>
      </c>
    </row>
    <row r="2201" spans="1:24" s="78" customFormat="1" hidden="1" x14ac:dyDescent="0.2">
      <c r="A2201" s="65">
        <f t="shared" si="336"/>
        <v>52</v>
      </c>
      <c r="B2201" s="66"/>
      <c r="C2201" s="67" t="s">
        <v>2455</v>
      </c>
      <c r="D2201" s="66" t="s">
        <v>2456</v>
      </c>
      <c r="E2201" s="68" t="s">
        <v>58</v>
      </c>
      <c r="F2201" s="65">
        <v>1</v>
      </c>
      <c r="G2201" s="69">
        <v>9100000</v>
      </c>
      <c r="H2201" s="70">
        <f t="shared" si="341"/>
        <v>1820000</v>
      </c>
      <c r="I2201" s="65">
        <v>1</v>
      </c>
      <c r="J2201" s="87">
        <f t="shared" si="339"/>
        <v>9100000</v>
      </c>
      <c r="K2201" s="70">
        <f t="shared" si="338"/>
        <v>1820000</v>
      </c>
      <c r="L2201" s="68"/>
      <c r="M2201" s="68"/>
      <c r="N2201" s="68"/>
      <c r="O2201" s="72"/>
      <c r="P2201" s="73"/>
      <c r="Q2201" s="74">
        <v>2010</v>
      </c>
      <c r="R2201" s="74">
        <v>10</v>
      </c>
      <c r="S2201" s="75">
        <f t="shared" si="333"/>
        <v>0.1</v>
      </c>
      <c r="T2201" s="76">
        <f t="shared" si="334"/>
        <v>910000</v>
      </c>
      <c r="U2201" s="66">
        <f t="shared" si="330"/>
        <v>8</v>
      </c>
      <c r="V2201" s="66"/>
      <c r="W2201" s="77">
        <f t="shared" si="335"/>
        <v>7280000</v>
      </c>
      <c r="X2201" s="18">
        <f t="shared" si="340"/>
        <v>1820000</v>
      </c>
    </row>
    <row r="2202" spans="1:24" s="78" customFormat="1" hidden="1" x14ac:dyDescent="0.2">
      <c r="A2202" s="65">
        <f t="shared" si="336"/>
        <v>53</v>
      </c>
      <c r="B2202" s="66"/>
      <c r="C2202" s="67" t="s">
        <v>2455</v>
      </c>
      <c r="D2202" s="66" t="s">
        <v>2457</v>
      </c>
      <c r="E2202" s="68" t="s">
        <v>58</v>
      </c>
      <c r="F2202" s="65">
        <v>1</v>
      </c>
      <c r="G2202" s="69">
        <v>9100000</v>
      </c>
      <c r="H2202" s="70">
        <f t="shared" si="341"/>
        <v>1820000</v>
      </c>
      <c r="I2202" s="65">
        <v>1</v>
      </c>
      <c r="J2202" s="87">
        <f t="shared" si="339"/>
        <v>9100000</v>
      </c>
      <c r="K2202" s="70">
        <f t="shared" si="338"/>
        <v>1820000</v>
      </c>
      <c r="L2202" s="68"/>
      <c r="M2202" s="68"/>
      <c r="N2202" s="68"/>
      <c r="O2202" s="72"/>
      <c r="P2202" s="73"/>
      <c r="Q2202" s="74">
        <v>2010</v>
      </c>
      <c r="R2202" s="74">
        <v>10</v>
      </c>
      <c r="S2202" s="75">
        <f t="shared" si="333"/>
        <v>0.1</v>
      </c>
      <c r="T2202" s="76">
        <f t="shared" si="334"/>
        <v>910000</v>
      </c>
      <c r="U2202" s="66">
        <f t="shared" si="330"/>
        <v>8</v>
      </c>
      <c r="V2202" s="66"/>
      <c r="W2202" s="77">
        <f t="shared" si="335"/>
        <v>7280000</v>
      </c>
      <c r="X2202" s="18">
        <f t="shared" si="340"/>
        <v>1820000</v>
      </c>
    </row>
    <row r="2203" spans="1:24" s="78" customFormat="1" hidden="1" x14ac:dyDescent="0.2">
      <c r="A2203" s="65">
        <f t="shared" si="336"/>
        <v>54</v>
      </c>
      <c r="B2203" s="66"/>
      <c r="C2203" s="67" t="s">
        <v>2455</v>
      </c>
      <c r="D2203" s="66" t="s">
        <v>2458</v>
      </c>
      <c r="E2203" s="68" t="s">
        <v>58</v>
      </c>
      <c r="F2203" s="65">
        <v>1</v>
      </c>
      <c r="G2203" s="69">
        <v>9100000</v>
      </c>
      <c r="H2203" s="70">
        <f t="shared" si="341"/>
        <v>1820000</v>
      </c>
      <c r="I2203" s="65">
        <v>1</v>
      </c>
      <c r="J2203" s="87">
        <f t="shared" si="339"/>
        <v>9100000</v>
      </c>
      <c r="K2203" s="70">
        <f t="shared" si="338"/>
        <v>1820000</v>
      </c>
      <c r="L2203" s="68"/>
      <c r="M2203" s="68"/>
      <c r="N2203" s="68"/>
      <c r="O2203" s="72"/>
      <c r="P2203" s="73"/>
      <c r="Q2203" s="74">
        <v>2010</v>
      </c>
      <c r="R2203" s="74">
        <v>10</v>
      </c>
      <c r="S2203" s="75">
        <f t="shared" si="333"/>
        <v>0.1</v>
      </c>
      <c r="T2203" s="76">
        <f t="shared" si="334"/>
        <v>910000</v>
      </c>
      <c r="U2203" s="66">
        <f t="shared" si="330"/>
        <v>8</v>
      </c>
      <c r="V2203" s="66"/>
      <c r="W2203" s="77">
        <f t="shared" si="335"/>
        <v>7280000</v>
      </c>
      <c r="X2203" s="18">
        <f t="shared" si="340"/>
        <v>1820000</v>
      </c>
    </row>
    <row r="2204" spans="1:24" s="78" customFormat="1" hidden="1" x14ac:dyDescent="0.2">
      <c r="A2204" s="65">
        <f t="shared" si="336"/>
        <v>55</v>
      </c>
      <c r="B2204" s="66"/>
      <c r="C2204" s="67" t="s">
        <v>2455</v>
      </c>
      <c r="D2204" s="66" t="s">
        <v>2459</v>
      </c>
      <c r="E2204" s="68" t="s">
        <v>58</v>
      </c>
      <c r="F2204" s="65">
        <v>1</v>
      </c>
      <c r="G2204" s="69">
        <v>9100000</v>
      </c>
      <c r="H2204" s="70">
        <f t="shared" si="341"/>
        <v>1820000</v>
      </c>
      <c r="I2204" s="65">
        <v>1</v>
      </c>
      <c r="J2204" s="87">
        <f t="shared" si="339"/>
        <v>9100000</v>
      </c>
      <c r="K2204" s="70">
        <f t="shared" si="338"/>
        <v>1820000</v>
      </c>
      <c r="L2204" s="68"/>
      <c r="M2204" s="68"/>
      <c r="N2204" s="68"/>
      <c r="O2204" s="72"/>
      <c r="P2204" s="73"/>
      <c r="Q2204" s="74">
        <v>2010</v>
      </c>
      <c r="R2204" s="74">
        <v>10</v>
      </c>
      <c r="S2204" s="75">
        <f t="shared" si="333"/>
        <v>0.1</v>
      </c>
      <c r="T2204" s="76">
        <f t="shared" si="334"/>
        <v>910000</v>
      </c>
      <c r="U2204" s="66">
        <f t="shared" si="330"/>
        <v>8</v>
      </c>
      <c r="V2204" s="66"/>
      <c r="W2204" s="77">
        <f t="shared" si="335"/>
        <v>7280000</v>
      </c>
      <c r="X2204" s="18">
        <f t="shared" si="340"/>
        <v>1820000</v>
      </c>
    </row>
    <row r="2205" spans="1:24" s="78" customFormat="1" hidden="1" x14ac:dyDescent="0.2">
      <c r="A2205" s="65">
        <f t="shared" si="336"/>
        <v>56</v>
      </c>
      <c r="B2205" s="66"/>
      <c r="C2205" s="67" t="s">
        <v>2455</v>
      </c>
      <c r="D2205" s="66" t="s">
        <v>2460</v>
      </c>
      <c r="E2205" s="68" t="s">
        <v>58</v>
      </c>
      <c r="F2205" s="65">
        <v>1</v>
      </c>
      <c r="G2205" s="69">
        <v>9100000</v>
      </c>
      <c r="H2205" s="70">
        <f t="shared" si="341"/>
        <v>1820000</v>
      </c>
      <c r="I2205" s="65">
        <v>1</v>
      </c>
      <c r="J2205" s="87">
        <f t="shared" si="339"/>
        <v>9100000</v>
      </c>
      <c r="K2205" s="70">
        <f t="shared" si="338"/>
        <v>1820000</v>
      </c>
      <c r="L2205" s="68"/>
      <c r="M2205" s="68"/>
      <c r="N2205" s="68"/>
      <c r="O2205" s="72"/>
      <c r="P2205" s="73"/>
      <c r="Q2205" s="74">
        <v>2010</v>
      </c>
      <c r="R2205" s="74">
        <v>10</v>
      </c>
      <c r="S2205" s="75">
        <f t="shared" si="333"/>
        <v>0.1</v>
      </c>
      <c r="T2205" s="76">
        <f t="shared" si="334"/>
        <v>910000</v>
      </c>
      <c r="U2205" s="66">
        <f t="shared" si="330"/>
        <v>8</v>
      </c>
      <c r="V2205" s="66"/>
      <c r="W2205" s="77">
        <f t="shared" si="335"/>
        <v>7280000</v>
      </c>
      <c r="X2205" s="18">
        <f t="shared" si="340"/>
        <v>1820000</v>
      </c>
    </row>
    <row r="2206" spans="1:24" s="78" customFormat="1" hidden="1" x14ac:dyDescent="0.2">
      <c r="A2206" s="65">
        <f t="shared" si="336"/>
        <v>57</v>
      </c>
      <c r="B2206" s="66"/>
      <c r="C2206" s="67" t="s">
        <v>2455</v>
      </c>
      <c r="D2206" s="66" t="s">
        <v>2461</v>
      </c>
      <c r="E2206" s="68" t="s">
        <v>58</v>
      </c>
      <c r="F2206" s="65">
        <v>1</v>
      </c>
      <c r="G2206" s="69">
        <v>9100000</v>
      </c>
      <c r="H2206" s="70">
        <f t="shared" si="341"/>
        <v>1820000</v>
      </c>
      <c r="I2206" s="65">
        <v>1</v>
      </c>
      <c r="J2206" s="87">
        <f t="shared" si="339"/>
        <v>9100000</v>
      </c>
      <c r="K2206" s="70">
        <f t="shared" si="338"/>
        <v>1820000</v>
      </c>
      <c r="L2206" s="68"/>
      <c r="M2206" s="68"/>
      <c r="N2206" s="68"/>
      <c r="O2206" s="72"/>
      <c r="P2206" s="73"/>
      <c r="Q2206" s="74">
        <v>2010</v>
      </c>
      <c r="R2206" s="74">
        <v>10</v>
      </c>
      <c r="S2206" s="75">
        <f t="shared" si="333"/>
        <v>0.1</v>
      </c>
      <c r="T2206" s="76">
        <f t="shared" si="334"/>
        <v>910000</v>
      </c>
      <c r="U2206" s="66">
        <f t="shared" si="330"/>
        <v>8</v>
      </c>
      <c r="V2206" s="66"/>
      <c r="W2206" s="77">
        <f t="shared" si="335"/>
        <v>7280000</v>
      </c>
      <c r="X2206" s="18">
        <f t="shared" si="340"/>
        <v>1820000</v>
      </c>
    </row>
    <row r="2207" spans="1:24" s="78" customFormat="1" hidden="1" x14ac:dyDescent="0.2">
      <c r="A2207" s="65">
        <f t="shared" si="336"/>
        <v>58</v>
      </c>
      <c r="B2207" s="66"/>
      <c r="C2207" s="67" t="s">
        <v>2455</v>
      </c>
      <c r="D2207" s="66" t="s">
        <v>2462</v>
      </c>
      <c r="E2207" s="68" t="s">
        <v>58</v>
      </c>
      <c r="F2207" s="65">
        <v>1</v>
      </c>
      <c r="G2207" s="69">
        <v>9100000</v>
      </c>
      <c r="H2207" s="70">
        <f t="shared" si="341"/>
        <v>1820000</v>
      </c>
      <c r="I2207" s="65">
        <v>1</v>
      </c>
      <c r="J2207" s="87">
        <f t="shared" si="339"/>
        <v>9100000</v>
      </c>
      <c r="K2207" s="70">
        <f t="shared" si="338"/>
        <v>1820000</v>
      </c>
      <c r="L2207" s="68"/>
      <c r="M2207" s="68"/>
      <c r="N2207" s="68"/>
      <c r="O2207" s="72"/>
      <c r="P2207" s="73"/>
      <c r="Q2207" s="74">
        <v>2010</v>
      </c>
      <c r="R2207" s="74">
        <v>10</v>
      </c>
      <c r="S2207" s="75">
        <f t="shared" si="333"/>
        <v>0.1</v>
      </c>
      <c r="T2207" s="76">
        <f t="shared" si="334"/>
        <v>910000</v>
      </c>
      <c r="U2207" s="66">
        <f t="shared" si="330"/>
        <v>8</v>
      </c>
      <c r="V2207" s="66"/>
      <c r="W2207" s="77">
        <f t="shared" si="335"/>
        <v>7280000</v>
      </c>
      <c r="X2207" s="18">
        <f t="shared" si="340"/>
        <v>1820000</v>
      </c>
    </row>
    <row r="2208" spans="1:24" s="78" customFormat="1" hidden="1" x14ac:dyDescent="0.2">
      <c r="A2208" s="65">
        <f t="shared" si="336"/>
        <v>59</v>
      </c>
      <c r="B2208" s="66"/>
      <c r="C2208" s="67" t="s">
        <v>2455</v>
      </c>
      <c r="D2208" s="66" t="s">
        <v>2463</v>
      </c>
      <c r="E2208" s="68" t="s">
        <v>58</v>
      </c>
      <c r="F2208" s="65">
        <v>1</v>
      </c>
      <c r="G2208" s="69">
        <v>9100000</v>
      </c>
      <c r="H2208" s="70">
        <f t="shared" si="341"/>
        <v>1820000</v>
      </c>
      <c r="I2208" s="65">
        <v>1</v>
      </c>
      <c r="J2208" s="87">
        <f t="shared" si="339"/>
        <v>9100000</v>
      </c>
      <c r="K2208" s="70">
        <f t="shared" si="338"/>
        <v>1820000</v>
      </c>
      <c r="L2208" s="68"/>
      <c r="M2208" s="68"/>
      <c r="N2208" s="68"/>
      <c r="O2208" s="72"/>
      <c r="P2208" s="73"/>
      <c r="Q2208" s="74">
        <v>2010</v>
      </c>
      <c r="R2208" s="74">
        <v>10</v>
      </c>
      <c r="S2208" s="75">
        <f t="shared" si="333"/>
        <v>0.1</v>
      </c>
      <c r="T2208" s="76">
        <f t="shared" si="334"/>
        <v>910000</v>
      </c>
      <c r="U2208" s="66">
        <f t="shared" si="330"/>
        <v>8</v>
      </c>
      <c r="V2208" s="66"/>
      <c r="W2208" s="77">
        <f t="shared" si="335"/>
        <v>7280000</v>
      </c>
      <c r="X2208" s="18">
        <f t="shared" si="340"/>
        <v>1820000</v>
      </c>
    </row>
    <row r="2209" spans="1:24" s="78" customFormat="1" hidden="1" x14ac:dyDescent="0.2">
      <c r="A2209" s="65">
        <f t="shared" si="336"/>
        <v>60</v>
      </c>
      <c r="B2209" s="66"/>
      <c r="C2209" s="67" t="s">
        <v>2455</v>
      </c>
      <c r="D2209" s="66" t="s">
        <v>2464</v>
      </c>
      <c r="E2209" s="68" t="s">
        <v>58</v>
      </c>
      <c r="F2209" s="65">
        <v>1</v>
      </c>
      <c r="G2209" s="69">
        <v>9100000</v>
      </c>
      <c r="H2209" s="70">
        <f t="shared" si="341"/>
        <v>1820000</v>
      </c>
      <c r="I2209" s="65">
        <v>1</v>
      </c>
      <c r="J2209" s="87">
        <f t="shared" si="339"/>
        <v>9100000</v>
      </c>
      <c r="K2209" s="70">
        <f t="shared" si="338"/>
        <v>1820000</v>
      </c>
      <c r="L2209" s="68"/>
      <c r="M2209" s="68"/>
      <c r="N2209" s="68"/>
      <c r="O2209" s="72"/>
      <c r="P2209" s="73"/>
      <c r="Q2209" s="74">
        <v>2010</v>
      </c>
      <c r="R2209" s="74">
        <v>10</v>
      </c>
      <c r="S2209" s="75">
        <f t="shared" si="333"/>
        <v>0.1</v>
      </c>
      <c r="T2209" s="76">
        <f t="shared" si="334"/>
        <v>910000</v>
      </c>
      <c r="U2209" s="66">
        <f t="shared" si="330"/>
        <v>8</v>
      </c>
      <c r="V2209" s="66"/>
      <c r="W2209" s="77">
        <f t="shared" si="335"/>
        <v>7280000</v>
      </c>
      <c r="X2209" s="18">
        <f t="shared" si="340"/>
        <v>1820000</v>
      </c>
    </row>
    <row r="2210" spans="1:24" s="78" customFormat="1" hidden="1" x14ac:dyDescent="0.2">
      <c r="A2210" s="65">
        <f t="shared" si="336"/>
        <v>61</v>
      </c>
      <c r="B2210" s="66"/>
      <c r="C2210" s="67" t="s">
        <v>2455</v>
      </c>
      <c r="D2210" s="66" t="s">
        <v>2465</v>
      </c>
      <c r="E2210" s="68" t="s">
        <v>58</v>
      </c>
      <c r="F2210" s="65">
        <v>1</v>
      </c>
      <c r="G2210" s="69">
        <v>9100000</v>
      </c>
      <c r="H2210" s="70">
        <f t="shared" si="341"/>
        <v>1820000</v>
      </c>
      <c r="I2210" s="65">
        <v>1</v>
      </c>
      <c r="J2210" s="87">
        <f t="shared" si="339"/>
        <v>9100000</v>
      </c>
      <c r="K2210" s="70">
        <f t="shared" si="338"/>
        <v>1820000</v>
      </c>
      <c r="L2210" s="68"/>
      <c r="M2210" s="68"/>
      <c r="N2210" s="68"/>
      <c r="O2210" s="72"/>
      <c r="P2210" s="73"/>
      <c r="Q2210" s="74">
        <v>2010</v>
      </c>
      <c r="R2210" s="74">
        <v>10</v>
      </c>
      <c r="S2210" s="75">
        <f t="shared" si="333"/>
        <v>0.1</v>
      </c>
      <c r="T2210" s="76">
        <f t="shared" si="334"/>
        <v>910000</v>
      </c>
      <c r="U2210" s="66">
        <f t="shared" ref="U2210:U2273" si="342">2018-Q2210</f>
        <v>8</v>
      </c>
      <c r="V2210" s="66"/>
      <c r="W2210" s="77">
        <f t="shared" si="335"/>
        <v>7280000</v>
      </c>
      <c r="X2210" s="18">
        <f t="shared" si="340"/>
        <v>1820000</v>
      </c>
    </row>
    <row r="2211" spans="1:24" s="78" customFormat="1" hidden="1" x14ac:dyDescent="0.2">
      <c r="A2211" s="65">
        <f t="shared" si="336"/>
        <v>62</v>
      </c>
      <c r="B2211" s="66"/>
      <c r="C2211" s="105" t="s">
        <v>2466</v>
      </c>
      <c r="D2211" s="66" t="s">
        <v>2467</v>
      </c>
      <c r="E2211" s="68" t="s">
        <v>58</v>
      </c>
      <c r="F2211" s="65">
        <v>1</v>
      </c>
      <c r="G2211" s="86">
        <v>7950000</v>
      </c>
      <c r="H2211" s="70">
        <f t="shared" si="341"/>
        <v>2385000</v>
      </c>
      <c r="I2211" s="65">
        <v>1</v>
      </c>
      <c r="J2211" s="87">
        <f t="shared" si="339"/>
        <v>7950000</v>
      </c>
      <c r="K2211" s="70">
        <f t="shared" si="338"/>
        <v>2385000</v>
      </c>
      <c r="L2211" s="68"/>
      <c r="M2211" s="68"/>
      <c r="N2211" s="68"/>
      <c r="O2211" s="72"/>
      <c r="P2211" s="73"/>
      <c r="Q2211" s="74">
        <v>2011</v>
      </c>
      <c r="R2211" s="74">
        <v>10</v>
      </c>
      <c r="S2211" s="75">
        <f t="shared" si="333"/>
        <v>0.1</v>
      </c>
      <c r="T2211" s="76">
        <f t="shared" si="334"/>
        <v>795000</v>
      </c>
      <c r="U2211" s="66">
        <f t="shared" si="342"/>
        <v>7</v>
      </c>
      <c r="V2211" s="66"/>
      <c r="W2211" s="77">
        <f t="shared" si="335"/>
        <v>5565000</v>
      </c>
      <c r="X2211" s="18">
        <f t="shared" si="340"/>
        <v>2385000</v>
      </c>
    </row>
    <row r="2212" spans="1:24" s="78" customFormat="1" hidden="1" x14ac:dyDescent="0.2">
      <c r="A2212" s="65">
        <f t="shared" si="336"/>
        <v>63</v>
      </c>
      <c r="B2212" s="66"/>
      <c r="C2212" s="105" t="s">
        <v>2466</v>
      </c>
      <c r="D2212" s="66" t="s">
        <v>2468</v>
      </c>
      <c r="E2212" s="68" t="s">
        <v>58</v>
      </c>
      <c r="F2212" s="65">
        <v>1</v>
      </c>
      <c r="G2212" s="86">
        <v>7950000</v>
      </c>
      <c r="H2212" s="70">
        <f t="shared" si="341"/>
        <v>2385000</v>
      </c>
      <c r="I2212" s="65">
        <v>1</v>
      </c>
      <c r="J2212" s="87">
        <f t="shared" si="339"/>
        <v>7950000</v>
      </c>
      <c r="K2212" s="70">
        <f t="shared" si="338"/>
        <v>2385000</v>
      </c>
      <c r="L2212" s="68"/>
      <c r="M2212" s="68"/>
      <c r="N2212" s="68"/>
      <c r="O2212" s="72"/>
      <c r="P2212" s="73"/>
      <c r="Q2212" s="74">
        <v>2011</v>
      </c>
      <c r="R2212" s="74">
        <v>10</v>
      </c>
      <c r="S2212" s="75">
        <f t="shared" si="333"/>
        <v>0.1</v>
      </c>
      <c r="T2212" s="76">
        <f t="shared" si="334"/>
        <v>795000</v>
      </c>
      <c r="U2212" s="66">
        <f t="shared" si="342"/>
        <v>7</v>
      </c>
      <c r="V2212" s="66"/>
      <c r="W2212" s="77">
        <f t="shared" si="335"/>
        <v>5565000</v>
      </c>
      <c r="X2212" s="18">
        <f t="shared" si="340"/>
        <v>2385000</v>
      </c>
    </row>
    <row r="2213" spans="1:24" s="78" customFormat="1" hidden="1" x14ac:dyDescent="0.2">
      <c r="A2213" s="65">
        <f t="shared" si="336"/>
        <v>64</v>
      </c>
      <c r="B2213" s="66"/>
      <c r="C2213" s="105" t="s">
        <v>2466</v>
      </c>
      <c r="D2213" s="66" t="s">
        <v>2469</v>
      </c>
      <c r="E2213" s="68" t="s">
        <v>58</v>
      </c>
      <c r="F2213" s="65">
        <v>1</v>
      </c>
      <c r="G2213" s="86">
        <v>7950000</v>
      </c>
      <c r="H2213" s="70">
        <f t="shared" si="341"/>
        <v>2385000</v>
      </c>
      <c r="I2213" s="65">
        <v>1</v>
      </c>
      <c r="J2213" s="87">
        <f t="shared" si="339"/>
        <v>7950000</v>
      </c>
      <c r="K2213" s="70">
        <f t="shared" si="338"/>
        <v>2385000</v>
      </c>
      <c r="L2213" s="68"/>
      <c r="M2213" s="68"/>
      <c r="N2213" s="68"/>
      <c r="O2213" s="72"/>
      <c r="P2213" s="73"/>
      <c r="Q2213" s="74">
        <v>2011</v>
      </c>
      <c r="R2213" s="74">
        <v>10</v>
      </c>
      <c r="S2213" s="75">
        <f t="shared" si="333"/>
        <v>0.1</v>
      </c>
      <c r="T2213" s="76">
        <f t="shared" si="334"/>
        <v>795000</v>
      </c>
      <c r="U2213" s="66">
        <f t="shared" si="342"/>
        <v>7</v>
      </c>
      <c r="V2213" s="66"/>
      <c r="W2213" s="77">
        <f t="shared" si="335"/>
        <v>5565000</v>
      </c>
      <c r="X2213" s="18">
        <f t="shared" si="340"/>
        <v>2385000</v>
      </c>
    </row>
    <row r="2214" spans="1:24" s="78" customFormat="1" hidden="1" x14ac:dyDescent="0.2">
      <c r="A2214" s="65">
        <f t="shared" si="336"/>
        <v>65</v>
      </c>
      <c r="B2214" s="66"/>
      <c r="C2214" s="105" t="s">
        <v>2466</v>
      </c>
      <c r="D2214" s="66" t="s">
        <v>2470</v>
      </c>
      <c r="E2214" s="68" t="s">
        <v>58</v>
      </c>
      <c r="F2214" s="65">
        <v>1</v>
      </c>
      <c r="G2214" s="86">
        <v>7950000</v>
      </c>
      <c r="H2214" s="70">
        <f t="shared" si="341"/>
        <v>2385000</v>
      </c>
      <c r="I2214" s="65">
        <v>1</v>
      </c>
      <c r="J2214" s="87">
        <f t="shared" si="339"/>
        <v>7950000</v>
      </c>
      <c r="K2214" s="70">
        <f t="shared" si="338"/>
        <v>2385000</v>
      </c>
      <c r="L2214" s="68"/>
      <c r="M2214" s="68"/>
      <c r="N2214" s="68"/>
      <c r="O2214" s="72"/>
      <c r="P2214" s="73"/>
      <c r="Q2214" s="74">
        <v>2011</v>
      </c>
      <c r="R2214" s="74">
        <v>10</v>
      </c>
      <c r="S2214" s="75">
        <f t="shared" ref="S2214:S2277" si="343">100%/R2214</f>
        <v>0.1</v>
      </c>
      <c r="T2214" s="76">
        <f t="shared" ref="T2214:T2277" si="344">G2214/R2214</f>
        <v>795000</v>
      </c>
      <c r="U2214" s="66">
        <f t="shared" si="342"/>
        <v>7</v>
      </c>
      <c r="V2214" s="66"/>
      <c r="W2214" s="77">
        <f t="shared" ref="W2214:W2277" si="345">T2214*U2214</f>
        <v>5565000</v>
      </c>
      <c r="X2214" s="18">
        <f t="shared" si="340"/>
        <v>2385000</v>
      </c>
    </row>
    <row r="2215" spans="1:24" s="78" customFormat="1" hidden="1" x14ac:dyDescent="0.2">
      <c r="A2215" s="65">
        <f t="shared" si="336"/>
        <v>66</v>
      </c>
      <c r="B2215" s="66"/>
      <c r="C2215" s="105" t="s">
        <v>2466</v>
      </c>
      <c r="D2215" s="66" t="s">
        <v>2471</v>
      </c>
      <c r="E2215" s="68" t="s">
        <v>58</v>
      </c>
      <c r="F2215" s="65">
        <v>1</v>
      </c>
      <c r="G2215" s="86">
        <v>7950000</v>
      </c>
      <c r="H2215" s="70">
        <f t="shared" si="341"/>
        <v>2385000</v>
      </c>
      <c r="I2215" s="65">
        <v>1</v>
      </c>
      <c r="J2215" s="87">
        <f t="shared" si="339"/>
        <v>7950000</v>
      </c>
      <c r="K2215" s="70">
        <f t="shared" si="338"/>
        <v>2385000</v>
      </c>
      <c r="L2215" s="68"/>
      <c r="M2215" s="68"/>
      <c r="N2215" s="68"/>
      <c r="O2215" s="72"/>
      <c r="P2215" s="73"/>
      <c r="Q2215" s="74">
        <v>2011</v>
      </c>
      <c r="R2215" s="74">
        <v>10</v>
      </c>
      <c r="S2215" s="75">
        <f t="shared" si="343"/>
        <v>0.1</v>
      </c>
      <c r="T2215" s="76">
        <f t="shared" si="344"/>
        <v>795000</v>
      </c>
      <c r="U2215" s="66">
        <f t="shared" si="342"/>
        <v>7</v>
      </c>
      <c r="V2215" s="66"/>
      <c r="W2215" s="77">
        <f t="shared" si="345"/>
        <v>5565000</v>
      </c>
      <c r="X2215" s="18">
        <f t="shared" si="340"/>
        <v>2385000</v>
      </c>
    </row>
    <row r="2216" spans="1:24" s="78" customFormat="1" hidden="1" x14ac:dyDescent="0.2">
      <c r="A2216" s="65">
        <f t="shared" ref="A2216:A2279" si="346">+A2215+1</f>
        <v>67</v>
      </c>
      <c r="B2216" s="66"/>
      <c r="C2216" s="105" t="s">
        <v>2466</v>
      </c>
      <c r="D2216" s="66" t="s">
        <v>2472</v>
      </c>
      <c r="E2216" s="68" t="s">
        <v>58</v>
      </c>
      <c r="F2216" s="65">
        <v>1</v>
      </c>
      <c r="G2216" s="86">
        <v>7950000</v>
      </c>
      <c r="H2216" s="70">
        <f t="shared" si="341"/>
        <v>2385000</v>
      </c>
      <c r="I2216" s="65">
        <v>1</v>
      </c>
      <c r="J2216" s="87">
        <f t="shared" si="339"/>
        <v>7950000</v>
      </c>
      <c r="K2216" s="70">
        <f t="shared" si="338"/>
        <v>2385000</v>
      </c>
      <c r="L2216" s="68"/>
      <c r="M2216" s="68"/>
      <c r="N2216" s="68"/>
      <c r="O2216" s="72"/>
      <c r="P2216" s="73"/>
      <c r="Q2216" s="74">
        <v>2011</v>
      </c>
      <c r="R2216" s="74">
        <v>10</v>
      </c>
      <c r="S2216" s="75">
        <f t="shared" si="343"/>
        <v>0.1</v>
      </c>
      <c r="T2216" s="76">
        <f t="shared" si="344"/>
        <v>795000</v>
      </c>
      <c r="U2216" s="66">
        <f t="shared" si="342"/>
        <v>7</v>
      </c>
      <c r="V2216" s="66"/>
      <c r="W2216" s="77">
        <f t="shared" si="345"/>
        <v>5565000</v>
      </c>
      <c r="X2216" s="18">
        <f t="shared" si="340"/>
        <v>2385000</v>
      </c>
    </row>
    <row r="2217" spans="1:24" s="78" customFormat="1" hidden="1" x14ac:dyDescent="0.2">
      <c r="A2217" s="65">
        <f t="shared" si="346"/>
        <v>68</v>
      </c>
      <c r="B2217" s="66"/>
      <c r="C2217" s="105" t="s">
        <v>2466</v>
      </c>
      <c r="D2217" s="66" t="s">
        <v>2473</v>
      </c>
      <c r="E2217" s="68" t="s">
        <v>58</v>
      </c>
      <c r="F2217" s="65">
        <v>1</v>
      </c>
      <c r="G2217" s="86">
        <v>7950000</v>
      </c>
      <c r="H2217" s="70">
        <f t="shared" si="341"/>
        <v>2385000</v>
      </c>
      <c r="I2217" s="65">
        <v>1</v>
      </c>
      <c r="J2217" s="87">
        <f t="shared" si="339"/>
        <v>7950000</v>
      </c>
      <c r="K2217" s="70">
        <f t="shared" si="338"/>
        <v>2385000</v>
      </c>
      <c r="L2217" s="68"/>
      <c r="M2217" s="68"/>
      <c r="N2217" s="68"/>
      <c r="O2217" s="72"/>
      <c r="P2217" s="73"/>
      <c r="Q2217" s="74">
        <v>2011</v>
      </c>
      <c r="R2217" s="74">
        <v>10</v>
      </c>
      <c r="S2217" s="75">
        <f t="shared" si="343"/>
        <v>0.1</v>
      </c>
      <c r="T2217" s="76">
        <f t="shared" si="344"/>
        <v>795000</v>
      </c>
      <c r="U2217" s="66">
        <f t="shared" si="342"/>
        <v>7</v>
      </c>
      <c r="V2217" s="66"/>
      <c r="W2217" s="77">
        <f t="shared" si="345"/>
        <v>5565000</v>
      </c>
      <c r="X2217" s="18">
        <f t="shared" si="340"/>
        <v>2385000</v>
      </c>
    </row>
    <row r="2218" spans="1:24" s="78" customFormat="1" hidden="1" x14ac:dyDescent="0.2">
      <c r="A2218" s="65">
        <f t="shared" si="346"/>
        <v>69</v>
      </c>
      <c r="B2218" s="66"/>
      <c r="C2218" s="105" t="s">
        <v>2466</v>
      </c>
      <c r="D2218" s="66" t="s">
        <v>2474</v>
      </c>
      <c r="E2218" s="68" t="s">
        <v>58</v>
      </c>
      <c r="F2218" s="65">
        <v>1</v>
      </c>
      <c r="G2218" s="86">
        <v>7950000</v>
      </c>
      <c r="H2218" s="70">
        <f t="shared" si="341"/>
        <v>2385000</v>
      </c>
      <c r="I2218" s="65">
        <v>1</v>
      </c>
      <c r="J2218" s="87">
        <f t="shared" si="339"/>
        <v>7950000</v>
      </c>
      <c r="K2218" s="70">
        <f t="shared" si="338"/>
        <v>2385000</v>
      </c>
      <c r="L2218" s="68"/>
      <c r="M2218" s="68"/>
      <c r="N2218" s="68"/>
      <c r="O2218" s="72"/>
      <c r="P2218" s="73"/>
      <c r="Q2218" s="74">
        <v>2011</v>
      </c>
      <c r="R2218" s="74">
        <v>10</v>
      </c>
      <c r="S2218" s="75">
        <f t="shared" si="343"/>
        <v>0.1</v>
      </c>
      <c r="T2218" s="76">
        <f t="shared" si="344"/>
        <v>795000</v>
      </c>
      <c r="U2218" s="66">
        <f t="shared" si="342"/>
        <v>7</v>
      </c>
      <c r="V2218" s="66"/>
      <c r="W2218" s="77">
        <f t="shared" si="345"/>
        <v>5565000</v>
      </c>
      <c r="X2218" s="18">
        <f t="shared" si="340"/>
        <v>2385000</v>
      </c>
    </row>
    <row r="2219" spans="1:24" s="78" customFormat="1" hidden="1" x14ac:dyDescent="0.2">
      <c r="A2219" s="65">
        <f t="shared" si="346"/>
        <v>70</v>
      </c>
      <c r="B2219" s="66"/>
      <c r="C2219" s="105" t="s">
        <v>2466</v>
      </c>
      <c r="D2219" s="66" t="s">
        <v>2475</v>
      </c>
      <c r="E2219" s="68" t="s">
        <v>58</v>
      </c>
      <c r="F2219" s="65">
        <v>1</v>
      </c>
      <c r="G2219" s="86">
        <v>7950000</v>
      </c>
      <c r="H2219" s="70">
        <f t="shared" si="341"/>
        <v>2385000</v>
      </c>
      <c r="I2219" s="65">
        <v>1</v>
      </c>
      <c r="J2219" s="87">
        <f t="shared" si="339"/>
        <v>7950000</v>
      </c>
      <c r="K2219" s="70">
        <f t="shared" si="338"/>
        <v>2385000</v>
      </c>
      <c r="L2219" s="68"/>
      <c r="M2219" s="68"/>
      <c r="N2219" s="68"/>
      <c r="O2219" s="72"/>
      <c r="P2219" s="73"/>
      <c r="Q2219" s="74">
        <v>2011</v>
      </c>
      <c r="R2219" s="74">
        <v>10</v>
      </c>
      <c r="S2219" s="75">
        <f t="shared" si="343"/>
        <v>0.1</v>
      </c>
      <c r="T2219" s="76">
        <f t="shared" si="344"/>
        <v>795000</v>
      </c>
      <c r="U2219" s="66">
        <f t="shared" si="342"/>
        <v>7</v>
      </c>
      <c r="V2219" s="66"/>
      <c r="W2219" s="77">
        <f t="shared" si="345"/>
        <v>5565000</v>
      </c>
      <c r="X2219" s="18">
        <f t="shared" si="340"/>
        <v>2385000</v>
      </c>
    </row>
    <row r="2220" spans="1:24" s="78" customFormat="1" hidden="1" x14ac:dyDescent="0.2">
      <c r="A2220" s="65">
        <f t="shared" si="346"/>
        <v>71</v>
      </c>
      <c r="B2220" s="66"/>
      <c r="C2220" s="105" t="s">
        <v>2466</v>
      </c>
      <c r="D2220" s="66" t="s">
        <v>2476</v>
      </c>
      <c r="E2220" s="68" t="s">
        <v>58</v>
      </c>
      <c r="F2220" s="65">
        <v>1</v>
      </c>
      <c r="G2220" s="86">
        <v>7950000</v>
      </c>
      <c r="H2220" s="70">
        <f t="shared" si="341"/>
        <v>2385000</v>
      </c>
      <c r="I2220" s="65">
        <v>1</v>
      </c>
      <c r="J2220" s="87">
        <f t="shared" si="339"/>
        <v>7950000</v>
      </c>
      <c r="K2220" s="70">
        <f t="shared" si="338"/>
        <v>2385000</v>
      </c>
      <c r="L2220" s="68"/>
      <c r="M2220" s="68"/>
      <c r="N2220" s="68"/>
      <c r="O2220" s="72"/>
      <c r="P2220" s="73"/>
      <c r="Q2220" s="74">
        <v>2011</v>
      </c>
      <c r="R2220" s="74">
        <v>10</v>
      </c>
      <c r="S2220" s="75">
        <f t="shared" si="343"/>
        <v>0.1</v>
      </c>
      <c r="T2220" s="76">
        <f t="shared" si="344"/>
        <v>795000</v>
      </c>
      <c r="U2220" s="66">
        <f t="shared" si="342"/>
        <v>7</v>
      </c>
      <c r="V2220" s="66"/>
      <c r="W2220" s="77">
        <f t="shared" si="345"/>
        <v>5565000</v>
      </c>
      <c r="X2220" s="18">
        <f t="shared" si="340"/>
        <v>2385000</v>
      </c>
    </row>
    <row r="2221" spans="1:24" s="78" customFormat="1" hidden="1" x14ac:dyDescent="0.2">
      <c r="A2221" s="65">
        <f t="shared" si="346"/>
        <v>72</v>
      </c>
      <c r="B2221" s="66"/>
      <c r="C2221" s="67" t="s">
        <v>2477</v>
      </c>
      <c r="D2221" s="66" t="s">
        <v>2478</v>
      </c>
      <c r="E2221" s="68" t="s">
        <v>58</v>
      </c>
      <c r="F2221" s="65">
        <v>1</v>
      </c>
      <c r="G2221" s="69">
        <v>5250000</v>
      </c>
      <c r="H2221" s="70">
        <f t="shared" si="341"/>
        <v>1050000</v>
      </c>
      <c r="I2221" s="65">
        <v>1</v>
      </c>
      <c r="J2221" s="87">
        <f t="shared" si="339"/>
        <v>5250000</v>
      </c>
      <c r="K2221" s="70">
        <f t="shared" si="338"/>
        <v>1050000</v>
      </c>
      <c r="L2221" s="68"/>
      <c r="M2221" s="68"/>
      <c r="N2221" s="68"/>
      <c r="O2221" s="72"/>
      <c r="P2221" s="73"/>
      <c r="Q2221" s="74">
        <v>2010</v>
      </c>
      <c r="R2221" s="74">
        <v>10</v>
      </c>
      <c r="S2221" s="75">
        <f t="shared" si="343"/>
        <v>0.1</v>
      </c>
      <c r="T2221" s="76">
        <f t="shared" si="344"/>
        <v>525000</v>
      </c>
      <c r="U2221" s="66">
        <f t="shared" si="342"/>
        <v>8</v>
      </c>
      <c r="V2221" s="66"/>
      <c r="W2221" s="77">
        <f t="shared" si="345"/>
        <v>4200000</v>
      </c>
      <c r="X2221" s="18">
        <f t="shared" si="340"/>
        <v>1050000</v>
      </c>
    </row>
    <row r="2222" spans="1:24" s="78" customFormat="1" hidden="1" x14ac:dyDescent="0.2">
      <c r="A2222" s="65">
        <f t="shared" si="346"/>
        <v>73</v>
      </c>
      <c r="B2222" s="66"/>
      <c r="C2222" s="67" t="s">
        <v>2477</v>
      </c>
      <c r="D2222" s="66" t="s">
        <v>2479</v>
      </c>
      <c r="E2222" s="68" t="s">
        <v>58</v>
      </c>
      <c r="F2222" s="65">
        <v>1</v>
      </c>
      <c r="G2222" s="69">
        <v>5250000</v>
      </c>
      <c r="H2222" s="70">
        <f t="shared" si="341"/>
        <v>1050000</v>
      </c>
      <c r="I2222" s="65">
        <v>1</v>
      </c>
      <c r="J2222" s="87">
        <f t="shared" si="339"/>
        <v>5250000</v>
      </c>
      <c r="K2222" s="70">
        <f t="shared" si="338"/>
        <v>1050000</v>
      </c>
      <c r="L2222" s="68"/>
      <c r="M2222" s="68"/>
      <c r="N2222" s="68"/>
      <c r="O2222" s="72"/>
      <c r="P2222" s="73"/>
      <c r="Q2222" s="74">
        <v>2010</v>
      </c>
      <c r="R2222" s="74">
        <v>10</v>
      </c>
      <c r="S2222" s="75">
        <f t="shared" si="343"/>
        <v>0.1</v>
      </c>
      <c r="T2222" s="76">
        <f t="shared" si="344"/>
        <v>525000</v>
      </c>
      <c r="U2222" s="66">
        <f t="shared" si="342"/>
        <v>8</v>
      </c>
      <c r="V2222" s="66"/>
      <c r="W2222" s="77">
        <f t="shared" si="345"/>
        <v>4200000</v>
      </c>
      <c r="X2222" s="18">
        <f t="shared" si="340"/>
        <v>1050000</v>
      </c>
    </row>
    <row r="2223" spans="1:24" s="78" customFormat="1" hidden="1" x14ac:dyDescent="0.2">
      <c r="A2223" s="65">
        <f t="shared" si="346"/>
        <v>74</v>
      </c>
      <c r="B2223" s="66"/>
      <c r="C2223" s="67" t="s">
        <v>2477</v>
      </c>
      <c r="D2223" s="66" t="s">
        <v>2480</v>
      </c>
      <c r="E2223" s="68" t="s">
        <v>58</v>
      </c>
      <c r="F2223" s="65">
        <v>1</v>
      </c>
      <c r="G2223" s="69">
        <v>5250000</v>
      </c>
      <c r="H2223" s="70">
        <f t="shared" si="341"/>
        <v>1050000</v>
      </c>
      <c r="I2223" s="65">
        <v>1</v>
      </c>
      <c r="J2223" s="87">
        <f t="shared" si="339"/>
        <v>5250000</v>
      </c>
      <c r="K2223" s="70">
        <f t="shared" si="338"/>
        <v>1050000</v>
      </c>
      <c r="L2223" s="68"/>
      <c r="M2223" s="68"/>
      <c r="N2223" s="68"/>
      <c r="O2223" s="72"/>
      <c r="P2223" s="73"/>
      <c r="Q2223" s="74">
        <v>2010</v>
      </c>
      <c r="R2223" s="74">
        <v>10</v>
      </c>
      <c r="S2223" s="75">
        <f t="shared" si="343"/>
        <v>0.1</v>
      </c>
      <c r="T2223" s="76">
        <f t="shared" si="344"/>
        <v>525000</v>
      </c>
      <c r="U2223" s="66">
        <f t="shared" si="342"/>
        <v>8</v>
      </c>
      <c r="V2223" s="66"/>
      <c r="W2223" s="77">
        <f t="shared" si="345"/>
        <v>4200000</v>
      </c>
      <c r="X2223" s="18">
        <f t="shared" si="340"/>
        <v>1050000</v>
      </c>
    </row>
    <row r="2224" spans="1:24" s="78" customFormat="1" hidden="1" x14ac:dyDescent="0.2">
      <c r="A2224" s="65">
        <f t="shared" si="346"/>
        <v>75</v>
      </c>
      <c r="B2224" s="66"/>
      <c r="C2224" s="67" t="s">
        <v>2477</v>
      </c>
      <c r="D2224" s="66" t="s">
        <v>2481</v>
      </c>
      <c r="E2224" s="68" t="s">
        <v>58</v>
      </c>
      <c r="F2224" s="65">
        <v>1</v>
      </c>
      <c r="G2224" s="69">
        <v>5250000</v>
      </c>
      <c r="H2224" s="70">
        <f t="shared" si="341"/>
        <v>1050000</v>
      </c>
      <c r="I2224" s="65">
        <v>1</v>
      </c>
      <c r="J2224" s="87">
        <f t="shared" si="339"/>
        <v>5250000</v>
      </c>
      <c r="K2224" s="70">
        <f t="shared" si="338"/>
        <v>1050000</v>
      </c>
      <c r="L2224" s="68"/>
      <c r="M2224" s="68"/>
      <c r="N2224" s="68"/>
      <c r="O2224" s="72"/>
      <c r="P2224" s="73"/>
      <c r="Q2224" s="74">
        <v>2010</v>
      </c>
      <c r="R2224" s="74">
        <v>10</v>
      </c>
      <c r="S2224" s="75">
        <f t="shared" si="343"/>
        <v>0.1</v>
      </c>
      <c r="T2224" s="76">
        <f t="shared" si="344"/>
        <v>525000</v>
      </c>
      <c r="U2224" s="66">
        <f t="shared" si="342"/>
        <v>8</v>
      </c>
      <c r="V2224" s="66"/>
      <c r="W2224" s="77">
        <f t="shared" si="345"/>
        <v>4200000</v>
      </c>
      <c r="X2224" s="18">
        <f t="shared" si="340"/>
        <v>1050000</v>
      </c>
    </row>
    <row r="2225" spans="1:24" s="78" customFormat="1" hidden="1" x14ac:dyDescent="0.2">
      <c r="A2225" s="65">
        <f t="shared" si="346"/>
        <v>76</v>
      </c>
      <c r="B2225" s="66"/>
      <c r="C2225" s="67" t="s">
        <v>2477</v>
      </c>
      <c r="D2225" s="66" t="s">
        <v>2482</v>
      </c>
      <c r="E2225" s="68" t="s">
        <v>58</v>
      </c>
      <c r="F2225" s="65">
        <v>1</v>
      </c>
      <c r="G2225" s="69">
        <v>5250000</v>
      </c>
      <c r="H2225" s="70">
        <f t="shared" si="341"/>
        <v>1050000</v>
      </c>
      <c r="I2225" s="65">
        <v>1</v>
      </c>
      <c r="J2225" s="87">
        <f t="shared" si="339"/>
        <v>5250000</v>
      </c>
      <c r="K2225" s="70">
        <f t="shared" si="338"/>
        <v>1050000</v>
      </c>
      <c r="L2225" s="68"/>
      <c r="M2225" s="68"/>
      <c r="N2225" s="68"/>
      <c r="O2225" s="72"/>
      <c r="P2225" s="73"/>
      <c r="Q2225" s="74">
        <v>2010</v>
      </c>
      <c r="R2225" s="74">
        <v>10</v>
      </c>
      <c r="S2225" s="75">
        <f t="shared" si="343"/>
        <v>0.1</v>
      </c>
      <c r="T2225" s="76">
        <f t="shared" si="344"/>
        <v>525000</v>
      </c>
      <c r="U2225" s="66">
        <f t="shared" si="342"/>
        <v>8</v>
      </c>
      <c r="V2225" s="66"/>
      <c r="W2225" s="77">
        <f t="shared" si="345"/>
        <v>4200000</v>
      </c>
      <c r="X2225" s="18">
        <f t="shared" si="340"/>
        <v>1050000</v>
      </c>
    </row>
    <row r="2226" spans="1:24" s="78" customFormat="1" hidden="1" x14ac:dyDescent="0.2">
      <c r="A2226" s="65">
        <f t="shared" si="346"/>
        <v>77</v>
      </c>
      <c r="B2226" s="66"/>
      <c r="C2226" s="67" t="s">
        <v>2477</v>
      </c>
      <c r="D2226" s="66" t="s">
        <v>2483</v>
      </c>
      <c r="E2226" s="68" t="s">
        <v>58</v>
      </c>
      <c r="F2226" s="65">
        <v>1</v>
      </c>
      <c r="G2226" s="69">
        <v>5250000</v>
      </c>
      <c r="H2226" s="70">
        <f t="shared" si="341"/>
        <v>1050000</v>
      </c>
      <c r="I2226" s="65">
        <v>1</v>
      </c>
      <c r="J2226" s="87">
        <f t="shared" si="339"/>
        <v>5250000</v>
      </c>
      <c r="K2226" s="70">
        <f t="shared" si="338"/>
        <v>1050000</v>
      </c>
      <c r="L2226" s="68"/>
      <c r="M2226" s="68"/>
      <c r="N2226" s="68"/>
      <c r="O2226" s="72"/>
      <c r="P2226" s="73"/>
      <c r="Q2226" s="74">
        <v>2010</v>
      </c>
      <c r="R2226" s="74">
        <v>10</v>
      </c>
      <c r="S2226" s="75">
        <f t="shared" si="343"/>
        <v>0.1</v>
      </c>
      <c r="T2226" s="76">
        <f t="shared" si="344"/>
        <v>525000</v>
      </c>
      <c r="U2226" s="66">
        <f t="shared" si="342"/>
        <v>8</v>
      </c>
      <c r="V2226" s="66"/>
      <c r="W2226" s="77">
        <f t="shared" si="345"/>
        <v>4200000</v>
      </c>
      <c r="X2226" s="18">
        <f t="shared" si="340"/>
        <v>1050000</v>
      </c>
    </row>
    <row r="2227" spans="1:24" s="78" customFormat="1" hidden="1" x14ac:dyDescent="0.2">
      <c r="A2227" s="65">
        <f t="shared" si="346"/>
        <v>78</v>
      </c>
      <c r="B2227" s="66"/>
      <c r="C2227" s="67" t="s">
        <v>2477</v>
      </c>
      <c r="D2227" s="66" t="s">
        <v>2484</v>
      </c>
      <c r="E2227" s="68" t="s">
        <v>58</v>
      </c>
      <c r="F2227" s="65">
        <v>1</v>
      </c>
      <c r="G2227" s="69">
        <v>5250000</v>
      </c>
      <c r="H2227" s="70">
        <f t="shared" si="341"/>
        <v>1050000</v>
      </c>
      <c r="I2227" s="65">
        <v>1</v>
      </c>
      <c r="J2227" s="87">
        <f t="shared" si="339"/>
        <v>5250000</v>
      </c>
      <c r="K2227" s="70">
        <f t="shared" si="338"/>
        <v>1050000</v>
      </c>
      <c r="L2227" s="68"/>
      <c r="M2227" s="68"/>
      <c r="N2227" s="68"/>
      <c r="O2227" s="72"/>
      <c r="P2227" s="73"/>
      <c r="Q2227" s="74">
        <v>2010</v>
      </c>
      <c r="R2227" s="74">
        <v>10</v>
      </c>
      <c r="S2227" s="75">
        <f t="shared" si="343"/>
        <v>0.1</v>
      </c>
      <c r="T2227" s="76">
        <f t="shared" si="344"/>
        <v>525000</v>
      </c>
      <c r="U2227" s="66">
        <f t="shared" si="342"/>
        <v>8</v>
      </c>
      <c r="V2227" s="66"/>
      <c r="W2227" s="77">
        <f t="shared" si="345"/>
        <v>4200000</v>
      </c>
      <c r="X2227" s="18">
        <f t="shared" si="340"/>
        <v>1050000</v>
      </c>
    </row>
    <row r="2228" spans="1:24" s="78" customFormat="1" hidden="1" x14ac:dyDescent="0.2">
      <c r="A2228" s="65">
        <f t="shared" si="346"/>
        <v>79</v>
      </c>
      <c r="B2228" s="66"/>
      <c r="C2228" s="67" t="s">
        <v>2477</v>
      </c>
      <c r="D2228" s="66" t="s">
        <v>2485</v>
      </c>
      <c r="E2228" s="68" t="s">
        <v>58</v>
      </c>
      <c r="F2228" s="65">
        <v>1</v>
      </c>
      <c r="G2228" s="69">
        <v>5250000</v>
      </c>
      <c r="H2228" s="70">
        <f t="shared" si="341"/>
        <v>1050000</v>
      </c>
      <c r="I2228" s="65">
        <v>1</v>
      </c>
      <c r="J2228" s="87">
        <f t="shared" si="339"/>
        <v>5250000</v>
      </c>
      <c r="K2228" s="70">
        <f t="shared" si="338"/>
        <v>1050000</v>
      </c>
      <c r="L2228" s="68"/>
      <c r="M2228" s="68"/>
      <c r="N2228" s="68"/>
      <c r="O2228" s="72"/>
      <c r="P2228" s="73"/>
      <c r="Q2228" s="74">
        <v>2010</v>
      </c>
      <c r="R2228" s="74">
        <v>10</v>
      </c>
      <c r="S2228" s="75">
        <f t="shared" si="343"/>
        <v>0.1</v>
      </c>
      <c r="T2228" s="76">
        <f t="shared" si="344"/>
        <v>525000</v>
      </c>
      <c r="U2228" s="66">
        <f t="shared" si="342"/>
        <v>8</v>
      </c>
      <c r="V2228" s="66"/>
      <c r="W2228" s="77">
        <f t="shared" si="345"/>
        <v>4200000</v>
      </c>
      <c r="X2228" s="18">
        <f t="shared" si="340"/>
        <v>1050000</v>
      </c>
    </row>
    <row r="2229" spans="1:24" s="78" customFormat="1" hidden="1" x14ac:dyDescent="0.2">
      <c r="A2229" s="65">
        <f t="shared" si="346"/>
        <v>80</v>
      </c>
      <c r="B2229" s="66"/>
      <c r="C2229" s="67" t="s">
        <v>2477</v>
      </c>
      <c r="D2229" s="66" t="s">
        <v>2486</v>
      </c>
      <c r="E2229" s="68" t="s">
        <v>58</v>
      </c>
      <c r="F2229" s="65">
        <v>1</v>
      </c>
      <c r="G2229" s="69">
        <v>5250000</v>
      </c>
      <c r="H2229" s="70">
        <f t="shared" si="341"/>
        <v>1050000</v>
      </c>
      <c r="I2229" s="65">
        <v>1</v>
      </c>
      <c r="J2229" s="87">
        <f t="shared" si="339"/>
        <v>5250000</v>
      </c>
      <c r="K2229" s="70">
        <f t="shared" si="338"/>
        <v>1050000</v>
      </c>
      <c r="L2229" s="68"/>
      <c r="M2229" s="68"/>
      <c r="N2229" s="68"/>
      <c r="O2229" s="72"/>
      <c r="P2229" s="73"/>
      <c r="Q2229" s="74">
        <v>2010</v>
      </c>
      <c r="R2229" s="74">
        <v>10</v>
      </c>
      <c r="S2229" s="75">
        <f t="shared" si="343"/>
        <v>0.1</v>
      </c>
      <c r="T2229" s="76">
        <f t="shared" si="344"/>
        <v>525000</v>
      </c>
      <c r="U2229" s="66">
        <f t="shared" si="342"/>
        <v>8</v>
      </c>
      <c r="V2229" s="66"/>
      <c r="W2229" s="77">
        <f t="shared" si="345"/>
        <v>4200000</v>
      </c>
      <c r="X2229" s="18">
        <f t="shared" si="340"/>
        <v>1050000</v>
      </c>
    </row>
    <row r="2230" spans="1:24" s="78" customFormat="1" hidden="1" x14ac:dyDescent="0.2">
      <c r="A2230" s="65">
        <f t="shared" si="346"/>
        <v>81</v>
      </c>
      <c r="B2230" s="66"/>
      <c r="C2230" s="67" t="s">
        <v>2477</v>
      </c>
      <c r="D2230" s="66" t="s">
        <v>2487</v>
      </c>
      <c r="E2230" s="68" t="s">
        <v>58</v>
      </c>
      <c r="F2230" s="65">
        <v>1</v>
      </c>
      <c r="G2230" s="69">
        <v>5250000</v>
      </c>
      <c r="H2230" s="70">
        <f t="shared" si="341"/>
        <v>1050000</v>
      </c>
      <c r="I2230" s="65">
        <v>1</v>
      </c>
      <c r="J2230" s="87">
        <f t="shared" si="339"/>
        <v>5250000</v>
      </c>
      <c r="K2230" s="70">
        <f t="shared" si="338"/>
        <v>1050000</v>
      </c>
      <c r="L2230" s="68"/>
      <c r="M2230" s="68"/>
      <c r="N2230" s="68"/>
      <c r="O2230" s="72"/>
      <c r="P2230" s="73"/>
      <c r="Q2230" s="74">
        <v>2010</v>
      </c>
      <c r="R2230" s="74">
        <v>10</v>
      </c>
      <c r="S2230" s="75">
        <f t="shared" si="343"/>
        <v>0.1</v>
      </c>
      <c r="T2230" s="76">
        <f t="shared" si="344"/>
        <v>525000</v>
      </c>
      <c r="U2230" s="66">
        <f t="shared" si="342"/>
        <v>8</v>
      </c>
      <c r="V2230" s="66"/>
      <c r="W2230" s="77">
        <f t="shared" si="345"/>
        <v>4200000</v>
      </c>
      <c r="X2230" s="18">
        <f t="shared" si="340"/>
        <v>1050000</v>
      </c>
    </row>
    <row r="2231" spans="1:24" s="78" customFormat="1" hidden="1" x14ac:dyDescent="0.2">
      <c r="A2231" s="65">
        <f t="shared" si="346"/>
        <v>82</v>
      </c>
      <c r="B2231" s="66"/>
      <c r="C2231" s="67" t="s">
        <v>2488</v>
      </c>
      <c r="D2231" s="66" t="s">
        <v>2489</v>
      </c>
      <c r="E2231" s="68" t="s">
        <v>58</v>
      </c>
      <c r="F2231" s="65">
        <v>1</v>
      </c>
      <c r="G2231" s="86">
        <f>44600000/2</f>
        <v>22300000</v>
      </c>
      <c r="H2231" s="70">
        <v>0</v>
      </c>
      <c r="I2231" s="65">
        <v>1</v>
      </c>
      <c r="J2231" s="87">
        <f t="shared" si="339"/>
        <v>22300000</v>
      </c>
      <c r="K2231" s="70">
        <f t="shared" si="339"/>
        <v>0</v>
      </c>
      <c r="L2231" s="68"/>
      <c r="M2231" s="68"/>
      <c r="N2231" s="68"/>
      <c r="O2231" s="72"/>
      <c r="P2231" s="73"/>
      <c r="Q2231" s="74">
        <v>2000</v>
      </c>
      <c r="R2231" s="74">
        <v>10</v>
      </c>
      <c r="S2231" s="75">
        <f t="shared" si="343"/>
        <v>0.1</v>
      </c>
      <c r="T2231" s="76">
        <f t="shared" si="344"/>
        <v>2230000</v>
      </c>
      <c r="U2231" s="66">
        <f t="shared" si="342"/>
        <v>18</v>
      </c>
      <c r="V2231" s="66"/>
      <c r="W2231" s="77">
        <f t="shared" si="345"/>
        <v>40140000</v>
      </c>
      <c r="X2231" s="18">
        <f t="shared" si="340"/>
        <v>0</v>
      </c>
    </row>
    <row r="2232" spans="1:24" s="78" customFormat="1" hidden="1" x14ac:dyDescent="0.2">
      <c r="A2232" s="65">
        <f t="shared" si="346"/>
        <v>83</v>
      </c>
      <c r="B2232" s="66"/>
      <c r="C2232" s="67" t="s">
        <v>2488</v>
      </c>
      <c r="D2232" s="66" t="s">
        <v>2490</v>
      </c>
      <c r="E2232" s="68" t="s">
        <v>58</v>
      </c>
      <c r="F2232" s="65">
        <v>1</v>
      </c>
      <c r="G2232" s="86">
        <f>44600000/2</f>
        <v>22300000</v>
      </c>
      <c r="H2232" s="70">
        <v>0</v>
      </c>
      <c r="I2232" s="65">
        <v>1</v>
      </c>
      <c r="J2232" s="87">
        <f t="shared" si="339"/>
        <v>22300000</v>
      </c>
      <c r="K2232" s="70">
        <f t="shared" si="339"/>
        <v>0</v>
      </c>
      <c r="L2232" s="68"/>
      <c r="M2232" s="68"/>
      <c r="N2232" s="68"/>
      <c r="O2232" s="72"/>
      <c r="P2232" s="73"/>
      <c r="Q2232" s="74">
        <v>2000</v>
      </c>
      <c r="R2232" s="74">
        <v>10</v>
      </c>
      <c r="S2232" s="75">
        <f t="shared" si="343"/>
        <v>0.1</v>
      </c>
      <c r="T2232" s="76">
        <f t="shared" si="344"/>
        <v>2230000</v>
      </c>
      <c r="U2232" s="66">
        <f t="shared" si="342"/>
        <v>18</v>
      </c>
      <c r="V2232" s="66"/>
      <c r="W2232" s="77">
        <f t="shared" si="345"/>
        <v>40140000</v>
      </c>
      <c r="X2232" s="18">
        <f t="shared" si="340"/>
        <v>0</v>
      </c>
    </row>
    <row r="2233" spans="1:24" s="78" customFormat="1" hidden="1" x14ac:dyDescent="0.2">
      <c r="A2233" s="65">
        <f t="shared" si="346"/>
        <v>84</v>
      </c>
      <c r="B2233" s="66"/>
      <c r="C2233" s="105" t="s">
        <v>2491</v>
      </c>
      <c r="D2233" s="66" t="s">
        <v>2492</v>
      </c>
      <c r="E2233" s="68" t="s">
        <v>58</v>
      </c>
      <c r="F2233" s="65">
        <v>1</v>
      </c>
      <c r="G2233" s="212">
        <v>5200000</v>
      </c>
      <c r="H2233" s="70">
        <f t="shared" ref="H2233:H2245" si="347">G2233-W2233</f>
        <v>1560000</v>
      </c>
      <c r="I2233" s="65">
        <v>1</v>
      </c>
      <c r="J2233" s="87">
        <f t="shared" si="339"/>
        <v>5200000</v>
      </c>
      <c r="K2233" s="70">
        <f t="shared" si="339"/>
        <v>1560000</v>
      </c>
      <c r="L2233" s="68"/>
      <c r="M2233" s="68"/>
      <c r="N2233" s="68"/>
      <c r="O2233" s="72"/>
      <c r="P2233" s="73"/>
      <c r="Q2233" s="74">
        <v>2011</v>
      </c>
      <c r="R2233" s="74">
        <v>10</v>
      </c>
      <c r="S2233" s="75">
        <f t="shared" si="343"/>
        <v>0.1</v>
      </c>
      <c r="T2233" s="76">
        <f t="shared" si="344"/>
        <v>520000</v>
      </c>
      <c r="U2233" s="66">
        <f t="shared" si="342"/>
        <v>7</v>
      </c>
      <c r="V2233" s="66"/>
      <c r="W2233" s="77">
        <f t="shared" si="345"/>
        <v>3640000</v>
      </c>
      <c r="X2233" s="18">
        <f t="shared" si="340"/>
        <v>1560000</v>
      </c>
    </row>
    <row r="2234" spans="1:24" s="78" customFormat="1" hidden="1" x14ac:dyDescent="0.2">
      <c r="A2234" s="65">
        <f t="shared" si="346"/>
        <v>85</v>
      </c>
      <c r="B2234" s="66"/>
      <c r="C2234" s="105" t="s">
        <v>2491</v>
      </c>
      <c r="D2234" s="66" t="s">
        <v>2493</v>
      </c>
      <c r="E2234" s="68" t="s">
        <v>58</v>
      </c>
      <c r="F2234" s="65">
        <v>1</v>
      </c>
      <c r="G2234" s="212">
        <v>5200000</v>
      </c>
      <c r="H2234" s="70">
        <f t="shared" si="347"/>
        <v>1560000</v>
      </c>
      <c r="I2234" s="65">
        <v>1</v>
      </c>
      <c r="J2234" s="87">
        <f t="shared" ref="J2234:K2297" si="348">G2234</f>
        <v>5200000</v>
      </c>
      <c r="K2234" s="70">
        <f t="shared" si="348"/>
        <v>1560000</v>
      </c>
      <c r="L2234" s="68"/>
      <c r="M2234" s="68"/>
      <c r="N2234" s="68"/>
      <c r="O2234" s="72"/>
      <c r="P2234" s="73"/>
      <c r="Q2234" s="74">
        <v>2011</v>
      </c>
      <c r="R2234" s="74">
        <v>10</v>
      </c>
      <c r="S2234" s="75">
        <f t="shared" si="343"/>
        <v>0.1</v>
      </c>
      <c r="T2234" s="76">
        <f t="shared" si="344"/>
        <v>520000</v>
      </c>
      <c r="U2234" s="66">
        <f t="shared" si="342"/>
        <v>7</v>
      </c>
      <c r="V2234" s="66"/>
      <c r="W2234" s="77">
        <f t="shared" si="345"/>
        <v>3640000</v>
      </c>
      <c r="X2234" s="18">
        <f t="shared" ref="X2234:X2297" si="349">IF(H2234&lt;0,0,H2234)</f>
        <v>1560000</v>
      </c>
    </row>
    <row r="2235" spans="1:24" s="78" customFormat="1" hidden="1" x14ac:dyDescent="0.2">
      <c r="A2235" s="65">
        <f t="shared" si="346"/>
        <v>86</v>
      </c>
      <c r="B2235" s="66"/>
      <c r="C2235" s="105" t="s">
        <v>2491</v>
      </c>
      <c r="D2235" s="66" t="s">
        <v>2494</v>
      </c>
      <c r="E2235" s="68" t="s">
        <v>58</v>
      </c>
      <c r="F2235" s="65">
        <v>1</v>
      </c>
      <c r="G2235" s="212">
        <v>5200000</v>
      </c>
      <c r="H2235" s="70">
        <f t="shared" si="347"/>
        <v>1560000</v>
      </c>
      <c r="I2235" s="65">
        <v>1</v>
      </c>
      <c r="J2235" s="87">
        <f t="shared" si="348"/>
        <v>5200000</v>
      </c>
      <c r="K2235" s="70">
        <f t="shared" si="348"/>
        <v>1560000</v>
      </c>
      <c r="L2235" s="68"/>
      <c r="M2235" s="68"/>
      <c r="N2235" s="68"/>
      <c r="O2235" s="72"/>
      <c r="P2235" s="73"/>
      <c r="Q2235" s="74">
        <v>2011</v>
      </c>
      <c r="R2235" s="74">
        <v>10</v>
      </c>
      <c r="S2235" s="75">
        <f t="shared" si="343"/>
        <v>0.1</v>
      </c>
      <c r="T2235" s="76">
        <f t="shared" si="344"/>
        <v>520000</v>
      </c>
      <c r="U2235" s="66">
        <f t="shared" si="342"/>
        <v>7</v>
      </c>
      <c r="V2235" s="66"/>
      <c r="W2235" s="77">
        <f t="shared" si="345"/>
        <v>3640000</v>
      </c>
      <c r="X2235" s="18">
        <f t="shared" si="349"/>
        <v>1560000</v>
      </c>
    </row>
    <row r="2236" spans="1:24" s="78" customFormat="1" hidden="1" x14ac:dyDescent="0.2">
      <c r="A2236" s="65">
        <f t="shared" si="346"/>
        <v>87</v>
      </c>
      <c r="B2236" s="66"/>
      <c r="C2236" s="105" t="s">
        <v>2491</v>
      </c>
      <c r="D2236" s="66" t="s">
        <v>2495</v>
      </c>
      <c r="E2236" s="68" t="s">
        <v>58</v>
      </c>
      <c r="F2236" s="65">
        <v>1</v>
      </c>
      <c r="G2236" s="86">
        <v>8500000</v>
      </c>
      <c r="H2236" s="70">
        <f t="shared" si="347"/>
        <v>2550000</v>
      </c>
      <c r="I2236" s="65">
        <v>1</v>
      </c>
      <c r="J2236" s="87">
        <f t="shared" si="348"/>
        <v>8500000</v>
      </c>
      <c r="K2236" s="70">
        <f t="shared" si="348"/>
        <v>2550000</v>
      </c>
      <c r="L2236" s="68"/>
      <c r="M2236" s="68"/>
      <c r="N2236" s="68"/>
      <c r="O2236" s="72"/>
      <c r="P2236" s="73"/>
      <c r="Q2236" s="74">
        <v>2011</v>
      </c>
      <c r="R2236" s="74">
        <v>10</v>
      </c>
      <c r="S2236" s="75">
        <f t="shared" si="343"/>
        <v>0.1</v>
      </c>
      <c r="T2236" s="76">
        <f t="shared" si="344"/>
        <v>850000</v>
      </c>
      <c r="U2236" s="66">
        <f t="shared" si="342"/>
        <v>7</v>
      </c>
      <c r="V2236" s="66"/>
      <c r="W2236" s="77">
        <f t="shared" si="345"/>
        <v>5950000</v>
      </c>
      <c r="X2236" s="18">
        <f t="shared" si="349"/>
        <v>2550000</v>
      </c>
    </row>
    <row r="2237" spans="1:24" s="78" customFormat="1" hidden="1" x14ac:dyDescent="0.2">
      <c r="A2237" s="65">
        <f t="shared" si="346"/>
        <v>88</v>
      </c>
      <c r="B2237" s="66"/>
      <c r="C2237" s="105" t="s">
        <v>2491</v>
      </c>
      <c r="D2237" s="66" t="s">
        <v>2496</v>
      </c>
      <c r="E2237" s="68" t="s">
        <v>58</v>
      </c>
      <c r="F2237" s="65">
        <v>1</v>
      </c>
      <c r="G2237" s="86">
        <v>8500000</v>
      </c>
      <c r="H2237" s="70">
        <f t="shared" si="347"/>
        <v>2550000</v>
      </c>
      <c r="I2237" s="65">
        <v>1</v>
      </c>
      <c r="J2237" s="87">
        <f t="shared" si="348"/>
        <v>8500000</v>
      </c>
      <c r="K2237" s="70">
        <f t="shared" si="348"/>
        <v>2550000</v>
      </c>
      <c r="L2237" s="68"/>
      <c r="M2237" s="68"/>
      <c r="N2237" s="68"/>
      <c r="O2237" s="72"/>
      <c r="P2237" s="73"/>
      <c r="Q2237" s="74">
        <v>2011</v>
      </c>
      <c r="R2237" s="74">
        <v>10</v>
      </c>
      <c r="S2237" s="75">
        <f t="shared" si="343"/>
        <v>0.1</v>
      </c>
      <c r="T2237" s="76">
        <f t="shared" si="344"/>
        <v>850000</v>
      </c>
      <c r="U2237" s="66">
        <f t="shared" si="342"/>
        <v>7</v>
      </c>
      <c r="V2237" s="66"/>
      <c r="W2237" s="77">
        <f t="shared" si="345"/>
        <v>5950000</v>
      </c>
      <c r="X2237" s="18">
        <f t="shared" si="349"/>
        <v>2550000</v>
      </c>
    </row>
    <row r="2238" spans="1:24" s="78" customFormat="1" hidden="1" x14ac:dyDescent="0.2">
      <c r="A2238" s="65">
        <f t="shared" si="346"/>
        <v>89</v>
      </c>
      <c r="B2238" s="66"/>
      <c r="C2238" s="105" t="s">
        <v>2491</v>
      </c>
      <c r="D2238" s="66" t="s">
        <v>2497</v>
      </c>
      <c r="E2238" s="68" t="s">
        <v>58</v>
      </c>
      <c r="F2238" s="65">
        <v>1</v>
      </c>
      <c r="G2238" s="86">
        <v>8500000</v>
      </c>
      <c r="H2238" s="70">
        <f t="shared" si="347"/>
        <v>2550000</v>
      </c>
      <c r="I2238" s="65">
        <v>1</v>
      </c>
      <c r="J2238" s="87">
        <f t="shared" si="348"/>
        <v>8500000</v>
      </c>
      <c r="K2238" s="70">
        <f t="shared" si="348"/>
        <v>2550000</v>
      </c>
      <c r="L2238" s="68"/>
      <c r="M2238" s="68"/>
      <c r="N2238" s="68"/>
      <c r="O2238" s="72"/>
      <c r="P2238" s="73"/>
      <c r="Q2238" s="74">
        <v>2011</v>
      </c>
      <c r="R2238" s="74">
        <v>10</v>
      </c>
      <c r="S2238" s="75">
        <f t="shared" si="343"/>
        <v>0.1</v>
      </c>
      <c r="T2238" s="76">
        <f t="shared" si="344"/>
        <v>850000</v>
      </c>
      <c r="U2238" s="66">
        <f t="shared" si="342"/>
        <v>7</v>
      </c>
      <c r="V2238" s="66"/>
      <c r="W2238" s="77">
        <f t="shared" si="345"/>
        <v>5950000</v>
      </c>
      <c r="X2238" s="18">
        <f t="shared" si="349"/>
        <v>2550000</v>
      </c>
    </row>
    <row r="2239" spans="1:24" s="78" customFormat="1" hidden="1" x14ac:dyDescent="0.2">
      <c r="A2239" s="65">
        <f t="shared" si="346"/>
        <v>90</v>
      </c>
      <c r="B2239" s="66"/>
      <c r="C2239" s="105" t="s">
        <v>2491</v>
      </c>
      <c r="D2239" s="66" t="s">
        <v>2498</v>
      </c>
      <c r="E2239" s="68" t="s">
        <v>58</v>
      </c>
      <c r="F2239" s="65">
        <v>1</v>
      </c>
      <c r="G2239" s="86">
        <v>8500000</v>
      </c>
      <c r="H2239" s="70">
        <f t="shared" si="347"/>
        <v>2550000</v>
      </c>
      <c r="I2239" s="65">
        <v>1</v>
      </c>
      <c r="J2239" s="87">
        <f t="shared" si="348"/>
        <v>8500000</v>
      </c>
      <c r="K2239" s="70">
        <f t="shared" si="348"/>
        <v>2550000</v>
      </c>
      <c r="L2239" s="68"/>
      <c r="M2239" s="68"/>
      <c r="N2239" s="68"/>
      <c r="O2239" s="72"/>
      <c r="P2239" s="73"/>
      <c r="Q2239" s="74">
        <v>2011</v>
      </c>
      <c r="R2239" s="74">
        <v>10</v>
      </c>
      <c r="S2239" s="75">
        <f t="shared" si="343"/>
        <v>0.1</v>
      </c>
      <c r="T2239" s="76">
        <f t="shared" si="344"/>
        <v>850000</v>
      </c>
      <c r="U2239" s="66">
        <f t="shared" si="342"/>
        <v>7</v>
      </c>
      <c r="V2239" s="66"/>
      <c r="W2239" s="77">
        <f t="shared" si="345"/>
        <v>5950000</v>
      </c>
      <c r="X2239" s="18">
        <f t="shared" si="349"/>
        <v>2550000</v>
      </c>
    </row>
    <row r="2240" spans="1:24" s="78" customFormat="1" hidden="1" x14ac:dyDescent="0.2">
      <c r="A2240" s="65">
        <f t="shared" si="346"/>
        <v>91</v>
      </c>
      <c r="B2240" s="66"/>
      <c r="C2240" s="105" t="s">
        <v>2491</v>
      </c>
      <c r="D2240" s="66" t="s">
        <v>2499</v>
      </c>
      <c r="E2240" s="68" t="s">
        <v>58</v>
      </c>
      <c r="F2240" s="65">
        <v>1</v>
      </c>
      <c r="G2240" s="86">
        <v>8500000</v>
      </c>
      <c r="H2240" s="70">
        <f t="shared" si="347"/>
        <v>2550000</v>
      </c>
      <c r="I2240" s="65">
        <v>1</v>
      </c>
      <c r="J2240" s="87">
        <f t="shared" si="348"/>
        <v>8500000</v>
      </c>
      <c r="K2240" s="70">
        <f t="shared" si="348"/>
        <v>2550000</v>
      </c>
      <c r="L2240" s="68"/>
      <c r="M2240" s="68"/>
      <c r="N2240" s="68"/>
      <c r="O2240" s="72"/>
      <c r="P2240" s="73"/>
      <c r="Q2240" s="74">
        <v>2011</v>
      </c>
      <c r="R2240" s="74">
        <v>10</v>
      </c>
      <c r="S2240" s="75">
        <f t="shared" si="343"/>
        <v>0.1</v>
      </c>
      <c r="T2240" s="76">
        <f t="shared" si="344"/>
        <v>850000</v>
      </c>
      <c r="U2240" s="66">
        <f t="shared" si="342"/>
        <v>7</v>
      </c>
      <c r="V2240" s="66"/>
      <c r="W2240" s="77">
        <f t="shared" si="345"/>
        <v>5950000</v>
      </c>
      <c r="X2240" s="18">
        <f t="shared" si="349"/>
        <v>2550000</v>
      </c>
    </row>
    <row r="2241" spans="1:24" s="339" customFormat="1" hidden="1" x14ac:dyDescent="0.2">
      <c r="A2241" s="65">
        <f t="shared" si="346"/>
        <v>92</v>
      </c>
      <c r="B2241" s="66"/>
      <c r="C2241" s="335" t="s">
        <v>2500</v>
      </c>
      <c r="D2241" s="336" t="s">
        <v>2501</v>
      </c>
      <c r="E2241" s="68" t="s">
        <v>58</v>
      </c>
      <c r="F2241" s="65">
        <v>1</v>
      </c>
      <c r="G2241" s="69">
        <v>12500000</v>
      </c>
      <c r="H2241" s="70">
        <f t="shared" si="347"/>
        <v>3750000</v>
      </c>
      <c r="I2241" s="65">
        <v>1</v>
      </c>
      <c r="J2241" s="87">
        <f t="shared" si="348"/>
        <v>12500000</v>
      </c>
      <c r="K2241" s="70">
        <f t="shared" si="348"/>
        <v>3750000</v>
      </c>
      <c r="L2241" s="337"/>
      <c r="M2241" s="337"/>
      <c r="N2241" s="337"/>
      <c r="O2241" s="76"/>
      <c r="P2241" s="73"/>
      <c r="Q2241" s="65">
        <v>2011</v>
      </c>
      <c r="R2241" s="338">
        <v>10</v>
      </c>
      <c r="S2241" s="75">
        <f t="shared" si="343"/>
        <v>0.1</v>
      </c>
      <c r="T2241" s="76">
        <f t="shared" si="344"/>
        <v>1250000</v>
      </c>
      <c r="U2241" s="66">
        <f t="shared" si="342"/>
        <v>7</v>
      </c>
      <c r="V2241" s="66"/>
      <c r="W2241" s="77">
        <f t="shared" si="345"/>
        <v>8750000</v>
      </c>
      <c r="X2241" s="18">
        <f t="shared" si="349"/>
        <v>3750000</v>
      </c>
    </row>
    <row r="2242" spans="1:24" s="339" customFormat="1" hidden="1" x14ac:dyDescent="0.2">
      <c r="A2242" s="65">
        <f t="shared" si="346"/>
        <v>93</v>
      </c>
      <c r="B2242" s="66"/>
      <c r="C2242" s="335" t="s">
        <v>2500</v>
      </c>
      <c r="D2242" s="336" t="s">
        <v>2501</v>
      </c>
      <c r="E2242" s="68" t="s">
        <v>58</v>
      </c>
      <c r="F2242" s="65">
        <v>1</v>
      </c>
      <c r="G2242" s="69">
        <v>12500000</v>
      </c>
      <c r="H2242" s="70">
        <f t="shared" si="347"/>
        <v>3750000</v>
      </c>
      <c r="I2242" s="65">
        <v>1</v>
      </c>
      <c r="J2242" s="87">
        <f t="shared" si="348"/>
        <v>12500000</v>
      </c>
      <c r="K2242" s="70">
        <f t="shared" si="348"/>
        <v>3750000</v>
      </c>
      <c r="L2242" s="337"/>
      <c r="M2242" s="337"/>
      <c r="N2242" s="337"/>
      <c r="O2242" s="76"/>
      <c r="P2242" s="73"/>
      <c r="Q2242" s="65">
        <v>2011</v>
      </c>
      <c r="R2242" s="338">
        <v>10</v>
      </c>
      <c r="S2242" s="75">
        <f t="shared" si="343"/>
        <v>0.1</v>
      </c>
      <c r="T2242" s="76">
        <f t="shared" si="344"/>
        <v>1250000</v>
      </c>
      <c r="U2242" s="66">
        <f t="shared" si="342"/>
        <v>7</v>
      </c>
      <c r="V2242" s="66"/>
      <c r="W2242" s="77">
        <f t="shared" si="345"/>
        <v>8750000</v>
      </c>
      <c r="X2242" s="18">
        <f t="shared" si="349"/>
        <v>3750000</v>
      </c>
    </row>
    <row r="2243" spans="1:24" s="339" customFormat="1" hidden="1" x14ac:dyDescent="0.2">
      <c r="A2243" s="65">
        <f t="shared" si="346"/>
        <v>94</v>
      </c>
      <c r="B2243" s="66"/>
      <c r="C2243" s="335" t="s">
        <v>2500</v>
      </c>
      <c r="D2243" s="336" t="s">
        <v>2501</v>
      </c>
      <c r="E2243" s="68" t="s">
        <v>58</v>
      </c>
      <c r="F2243" s="65">
        <v>1</v>
      </c>
      <c r="G2243" s="69">
        <v>12500000</v>
      </c>
      <c r="H2243" s="70">
        <f t="shared" si="347"/>
        <v>3750000</v>
      </c>
      <c r="I2243" s="65">
        <v>1</v>
      </c>
      <c r="J2243" s="87">
        <f t="shared" si="348"/>
        <v>12500000</v>
      </c>
      <c r="K2243" s="70">
        <f t="shared" si="348"/>
        <v>3750000</v>
      </c>
      <c r="L2243" s="337"/>
      <c r="M2243" s="337"/>
      <c r="N2243" s="337"/>
      <c r="O2243" s="76"/>
      <c r="P2243" s="73"/>
      <c r="Q2243" s="65">
        <v>2011</v>
      </c>
      <c r="R2243" s="338">
        <v>10</v>
      </c>
      <c r="S2243" s="75">
        <f t="shared" si="343"/>
        <v>0.1</v>
      </c>
      <c r="T2243" s="76">
        <f t="shared" si="344"/>
        <v>1250000</v>
      </c>
      <c r="U2243" s="66">
        <f t="shared" si="342"/>
        <v>7</v>
      </c>
      <c r="V2243" s="66"/>
      <c r="W2243" s="77">
        <f t="shared" si="345"/>
        <v>8750000</v>
      </c>
      <c r="X2243" s="18">
        <f t="shared" si="349"/>
        <v>3750000</v>
      </c>
    </row>
    <row r="2244" spans="1:24" s="339" customFormat="1" hidden="1" x14ac:dyDescent="0.2">
      <c r="A2244" s="65">
        <f t="shared" si="346"/>
        <v>95</v>
      </c>
      <c r="B2244" s="66"/>
      <c r="C2244" s="335" t="s">
        <v>2500</v>
      </c>
      <c r="D2244" s="336" t="s">
        <v>2501</v>
      </c>
      <c r="E2244" s="68" t="s">
        <v>58</v>
      </c>
      <c r="F2244" s="65">
        <v>1</v>
      </c>
      <c r="G2244" s="69">
        <v>12500000</v>
      </c>
      <c r="H2244" s="70">
        <f t="shared" si="347"/>
        <v>3750000</v>
      </c>
      <c r="I2244" s="65">
        <v>1</v>
      </c>
      <c r="J2244" s="87">
        <f t="shared" si="348"/>
        <v>12500000</v>
      </c>
      <c r="K2244" s="70">
        <f t="shared" si="348"/>
        <v>3750000</v>
      </c>
      <c r="L2244" s="337"/>
      <c r="M2244" s="337"/>
      <c r="N2244" s="337"/>
      <c r="O2244" s="76"/>
      <c r="P2244" s="73"/>
      <c r="Q2244" s="65">
        <v>2011</v>
      </c>
      <c r="R2244" s="338">
        <v>10</v>
      </c>
      <c r="S2244" s="75">
        <f t="shared" si="343"/>
        <v>0.1</v>
      </c>
      <c r="T2244" s="76">
        <f t="shared" si="344"/>
        <v>1250000</v>
      </c>
      <c r="U2244" s="66">
        <f t="shared" si="342"/>
        <v>7</v>
      </c>
      <c r="V2244" s="66"/>
      <c r="W2244" s="77">
        <f t="shared" si="345"/>
        <v>8750000</v>
      </c>
      <c r="X2244" s="18">
        <f t="shared" si="349"/>
        <v>3750000</v>
      </c>
    </row>
    <row r="2245" spans="1:24" s="339" customFormat="1" hidden="1" x14ac:dyDescent="0.2">
      <c r="A2245" s="65">
        <f t="shared" si="346"/>
        <v>96</v>
      </c>
      <c r="B2245" s="66"/>
      <c r="C2245" s="335" t="s">
        <v>2500</v>
      </c>
      <c r="D2245" s="336" t="s">
        <v>2501</v>
      </c>
      <c r="E2245" s="68" t="s">
        <v>58</v>
      </c>
      <c r="F2245" s="65">
        <v>1</v>
      </c>
      <c r="G2245" s="69">
        <v>12500000</v>
      </c>
      <c r="H2245" s="70">
        <f t="shared" si="347"/>
        <v>3750000</v>
      </c>
      <c r="I2245" s="65">
        <v>1</v>
      </c>
      <c r="J2245" s="87">
        <f t="shared" si="348"/>
        <v>12500000</v>
      </c>
      <c r="K2245" s="70">
        <f t="shared" si="348"/>
        <v>3750000</v>
      </c>
      <c r="L2245" s="337"/>
      <c r="M2245" s="337"/>
      <c r="N2245" s="337"/>
      <c r="O2245" s="76"/>
      <c r="P2245" s="73"/>
      <c r="Q2245" s="65">
        <v>2011</v>
      </c>
      <c r="R2245" s="338">
        <v>10</v>
      </c>
      <c r="S2245" s="75">
        <f t="shared" si="343"/>
        <v>0.1</v>
      </c>
      <c r="T2245" s="76">
        <f t="shared" si="344"/>
        <v>1250000</v>
      </c>
      <c r="U2245" s="66">
        <f t="shared" si="342"/>
        <v>7</v>
      </c>
      <c r="V2245" s="66"/>
      <c r="W2245" s="77">
        <f t="shared" si="345"/>
        <v>8750000</v>
      </c>
      <c r="X2245" s="18">
        <f t="shared" si="349"/>
        <v>3750000</v>
      </c>
    </row>
    <row r="2246" spans="1:24" s="78" customFormat="1" ht="150" hidden="1" x14ac:dyDescent="0.2">
      <c r="A2246" s="65">
        <f t="shared" si="346"/>
        <v>97</v>
      </c>
      <c r="B2246" s="66"/>
      <c r="C2246" s="67" t="s">
        <v>2502</v>
      </c>
      <c r="D2246" s="66">
        <v>5000516</v>
      </c>
      <c r="E2246" s="68" t="s">
        <v>58</v>
      </c>
      <c r="F2246" s="65">
        <v>1</v>
      </c>
      <c r="G2246" s="86">
        <v>51315500</v>
      </c>
      <c r="H2246" s="70">
        <v>0</v>
      </c>
      <c r="I2246" s="65">
        <v>1</v>
      </c>
      <c r="J2246" s="87">
        <f t="shared" si="348"/>
        <v>51315500</v>
      </c>
      <c r="K2246" s="70">
        <f t="shared" si="348"/>
        <v>0</v>
      </c>
      <c r="L2246" s="68"/>
      <c r="M2246" s="68"/>
      <c r="N2246" s="68"/>
      <c r="O2246" s="72"/>
      <c r="P2246" s="90"/>
      <c r="Q2246" s="74">
        <v>1998</v>
      </c>
      <c r="R2246" s="74">
        <v>10</v>
      </c>
      <c r="S2246" s="75">
        <f t="shared" si="343"/>
        <v>0.1</v>
      </c>
      <c r="T2246" s="76">
        <f t="shared" si="344"/>
        <v>5131550</v>
      </c>
      <c r="U2246" s="66">
        <f t="shared" si="342"/>
        <v>20</v>
      </c>
      <c r="V2246" s="66"/>
      <c r="W2246" s="77">
        <f t="shared" si="345"/>
        <v>102631000</v>
      </c>
      <c r="X2246" s="18">
        <f t="shared" si="349"/>
        <v>0</v>
      </c>
    </row>
    <row r="2247" spans="1:24" s="78" customFormat="1" ht="30" hidden="1" x14ac:dyDescent="0.2">
      <c r="A2247" s="65">
        <f t="shared" si="346"/>
        <v>98</v>
      </c>
      <c r="B2247" s="66"/>
      <c r="C2247" s="67" t="s">
        <v>2503</v>
      </c>
      <c r="D2247" s="66" t="s">
        <v>2504</v>
      </c>
      <c r="E2247" s="68" t="s">
        <v>58</v>
      </c>
      <c r="F2247" s="65">
        <v>1</v>
      </c>
      <c r="G2247" s="86">
        <v>64575000</v>
      </c>
      <c r="H2247" s="70">
        <f t="shared" ref="H2247:H2253" si="350">G2247-W2247</f>
        <v>0</v>
      </c>
      <c r="I2247" s="65">
        <v>1</v>
      </c>
      <c r="J2247" s="87">
        <f t="shared" si="348"/>
        <v>64575000</v>
      </c>
      <c r="K2247" s="70">
        <f t="shared" si="348"/>
        <v>0</v>
      </c>
      <c r="L2247" s="68"/>
      <c r="M2247" s="68"/>
      <c r="N2247" s="68"/>
      <c r="O2247" s="72"/>
      <c r="P2247" s="73"/>
      <c r="Q2247" s="74">
        <v>2008</v>
      </c>
      <c r="R2247" s="74">
        <v>10</v>
      </c>
      <c r="S2247" s="75">
        <f t="shared" si="343"/>
        <v>0.1</v>
      </c>
      <c r="T2247" s="76">
        <f t="shared" si="344"/>
        <v>6457500</v>
      </c>
      <c r="U2247" s="66">
        <f t="shared" si="342"/>
        <v>10</v>
      </c>
      <c r="V2247" s="66"/>
      <c r="W2247" s="77">
        <f t="shared" si="345"/>
        <v>64575000</v>
      </c>
      <c r="X2247" s="18">
        <f t="shared" si="349"/>
        <v>0</v>
      </c>
    </row>
    <row r="2248" spans="1:24" s="78" customFormat="1" ht="30" hidden="1" x14ac:dyDescent="0.2">
      <c r="A2248" s="65">
        <f t="shared" si="346"/>
        <v>99</v>
      </c>
      <c r="B2248" s="66"/>
      <c r="C2248" s="67" t="s">
        <v>2503</v>
      </c>
      <c r="D2248" s="66" t="s">
        <v>2505</v>
      </c>
      <c r="E2248" s="68" t="s">
        <v>58</v>
      </c>
      <c r="F2248" s="65">
        <v>1</v>
      </c>
      <c r="G2248" s="86">
        <v>64575000</v>
      </c>
      <c r="H2248" s="70">
        <f t="shared" si="350"/>
        <v>0</v>
      </c>
      <c r="I2248" s="65">
        <v>1</v>
      </c>
      <c r="J2248" s="87">
        <f t="shared" si="348"/>
        <v>64575000</v>
      </c>
      <c r="K2248" s="70">
        <f t="shared" si="348"/>
        <v>0</v>
      </c>
      <c r="L2248" s="68"/>
      <c r="M2248" s="68"/>
      <c r="N2248" s="68"/>
      <c r="O2248" s="72"/>
      <c r="P2248" s="73"/>
      <c r="Q2248" s="74">
        <v>2008</v>
      </c>
      <c r="R2248" s="74">
        <v>10</v>
      </c>
      <c r="S2248" s="75">
        <f t="shared" si="343"/>
        <v>0.1</v>
      </c>
      <c r="T2248" s="76">
        <f t="shared" si="344"/>
        <v>6457500</v>
      </c>
      <c r="U2248" s="66">
        <f t="shared" si="342"/>
        <v>10</v>
      </c>
      <c r="V2248" s="66"/>
      <c r="W2248" s="77">
        <f t="shared" si="345"/>
        <v>64575000</v>
      </c>
      <c r="X2248" s="18">
        <f t="shared" si="349"/>
        <v>0</v>
      </c>
    </row>
    <row r="2249" spans="1:24" s="78" customFormat="1" ht="30" hidden="1" x14ac:dyDescent="0.2">
      <c r="A2249" s="65">
        <f t="shared" si="346"/>
        <v>100</v>
      </c>
      <c r="B2249" s="66"/>
      <c r="C2249" s="67" t="s">
        <v>2503</v>
      </c>
      <c r="D2249" s="66" t="s">
        <v>2506</v>
      </c>
      <c r="E2249" s="68" t="s">
        <v>58</v>
      </c>
      <c r="F2249" s="65">
        <v>1</v>
      </c>
      <c r="G2249" s="86">
        <v>64575000</v>
      </c>
      <c r="H2249" s="70">
        <f t="shared" si="350"/>
        <v>0</v>
      </c>
      <c r="I2249" s="65">
        <v>1</v>
      </c>
      <c r="J2249" s="87">
        <f t="shared" si="348"/>
        <v>64575000</v>
      </c>
      <c r="K2249" s="70">
        <f t="shared" si="348"/>
        <v>0</v>
      </c>
      <c r="L2249" s="68"/>
      <c r="M2249" s="68"/>
      <c r="N2249" s="68"/>
      <c r="O2249" s="72"/>
      <c r="P2249" s="73"/>
      <c r="Q2249" s="74">
        <v>2008</v>
      </c>
      <c r="R2249" s="74">
        <v>10</v>
      </c>
      <c r="S2249" s="75">
        <f t="shared" si="343"/>
        <v>0.1</v>
      </c>
      <c r="T2249" s="76">
        <f t="shared" si="344"/>
        <v>6457500</v>
      </c>
      <c r="U2249" s="66">
        <f t="shared" si="342"/>
        <v>10</v>
      </c>
      <c r="V2249" s="66"/>
      <c r="W2249" s="77">
        <f t="shared" si="345"/>
        <v>64575000</v>
      </c>
      <c r="X2249" s="18">
        <f t="shared" si="349"/>
        <v>0</v>
      </c>
    </row>
    <row r="2250" spans="1:24" s="78" customFormat="1" ht="30" hidden="1" x14ac:dyDescent="0.2">
      <c r="A2250" s="65">
        <f t="shared" si="346"/>
        <v>101</v>
      </c>
      <c r="B2250" s="66"/>
      <c r="C2250" s="67" t="s">
        <v>2503</v>
      </c>
      <c r="D2250" s="66" t="s">
        <v>2507</v>
      </c>
      <c r="E2250" s="68" t="s">
        <v>58</v>
      </c>
      <c r="F2250" s="65">
        <v>1</v>
      </c>
      <c r="G2250" s="86">
        <v>64575000</v>
      </c>
      <c r="H2250" s="70">
        <f t="shared" si="350"/>
        <v>0</v>
      </c>
      <c r="I2250" s="65">
        <v>1</v>
      </c>
      <c r="J2250" s="87">
        <f t="shared" si="348"/>
        <v>64575000</v>
      </c>
      <c r="K2250" s="70">
        <f t="shared" si="348"/>
        <v>0</v>
      </c>
      <c r="L2250" s="68"/>
      <c r="M2250" s="68"/>
      <c r="N2250" s="68"/>
      <c r="O2250" s="72"/>
      <c r="P2250" s="73"/>
      <c r="Q2250" s="74">
        <v>2008</v>
      </c>
      <c r="R2250" s="74">
        <v>10</v>
      </c>
      <c r="S2250" s="75">
        <f t="shared" si="343"/>
        <v>0.1</v>
      </c>
      <c r="T2250" s="76">
        <f t="shared" si="344"/>
        <v>6457500</v>
      </c>
      <c r="U2250" s="66">
        <f t="shared" si="342"/>
        <v>10</v>
      </c>
      <c r="V2250" s="66"/>
      <c r="W2250" s="77">
        <f t="shared" si="345"/>
        <v>64575000</v>
      </c>
      <c r="X2250" s="18">
        <f t="shared" si="349"/>
        <v>0</v>
      </c>
    </row>
    <row r="2251" spans="1:24" s="78" customFormat="1" ht="30" hidden="1" x14ac:dyDescent="0.2">
      <c r="A2251" s="65">
        <f t="shared" si="346"/>
        <v>102</v>
      </c>
      <c r="B2251" s="66"/>
      <c r="C2251" s="67" t="s">
        <v>2508</v>
      </c>
      <c r="D2251" s="66" t="s">
        <v>2509</v>
      </c>
      <c r="E2251" s="68" t="s">
        <v>58</v>
      </c>
      <c r="F2251" s="65">
        <v>1</v>
      </c>
      <c r="G2251" s="86">
        <v>64575000</v>
      </c>
      <c r="H2251" s="70">
        <f t="shared" si="350"/>
        <v>0</v>
      </c>
      <c r="I2251" s="65">
        <v>1</v>
      </c>
      <c r="J2251" s="87">
        <f t="shared" si="348"/>
        <v>64575000</v>
      </c>
      <c r="K2251" s="70">
        <f t="shared" si="348"/>
        <v>0</v>
      </c>
      <c r="L2251" s="68"/>
      <c r="M2251" s="68"/>
      <c r="N2251" s="68"/>
      <c r="O2251" s="72"/>
      <c r="P2251" s="73"/>
      <c r="Q2251" s="74">
        <v>2008</v>
      </c>
      <c r="R2251" s="74">
        <v>10</v>
      </c>
      <c r="S2251" s="75">
        <f t="shared" si="343"/>
        <v>0.1</v>
      </c>
      <c r="T2251" s="76">
        <f t="shared" si="344"/>
        <v>6457500</v>
      </c>
      <c r="U2251" s="66">
        <f t="shared" si="342"/>
        <v>10</v>
      </c>
      <c r="V2251" s="66"/>
      <c r="W2251" s="77">
        <f t="shared" si="345"/>
        <v>64575000</v>
      </c>
      <c r="X2251" s="18">
        <f t="shared" si="349"/>
        <v>0</v>
      </c>
    </row>
    <row r="2252" spans="1:24" s="78" customFormat="1" ht="30" hidden="1" x14ac:dyDescent="0.2">
      <c r="A2252" s="65">
        <f t="shared" si="346"/>
        <v>103</v>
      </c>
      <c r="B2252" s="66"/>
      <c r="C2252" s="67" t="s">
        <v>2503</v>
      </c>
      <c r="D2252" s="66" t="s">
        <v>2510</v>
      </c>
      <c r="E2252" s="68" t="s">
        <v>58</v>
      </c>
      <c r="F2252" s="65">
        <v>1</v>
      </c>
      <c r="G2252" s="86">
        <v>64575000</v>
      </c>
      <c r="H2252" s="70">
        <f t="shared" si="350"/>
        <v>0</v>
      </c>
      <c r="I2252" s="65">
        <v>1</v>
      </c>
      <c r="J2252" s="87">
        <f t="shared" si="348"/>
        <v>64575000</v>
      </c>
      <c r="K2252" s="70">
        <f t="shared" si="348"/>
        <v>0</v>
      </c>
      <c r="L2252" s="68"/>
      <c r="M2252" s="68"/>
      <c r="N2252" s="68"/>
      <c r="O2252" s="72"/>
      <c r="P2252" s="73"/>
      <c r="Q2252" s="74">
        <v>2008</v>
      </c>
      <c r="R2252" s="74">
        <v>10</v>
      </c>
      <c r="S2252" s="75">
        <f t="shared" si="343"/>
        <v>0.1</v>
      </c>
      <c r="T2252" s="76">
        <f t="shared" si="344"/>
        <v>6457500</v>
      </c>
      <c r="U2252" s="66">
        <f t="shared" si="342"/>
        <v>10</v>
      </c>
      <c r="V2252" s="66"/>
      <c r="W2252" s="77">
        <f t="shared" si="345"/>
        <v>64575000</v>
      </c>
      <c r="X2252" s="18">
        <f t="shared" si="349"/>
        <v>0</v>
      </c>
    </row>
    <row r="2253" spans="1:24" s="78" customFormat="1" ht="30" hidden="1" x14ac:dyDescent="0.2">
      <c r="A2253" s="65">
        <f t="shared" si="346"/>
        <v>104</v>
      </c>
      <c r="B2253" s="66"/>
      <c r="C2253" s="67" t="s">
        <v>2503</v>
      </c>
      <c r="D2253" s="66" t="s">
        <v>2511</v>
      </c>
      <c r="E2253" s="68" t="s">
        <v>58</v>
      </c>
      <c r="F2253" s="65">
        <v>1</v>
      </c>
      <c r="G2253" s="86">
        <v>64575000</v>
      </c>
      <c r="H2253" s="70">
        <f t="shared" si="350"/>
        <v>0</v>
      </c>
      <c r="I2253" s="65">
        <v>1</v>
      </c>
      <c r="J2253" s="87">
        <f t="shared" si="348"/>
        <v>64575000</v>
      </c>
      <c r="K2253" s="70">
        <f t="shared" si="348"/>
        <v>0</v>
      </c>
      <c r="L2253" s="68"/>
      <c r="M2253" s="68"/>
      <c r="N2253" s="68"/>
      <c r="O2253" s="72"/>
      <c r="P2253" s="73"/>
      <c r="Q2253" s="74">
        <v>2008</v>
      </c>
      <c r="R2253" s="74">
        <v>10</v>
      </c>
      <c r="S2253" s="75">
        <f t="shared" si="343"/>
        <v>0.1</v>
      </c>
      <c r="T2253" s="76">
        <f t="shared" si="344"/>
        <v>6457500</v>
      </c>
      <c r="U2253" s="66">
        <f t="shared" si="342"/>
        <v>10</v>
      </c>
      <c r="V2253" s="66"/>
      <c r="W2253" s="77">
        <f t="shared" si="345"/>
        <v>64575000</v>
      </c>
      <c r="X2253" s="18">
        <f t="shared" si="349"/>
        <v>0</v>
      </c>
    </row>
    <row r="2254" spans="1:24" s="78" customFormat="1" hidden="1" x14ac:dyDescent="0.2">
      <c r="A2254" s="65">
        <f t="shared" si="346"/>
        <v>105</v>
      </c>
      <c r="B2254" s="66"/>
      <c r="C2254" s="67" t="s">
        <v>2394</v>
      </c>
      <c r="D2254" s="66">
        <v>5001735</v>
      </c>
      <c r="E2254" s="68" t="s">
        <v>58</v>
      </c>
      <c r="F2254" s="65">
        <v>1</v>
      </c>
      <c r="G2254" s="86">
        <v>8846153</v>
      </c>
      <c r="H2254" s="70">
        <v>0</v>
      </c>
      <c r="I2254" s="65">
        <v>1</v>
      </c>
      <c r="J2254" s="87">
        <f t="shared" si="348"/>
        <v>8846153</v>
      </c>
      <c r="K2254" s="70">
        <f t="shared" si="348"/>
        <v>0</v>
      </c>
      <c r="L2254" s="68"/>
      <c r="M2254" s="68"/>
      <c r="N2254" s="68"/>
      <c r="O2254" s="72"/>
      <c r="P2254" s="73"/>
      <c r="Q2254" s="74">
        <v>2008</v>
      </c>
      <c r="R2254" s="74">
        <v>5</v>
      </c>
      <c r="S2254" s="75">
        <f t="shared" si="343"/>
        <v>0.2</v>
      </c>
      <c r="T2254" s="76">
        <f t="shared" si="344"/>
        <v>1769230.6</v>
      </c>
      <c r="U2254" s="66">
        <f t="shared" si="342"/>
        <v>10</v>
      </c>
      <c r="V2254" s="66">
        <v>0</v>
      </c>
      <c r="W2254" s="77">
        <f t="shared" si="345"/>
        <v>17692306</v>
      </c>
      <c r="X2254" s="18">
        <f t="shared" si="349"/>
        <v>0</v>
      </c>
    </row>
    <row r="2255" spans="1:24" hidden="1" x14ac:dyDescent="0.25">
      <c r="A2255" s="65">
        <f t="shared" si="346"/>
        <v>106</v>
      </c>
      <c r="B2255" s="66"/>
      <c r="C2255" s="67" t="s">
        <v>2512</v>
      </c>
      <c r="D2255" s="66" t="s">
        <v>2513</v>
      </c>
      <c r="E2255" s="68" t="s">
        <v>82</v>
      </c>
      <c r="F2255" s="65">
        <v>1</v>
      </c>
      <c r="G2255" s="88">
        <v>51000000</v>
      </c>
      <c r="H2255" s="70">
        <f t="shared" ref="H2255:H2268" si="351">G2255-W2255</f>
        <v>10200000</v>
      </c>
      <c r="I2255" s="65">
        <v>1</v>
      </c>
      <c r="J2255" s="87">
        <f t="shared" si="348"/>
        <v>51000000</v>
      </c>
      <c r="K2255" s="70">
        <f t="shared" si="348"/>
        <v>10200000</v>
      </c>
      <c r="L2255" s="72"/>
      <c r="M2255" s="72"/>
      <c r="N2255" s="72"/>
      <c r="O2255" s="72"/>
      <c r="P2255" s="90"/>
      <c r="Q2255" s="65">
        <v>2010</v>
      </c>
      <c r="R2255" s="66">
        <v>10</v>
      </c>
      <c r="S2255" s="75">
        <f t="shared" si="343"/>
        <v>0.1</v>
      </c>
      <c r="T2255" s="76">
        <f t="shared" si="344"/>
        <v>5100000</v>
      </c>
      <c r="U2255" s="66">
        <f t="shared" si="342"/>
        <v>8</v>
      </c>
      <c r="V2255" s="66"/>
      <c r="W2255" s="77">
        <f t="shared" si="345"/>
        <v>40800000</v>
      </c>
      <c r="X2255" s="18">
        <f t="shared" si="349"/>
        <v>10200000</v>
      </c>
    </row>
    <row r="2256" spans="1:24" ht="30" hidden="1" x14ac:dyDescent="0.25">
      <c r="A2256" s="65">
        <f t="shared" si="346"/>
        <v>107</v>
      </c>
      <c r="B2256" s="66"/>
      <c r="C2256" s="67" t="s">
        <v>2514</v>
      </c>
      <c r="D2256" s="66" t="s">
        <v>2515</v>
      </c>
      <c r="E2256" s="68" t="s">
        <v>82</v>
      </c>
      <c r="F2256" s="65">
        <v>1</v>
      </c>
      <c r="G2256" s="88">
        <v>25000000</v>
      </c>
      <c r="H2256" s="70">
        <f t="shared" si="351"/>
        <v>2500000</v>
      </c>
      <c r="I2256" s="65">
        <v>1</v>
      </c>
      <c r="J2256" s="87">
        <f t="shared" si="348"/>
        <v>25000000</v>
      </c>
      <c r="K2256" s="70">
        <f t="shared" si="348"/>
        <v>2500000</v>
      </c>
      <c r="L2256" s="72"/>
      <c r="M2256" s="72"/>
      <c r="N2256" s="72"/>
      <c r="O2256" s="72"/>
      <c r="P2256" s="90"/>
      <c r="Q2256" s="65">
        <v>2009</v>
      </c>
      <c r="R2256" s="66">
        <v>10</v>
      </c>
      <c r="S2256" s="75">
        <f t="shared" si="343"/>
        <v>0.1</v>
      </c>
      <c r="T2256" s="76">
        <f t="shared" si="344"/>
        <v>2500000</v>
      </c>
      <c r="U2256" s="66">
        <f t="shared" si="342"/>
        <v>9</v>
      </c>
      <c r="V2256" s="66"/>
      <c r="W2256" s="77">
        <f t="shared" si="345"/>
        <v>22500000</v>
      </c>
      <c r="X2256" s="18">
        <f t="shared" si="349"/>
        <v>2500000</v>
      </c>
    </row>
    <row r="2257" spans="1:24" ht="30" hidden="1" x14ac:dyDescent="0.25">
      <c r="A2257" s="65">
        <f t="shared" si="346"/>
        <v>108</v>
      </c>
      <c r="B2257" s="66"/>
      <c r="C2257" s="67" t="s">
        <v>2516</v>
      </c>
      <c r="D2257" s="66" t="s">
        <v>2517</v>
      </c>
      <c r="E2257" s="68" t="s">
        <v>82</v>
      </c>
      <c r="F2257" s="65">
        <v>1</v>
      </c>
      <c r="G2257" s="88">
        <v>25000000</v>
      </c>
      <c r="H2257" s="70">
        <f t="shared" si="351"/>
        <v>2500000</v>
      </c>
      <c r="I2257" s="65">
        <v>1</v>
      </c>
      <c r="J2257" s="87">
        <f t="shared" si="348"/>
        <v>25000000</v>
      </c>
      <c r="K2257" s="70">
        <f t="shared" si="348"/>
        <v>2500000</v>
      </c>
      <c r="L2257" s="72"/>
      <c r="M2257" s="72"/>
      <c r="N2257" s="72"/>
      <c r="O2257" s="72"/>
      <c r="P2257" s="90"/>
      <c r="Q2257" s="65">
        <v>2009</v>
      </c>
      <c r="R2257" s="66">
        <v>10</v>
      </c>
      <c r="S2257" s="75">
        <f t="shared" si="343"/>
        <v>0.1</v>
      </c>
      <c r="T2257" s="76">
        <f t="shared" si="344"/>
        <v>2500000</v>
      </c>
      <c r="U2257" s="66">
        <f t="shared" si="342"/>
        <v>9</v>
      </c>
      <c r="V2257" s="66"/>
      <c r="W2257" s="77">
        <f t="shared" si="345"/>
        <v>22500000</v>
      </c>
      <c r="X2257" s="18">
        <f t="shared" si="349"/>
        <v>2500000</v>
      </c>
    </row>
    <row r="2258" spans="1:24" ht="32.25" hidden="1" customHeight="1" x14ac:dyDescent="0.25">
      <c r="A2258" s="65">
        <f t="shared" si="346"/>
        <v>109</v>
      </c>
      <c r="B2258" s="66"/>
      <c r="C2258" s="67" t="s">
        <v>2518</v>
      </c>
      <c r="D2258" s="66" t="s">
        <v>2519</v>
      </c>
      <c r="E2258" s="68" t="s">
        <v>82</v>
      </c>
      <c r="F2258" s="65">
        <v>1</v>
      </c>
      <c r="G2258" s="88">
        <v>17130000</v>
      </c>
      <c r="H2258" s="70">
        <f t="shared" si="351"/>
        <v>1713000</v>
      </c>
      <c r="I2258" s="65">
        <v>1</v>
      </c>
      <c r="J2258" s="87">
        <f t="shared" si="348"/>
        <v>17130000</v>
      </c>
      <c r="K2258" s="70">
        <f t="shared" si="348"/>
        <v>1713000</v>
      </c>
      <c r="L2258" s="72"/>
      <c r="M2258" s="72"/>
      <c r="N2258" s="72"/>
      <c r="O2258" s="72"/>
      <c r="P2258" s="90"/>
      <c r="Q2258" s="65">
        <v>2009</v>
      </c>
      <c r="R2258" s="66">
        <v>10</v>
      </c>
      <c r="S2258" s="75">
        <f t="shared" si="343"/>
        <v>0.1</v>
      </c>
      <c r="T2258" s="76">
        <f t="shared" si="344"/>
        <v>1713000</v>
      </c>
      <c r="U2258" s="66">
        <f t="shared" si="342"/>
        <v>9</v>
      </c>
      <c r="V2258" s="66"/>
      <c r="W2258" s="77">
        <f t="shared" si="345"/>
        <v>15417000</v>
      </c>
      <c r="X2258" s="18">
        <f t="shared" si="349"/>
        <v>1713000</v>
      </c>
    </row>
    <row r="2259" spans="1:24" hidden="1" x14ac:dyDescent="0.25">
      <c r="A2259" s="65">
        <f t="shared" si="346"/>
        <v>110</v>
      </c>
      <c r="B2259" s="66"/>
      <c r="C2259" s="105" t="s">
        <v>2520</v>
      </c>
      <c r="D2259" s="66" t="s">
        <v>2521</v>
      </c>
      <c r="E2259" s="68" t="s">
        <v>82</v>
      </c>
      <c r="F2259" s="65">
        <v>1</v>
      </c>
      <c r="G2259" s="88">
        <v>7500000</v>
      </c>
      <c r="H2259" s="70">
        <f t="shared" si="351"/>
        <v>2250000</v>
      </c>
      <c r="I2259" s="65">
        <v>1</v>
      </c>
      <c r="J2259" s="87">
        <f t="shared" si="348"/>
        <v>7500000</v>
      </c>
      <c r="K2259" s="70">
        <f t="shared" si="348"/>
        <v>2250000</v>
      </c>
      <c r="L2259" s="72"/>
      <c r="M2259" s="72"/>
      <c r="N2259" s="72"/>
      <c r="O2259" s="72"/>
      <c r="P2259" s="90"/>
      <c r="Q2259" s="65">
        <v>2011</v>
      </c>
      <c r="R2259" s="66">
        <v>10</v>
      </c>
      <c r="S2259" s="75">
        <f t="shared" si="343"/>
        <v>0.1</v>
      </c>
      <c r="T2259" s="76">
        <f t="shared" si="344"/>
        <v>750000</v>
      </c>
      <c r="U2259" s="66">
        <f t="shared" si="342"/>
        <v>7</v>
      </c>
      <c r="V2259" s="66"/>
      <c r="W2259" s="77">
        <f t="shared" si="345"/>
        <v>5250000</v>
      </c>
      <c r="X2259" s="18">
        <f t="shared" si="349"/>
        <v>2250000</v>
      </c>
    </row>
    <row r="2260" spans="1:24" hidden="1" x14ac:dyDescent="0.25">
      <c r="A2260" s="65">
        <f t="shared" si="346"/>
        <v>111</v>
      </c>
      <c r="B2260" s="66"/>
      <c r="C2260" s="105" t="s">
        <v>2520</v>
      </c>
      <c r="D2260" s="66" t="s">
        <v>2522</v>
      </c>
      <c r="E2260" s="68" t="s">
        <v>82</v>
      </c>
      <c r="F2260" s="65">
        <v>1</v>
      </c>
      <c r="G2260" s="88">
        <v>7500000</v>
      </c>
      <c r="H2260" s="70">
        <f t="shared" si="351"/>
        <v>2250000</v>
      </c>
      <c r="I2260" s="65">
        <v>1</v>
      </c>
      <c r="J2260" s="87">
        <f t="shared" si="348"/>
        <v>7500000</v>
      </c>
      <c r="K2260" s="70">
        <f t="shared" si="348"/>
        <v>2250000</v>
      </c>
      <c r="L2260" s="72"/>
      <c r="M2260" s="72"/>
      <c r="N2260" s="72"/>
      <c r="O2260" s="72"/>
      <c r="P2260" s="90"/>
      <c r="Q2260" s="65">
        <v>2011</v>
      </c>
      <c r="R2260" s="66">
        <v>10</v>
      </c>
      <c r="S2260" s="75">
        <f t="shared" si="343"/>
        <v>0.1</v>
      </c>
      <c r="T2260" s="76">
        <f t="shared" si="344"/>
        <v>750000</v>
      </c>
      <c r="U2260" s="66">
        <f t="shared" si="342"/>
        <v>7</v>
      </c>
      <c r="V2260" s="66"/>
      <c r="W2260" s="77">
        <f t="shared" si="345"/>
        <v>5250000</v>
      </c>
      <c r="X2260" s="18">
        <f t="shared" si="349"/>
        <v>2250000</v>
      </c>
    </row>
    <row r="2261" spans="1:24" hidden="1" x14ac:dyDescent="0.25">
      <c r="A2261" s="65">
        <f t="shared" si="346"/>
        <v>112</v>
      </c>
      <c r="B2261" s="66"/>
      <c r="C2261" s="105" t="s">
        <v>2520</v>
      </c>
      <c r="D2261" s="66" t="s">
        <v>2523</v>
      </c>
      <c r="E2261" s="68" t="s">
        <v>82</v>
      </c>
      <c r="F2261" s="65">
        <v>1</v>
      </c>
      <c r="G2261" s="88">
        <v>7500000</v>
      </c>
      <c r="H2261" s="70">
        <f t="shared" si="351"/>
        <v>2250000</v>
      </c>
      <c r="I2261" s="65">
        <v>1</v>
      </c>
      <c r="J2261" s="87">
        <f t="shared" si="348"/>
        <v>7500000</v>
      </c>
      <c r="K2261" s="70">
        <f t="shared" si="348"/>
        <v>2250000</v>
      </c>
      <c r="L2261" s="72"/>
      <c r="M2261" s="72"/>
      <c r="N2261" s="72"/>
      <c r="O2261" s="72"/>
      <c r="P2261" s="90"/>
      <c r="Q2261" s="65">
        <v>2011</v>
      </c>
      <c r="R2261" s="66">
        <v>10</v>
      </c>
      <c r="S2261" s="75">
        <f t="shared" si="343"/>
        <v>0.1</v>
      </c>
      <c r="T2261" s="76">
        <f t="shared" si="344"/>
        <v>750000</v>
      </c>
      <c r="U2261" s="66">
        <f t="shared" si="342"/>
        <v>7</v>
      </c>
      <c r="V2261" s="66"/>
      <c r="W2261" s="77">
        <f t="shared" si="345"/>
        <v>5250000</v>
      </c>
      <c r="X2261" s="18">
        <f t="shared" si="349"/>
        <v>2250000</v>
      </c>
    </row>
    <row r="2262" spans="1:24" hidden="1" x14ac:dyDescent="0.25">
      <c r="A2262" s="65">
        <f t="shared" si="346"/>
        <v>113</v>
      </c>
      <c r="B2262" s="66"/>
      <c r="C2262" s="105" t="s">
        <v>2520</v>
      </c>
      <c r="D2262" s="66" t="s">
        <v>2524</v>
      </c>
      <c r="E2262" s="68" t="s">
        <v>82</v>
      </c>
      <c r="F2262" s="65">
        <v>1</v>
      </c>
      <c r="G2262" s="88">
        <v>7500000</v>
      </c>
      <c r="H2262" s="70">
        <f t="shared" si="351"/>
        <v>2250000</v>
      </c>
      <c r="I2262" s="65">
        <v>1</v>
      </c>
      <c r="J2262" s="87">
        <f t="shared" si="348"/>
        <v>7500000</v>
      </c>
      <c r="K2262" s="70">
        <f t="shared" si="348"/>
        <v>2250000</v>
      </c>
      <c r="L2262" s="72"/>
      <c r="M2262" s="72"/>
      <c r="N2262" s="72"/>
      <c r="O2262" s="72"/>
      <c r="P2262" s="90"/>
      <c r="Q2262" s="65">
        <v>2011</v>
      </c>
      <c r="R2262" s="66">
        <v>10</v>
      </c>
      <c r="S2262" s="75">
        <f t="shared" si="343"/>
        <v>0.1</v>
      </c>
      <c r="T2262" s="76">
        <f t="shared" si="344"/>
        <v>750000</v>
      </c>
      <c r="U2262" s="66">
        <f t="shared" si="342"/>
        <v>7</v>
      </c>
      <c r="V2262" s="66"/>
      <c r="W2262" s="77">
        <f t="shared" si="345"/>
        <v>5250000</v>
      </c>
      <c r="X2262" s="18">
        <f t="shared" si="349"/>
        <v>2250000</v>
      </c>
    </row>
    <row r="2263" spans="1:24" hidden="1" x14ac:dyDescent="0.25">
      <c r="A2263" s="65">
        <f t="shared" si="346"/>
        <v>114</v>
      </c>
      <c r="B2263" s="66"/>
      <c r="C2263" s="105" t="s">
        <v>2520</v>
      </c>
      <c r="D2263" s="66" t="s">
        <v>2525</v>
      </c>
      <c r="E2263" s="68" t="s">
        <v>82</v>
      </c>
      <c r="F2263" s="65">
        <v>1</v>
      </c>
      <c r="G2263" s="88">
        <v>7500000</v>
      </c>
      <c r="H2263" s="70">
        <f t="shared" si="351"/>
        <v>2250000</v>
      </c>
      <c r="I2263" s="65">
        <v>1</v>
      </c>
      <c r="J2263" s="87">
        <f t="shared" si="348"/>
        <v>7500000</v>
      </c>
      <c r="K2263" s="70">
        <f t="shared" si="348"/>
        <v>2250000</v>
      </c>
      <c r="L2263" s="72"/>
      <c r="M2263" s="72"/>
      <c r="N2263" s="72"/>
      <c r="O2263" s="72"/>
      <c r="P2263" s="90"/>
      <c r="Q2263" s="65">
        <v>2011</v>
      </c>
      <c r="R2263" s="66">
        <v>10</v>
      </c>
      <c r="S2263" s="75">
        <f t="shared" si="343"/>
        <v>0.1</v>
      </c>
      <c r="T2263" s="76">
        <f t="shared" si="344"/>
        <v>750000</v>
      </c>
      <c r="U2263" s="66">
        <f t="shared" si="342"/>
        <v>7</v>
      </c>
      <c r="V2263" s="66"/>
      <c r="W2263" s="77">
        <f t="shared" si="345"/>
        <v>5250000</v>
      </c>
      <c r="X2263" s="18">
        <f t="shared" si="349"/>
        <v>2250000</v>
      </c>
    </row>
    <row r="2264" spans="1:24" hidden="1" x14ac:dyDescent="0.25">
      <c r="A2264" s="65">
        <f t="shared" si="346"/>
        <v>115</v>
      </c>
      <c r="B2264" s="66"/>
      <c r="C2264" s="105" t="s">
        <v>2520</v>
      </c>
      <c r="D2264" s="66" t="s">
        <v>2526</v>
      </c>
      <c r="E2264" s="68" t="s">
        <v>82</v>
      </c>
      <c r="F2264" s="65">
        <v>1</v>
      </c>
      <c r="G2264" s="88">
        <v>7500000</v>
      </c>
      <c r="H2264" s="70">
        <f t="shared" si="351"/>
        <v>2250000</v>
      </c>
      <c r="I2264" s="65">
        <v>1</v>
      </c>
      <c r="J2264" s="87">
        <f t="shared" si="348"/>
        <v>7500000</v>
      </c>
      <c r="K2264" s="70">
        <f t="shared" si="348"/>
        <v>2250000</v>
      </c>
      <c r="L2264" s="72"/>
      <c r="M2264" s="72"/>
      <c r="N2264" s="72"/>
      <c r="O2264" s="72"/>
      <c r="P2264" s="90"/>
      <c r="Q2264" s="65">
        <v>2011</v>
      </c>
      <c r="R2264" s="66">
        <v>10</v>
      </c>
      <c r="S2264" s="75">
        <f t="shared" si="343"/>
        <v>0.1</v>
      </c>
      <c r="T2264" s="76">
        <f t="shared" si="344"/>
        <v>750000</v>
      </c>
      <c r="U2264" s="66">
        <f t="shared" si="342"/>
        <v>7</v>
      </c>
      <c r="V2264" s="66"/>
      <c r="W2264" s="77">
        <f t="shared" si="345"/>
        <v>5250000</v>
      </c>
      <c r="X2264" s="18">
        <f t="shared" si="349"/>
        <v>2250000</v>
      </c>
    </row>
    <row r="2265" spans="1:24" hidden="1" x14ac:dyDescent="0.25">
      <c r="A2265" s="65">
        <f t="shared" si="346"/>
        <v>116</v>
      </c>
      <c r="B2265" s="66"/>
      <c r="C2265" s="105" t="s">
        <v>2520</v>
      </c>
      <c r="D2265" s="66" t="s">
        <v>2527</v>
      </c>
      <c r="E2265" s="68" t="s">
        <v>82</v>
      </c>
      <c r="F2265" s="65">
        <v>1</v>
      </c>
      <c r="G2265" s="88">
        <v>7500000</v>
      </c>
      <c r="H2265" s="70">
        <f t="shared" si="351"/>
        <v>2250000</v>
      </c>
      <c r="I2265" s="65">
        <v>1</v>
      </c>
      <c r="J2265" s="87">
        <f t="shared" si="348"/>
        <v>7500000</v>
      </c>
      <c r="K2265" s="70">
        <f t="shared" si="348"/>
        <v>2250000</v>
      </c>
      <c r="L2265" s="72"/>
      <c r="M2265" s="72"/>
      <c r="N2265" s="72"/>
      <c r="O2265" s="72"/>
      <c r="P2265" s="90"/>
      <c r="Q2265" s="65">
        <v>2011</v>
      </c>
      <c r="R2265" s="66">
        <v>10</v>
      </c>
      <c r="S2265" s="75">
        <f t="shared" si="343"/>
        <v>0.1</v>
      </c>
      <c r="T2265" s="76">
        <f t="shared" si="344"/>
        <v>750000</v>
      </c>
      <c r="U2265" s="66">
        <f t="shared" si="342"/>
        <v>7</v>
      </c>
      <c r="V2265" s="66"/>
      <c r="W2265" s="77">
        <f t="shared" si="345"/>
        <v>5250000</v>
      </c>
      <c r="X2265" s="18">
        <f t="shared" si="349"/>
        <v>2250000</v>
      </c>
    </row>
    <row r="2266" spans="1:24" hidden="1" x14ac:dyDescent="0.25">
      <c r="A2266" s="65">
        <f t="shared" si="346"/>
        <v>117</v>
      </c>
      <c r="B2266" s="66"/>
      <c r="C2266" s="105" t="s">
        <v>2520</v>
      </c>
      <c r="D2266" s="66" t="s">
        <v>2528</v>
      </c>
      <c r="E2266" s="68" t="s">
        <v>82</v>
      </c>
      <c r="F2266" s="65">
        <v>1</v>
      </c>
      <c r="G2266" s="88">
        <v>7500000</v>
      </c>
      <c r="H2266" s="70">
        <f t="shared" si="351"/>
        <v>2250000</v>
      </c>
      <c r="I2266" s="65">
        <v>1</v>
      </c>
      <c r="J2266" s="87">
        <f t="shared" si="348"/>
        <v>7500000</v>
      </c>
      <c r="K2266" s="70">
        <f t="shared" si="348"/>
        <v>2250000</v>
      </c>
      <c r="L2266" s="72"/>
      <c r="M2266" s="72"/>
      <c r="N2266" s="72"/>
      <c r="O2266" s="72"/>
      <c r="P2266" s="90"/>
      <c r="Q2266" s="65">
        <v>2011</v>
      </c>
      <c r="R2266" s="66">
        <v>10</v>
      </c>
      <c r="S2266" s="75">
        <f t="shared" si="343"/>
        <v>0.1</v>
      </c>
      <c r="T2266" s="76">
        <f t="shared" si="344"/>
        <v>750000</v>
      </c>
      <c r="U2266" s="66">
        <f t="shared" si="342"/>
        <v>7</v>
      </c>
      <c r="V2266" s="66"/>
      <c r="W2266" s="77">
        <f t="shared" si="345"/>
        <v>5250000</v>
      </c>
      <c r="X2266" s="18">
        <f t="shared" si="349"/>
        <v>2250000</v>
      </c>
    </row>
    <row r="2267" spans="1:24" hidden="1" x14ac:dyDescent="0.25">
      <c r="A2267" s="65">
        <f t="shared" si="346"/>
        <v>118</v>
      </c>
      <c r="B2267" s="66"/>
      <c r="C2267" s="105" t="s">
        <v>2520</v>
      </c>
      <c r="D2267" s="66" t="s">
        <v>2529</v>
      </c>
      <c r="E2267" s="68" t="s">
        <v>82</v>
      </c>
      <c r="F2267" s="65">
        <v>1</v>
      </c>
      <c r="G2267" s="88">
        <v>7500000</v>
      </c>
      <c r="H2267" s="70">
        <f t="shared" si="351"/>
        <v>2250000</v>
      </c>
      <c r="I2267" s="65">
        <v>1</v>
      </c>
      <c r="J2267" s="87">
        <f t="shared" si="348"/>
        <v>7500000</v>
      </c>
      <c r="K2267" s="70">
        <f t="shared" si="348"/>
        <v>2250000</v>
      </c>
      <c r="L2267" s="72"/>
      <c r="M2267" s="72"/>
      <c r="N2267" s="72"/>
      <c r="O2267" s="72"/>
      <c r="P2267" s="90"/>
      <c r="Q2267" s="65">
        <v>2011</v>
      </c>
      <c r="R2267" s="66">
        <v>10</v>
      </c>
      <c r="S2267" s="75">
        <f t="shared" si="343"/>
        <v>0.1</v>
      </c>
      <c r="T2267" s="76">
        <f t="shared" si="344"/>
        <v>750000</v>
      </c>
      <c r="U2267" s="66">
        <f t="shared" si="342"/>
        <v>7</v>
      </c>
      <c r="V2267" s="66"/>
      <c r="W2267" s="77">
        <f t="shared" si="345"/>
        <v>5250000</v>
      </c>
      <c r="X2267" s="18">
        <f t="shared" si="349"/>
        <v>2250000</v>
      </c>
    </row>
    <row r="2268" spans="1:24" hidden="1" x14ac:dyDescent="0.25">
      <c r="A2268" s="65">
        <f t="shared" si="346"/>
        <v>119</v>
      </c>
      <c r="B2268" s="66"/>
      <c r="C2268" s="105" t="s">
        <v>2520</v>
      </c>
      <c r="D2268" s="66" t="s">
        <v>2530</v>
      </c>
      <c r="E2268" s="68" t="s">
        <v>82</v>
      </c>
      <c r="F2268" s="65">
        <v>1</v>
      </c>
      <c r="G2268" s="88">
        <v>7500000</v>
      </c>
      <c r="H2268" s="70">
        <f t="shared" si="351"/>
        <v>2250000</v>
      </c>
      <c r="I2268" s="65">
        <v>1</v>
      </c>
      <c r="J2268" s="87">
        <f t="shared" si="348"/>
        <v>7500000</v>
      </c>
      <c r="K2268" s="70">
        <f t="shared" si="348"/>
        <v>2250000</v>
      </c>
      <c r="L2268" s="72"/>
      <c r="M2268" s="72"/>
      <c r="N2268" s="72"/>
      <c r="O2268" s="72"/>
      <c r="P2268" s="90"/>
      <c r="Q2268" s="65">
        <v>2011</v>
      </c>
      <c r="R2268" s="66">
        <v>10</v>
      </c>
      <c r="S2268" s="75">
        <f t="shared" si="343"/>
        <v>0.1</v>
      </c>
      <c r="T2268" s="76">
        <f t="shared" si="344"/>
        <v>750000</v>
      </c>
      <c r="U2268" s="66">
        <f t="shared" si="342"/>
        <v>7</v>
      </c>
      <c r="V2268" s="66"/>
      <c r="W2268" s="77">
        <f t="shared" si="345"/>
        <v>5250000</v>
      </c>
      <c r="X2268" s="18">
        <f t="shared" si="349"/>
        <v>2250000</v>
      </c>
    </row>
    <row r="2269" spans="1:24" hidden="1" x14ac:dyDescent="0.25">
      <c r="A2269" s="65">
        <f t="shared" si="346"/>
        <v>120</v>
      </c>
      <c r="B2269" s="66"/>
      <c r="C2269" s="105" t="s">
        <v>2531</v>
      </c>
      <c r="D2269" s="66">
        <v>5001601</v>
      </c>
      <c r="E2269" s="68" t="s">
        <v>82</v>
      </c>
      <c r="F2269" s="65">
        <v>1</v>
      </c>
      <c r="G2269" s="86">
        <v>78000000</v>
      </c>
      <c r="H2269" s="70">
        <v>0</v>
      </c>
      <c r="I2269" s="65">
        <v>1</v>
      </c>
      <c r="J2269" s="87">
        <f t="shared" si="348"/>
        <v>78000000</v>
      </c>
      <c r="K2269" s="70">
        <f t="shared" si="348"/>
        <v>0</v>
      </c>
      <c r="L2269" s="72"/>
      <c r="M2269" s="72"/>
      <c r="N2269" s="72"/>
      <c r="O2269" s="72"/>
      <c r="P2269" s="90"/>
      <c r="Q2269" s="65">
        <v>2007</v>
      </c>
      <c r="R2269" s="66">
        <v>10</v>
      </c>
      <c r="S2269" s="75">
        <f t="shared" si="343"/>
        <v>0.1</v>
      </c>
      <c r="T2269" s="76">
        <f t="shared" si="344"/>
        <v>7800000</v>
      </c>
      <c r="U2269" s="66">
        <f t="shared" si="342"/>
        <v>11</v>
      </c>
      <c r="V2269" s="66"/>
      <c r="W2269" s="77">
        <f t="shared" si="345"/>
        <v>85800000</v>
      </c>
      <c r="X2269" s="18">
        <f t="shared" si="349"/>
        <v>0</v>
      </c>
    </row>
    <row r="2270" spans="1:24" hidden="1" x14ac:dyDescent="0.25">
      <c r="A2270" s="65">
        <f t="shared" si="346"/>
        <v>121</v>
      </c>
      <c r="B2270" s="66"/>
      <c r="C2270" s="105" t="s">
        <v>2532</v>
      </c>
      <c r="D2270" s="66">
        <v>5001602</v>
      </c>
      <c r="E2270" s="68" t="s">
        <v>82</v>
      </c>
      <c r="F2270" s="65">
        <v>1</v>
      </c>
      <c r="G2270" s="86">
        <v>68000000</v>
      </c>
      <c r="H2270" s="70">
        <v>0</v>
      </c>
      <c r="I2270" s="65">
        <v>1</v>
      </c>
      <c r="J2270" s="87">
        <f t="shared" si="348"/>
        <v>68000000</v>
      </c>
      <c r="K2270" s="70">
        <f t="shared" si="348"/>
        <v>0</v>
      </c>
      <c r="L2270" s="72"/>
      <c r="M2270" s="72"/>
      <c r="N2270" s="72"/>
      <c r="O2270" s="72"/>
      <c r="P2270" s="90"/>
      <c r="Q2270" s="65">
        <v>2007</v>
      </c>
      <c r="R2270" s="66">
        <v>10</v>
      </c>
      <c r="S2270" s="75">
        <f t="shared" si="343"/>
        <v>0.1</v>
      </c>
      <c r="T2270" s="76">
        <f t="shared" si="344"/>
        <v>6800000</v>
      </c>
      <c r="U2270" s="66">
        <f t="shared" si="342"/>
        <v>11</v>
      </c>
      <c r="V2270" s="66"/>
      <c r="W2270" s="77">
        <f t="shared" si="345"/>
        <v>74800000</v>
      </c>
      <c r="X2270" s="18">
        <f t="shared" si="349"/>
        <v>0</v>
      </c>
    </row>
    <row r="2271" spans="1:24" ht="30" hidden="1" x14ac:dyDescent="0.25">
      <c r="A2271" s="65">
        <f t="shared" si="346"/>
        <v>122</v>
      </c>
      <c r="B2271" s="66"/>
      <c r="C2271" s="105" t="s">
        <v>2533</v>
      </c>
      <c r="D2271" s="66">
        <v>5001980</v>
      </c>
      <c r="E2271" s="68" t="s">
        <v>82</v>
      </c>
      <c r="F2271" s="65">
        <v>1</v>
      </c>
      <c r="G2271" s="86">
        <v>70000000</v>
      </c>
      <c r="H2271" s="70">
        <f t="shared" ref="H2271:H2276" si="352">G2271-W2271</f>
        <v>21000000</v>
      </c>
      <c r="I2271" s="65">
        <v>1</v>
      </c>
      <c r="J2271" s="87">
        <f t="shared" si="348"/>
        <v>70000000</v>
      </c>
      <c r="K2271" s="70">
        <f t="shared" si="348"/>
        <v>21000000</v>
      </c>
      <c r="L2271" s="72"/>
      <c r="M2271" s="72"/>
      <c r="N2271" s="72"/>
      <c r="O2271" s="72"/>
      <c r="P2271" s="90"/>
      <c r="Q2271" s="65">
        <v>2011</v>
      </c>
      <c r="R2271" s="66">
        <v>10</v>
      </c>
      <c r="S2271" s="75">
        <f t="shared" si="343"/>
        <v>0.1</v>
      </c>
      <c r="T2271" s="76">
        <f t="shared" si="344"/>
        <v>7000000</v>
      </c>
      <c r="U2271" s="66">
        <f t="shared" si="342"/>
        <v>7</v>
      </c>
      <c r="V2271" s="66"/>
      <c r="W2271" s="77">
        <f t="shared" si="345"/>
        <v>49000000</v>
      </c>
      <c r="X2271" s="18">
        <f t="shared" si="349"/>
        <v>21000000</v>
      </c>
    </row>
    <row r="2272" spans="1:24" ht="30" hidden="1" x14ac:dyDescent="0.25">
      <c r="A2272" s="65">
        <f t="shared" si="346"/>
        <v>123</v>
      </c>
      <c r="B2272" s="66"/>
      <c r="C2272" s="105" t="s">
        <v>2534</v>
      </c>
      <c r="D2272" s="66">
        <v>14003</v>
      </c>
      <c r="E2272" s="68" t="s">
        <v>82</v>
      </c>
      <c r="F2272" s="65">
        <v>1</v>
      </c>
      <c r="G2272" s="86">
        <v>29445000</v>
      </c>
      <c r="H2272" s="70">
        <f t="shared" si="352"/>
        <v>17667000</v>
      </c>
      <c r="I2272" s="65">
        <v>1</v>
      </c>
      <c r="J2272" s="87">
        <f t="shared" si="348"/>
        <v>29445000</v>
      </c>
      <c r="K2272" s="70">
        <f t="shared" si="348"/>
        <v>17667000</v>
      </c>
      <c r="L2272" s="72"/>
      <c r="M2272" s="72"/>
      <c r="N2272" s="72"/>
      <c r="O2272" s="72"/>
      <c r="P2272" s="90"/>
      <c r="Q2272" s="65">
        <v>2014</v>
      </c>
      <c r="R2272" s="66">
        <v>10</v>
      </c>
      <c r="S2272" s="75">
        <f t="shared" si="343"/>
        <v>0.1</v>
      </c>
      <c r="T2272" s="76">
        <f t="shared" si="344"/>
        <v>2944500</v>
      </c>
      <c r="U2272" s="66">
        <f t="shared" si="342"/>
        <v>4</v>
      </c>
      <c r="V2272" s="66"/>
      <c r="W2272" s="77">
        <f t="shared" si="345"/>
        <v>11778000</v>
      </c>
      <c r="X2272" s="18">
        <f t="shared" si="349"/>
        <v>17667000</v>
      </c>
    </row>
    <row r="2273" spans="1:24" ht="30" hidden="1" x14ac:dyDescent="0.25">
      <c r="A2273" s="65">
        <f t="shared" si="346"/>
        <v>124</v>
      </c>
      <c r="B2273" s="66"/>
      <c r="C2273" s="105" t="s">
        <v>2535</v>
      </c>
      <c r="D2273" s="66">
        <v>16032</v>
      </c>
      <c r="E2273" s="68" t="s">
        <v>82</v>
      </c>
      <c r="F2273" s="65">
        <v>1</v>
      </c>
      <c r="G2273" s="86">
        <v>45696000</v>
      </c>
      <c r="H2273" s="70">
        <f t="shared" si="352"/>
        <v>34272000</v>
      </c>
      <c r="I2273" s="65">
        <v>1</v>
      </c>
      <c r="J2273" s="87">
        <f t="shared" si="348"/>
        <v>45696000</v>
      </c>
      <c r="K2273" s="70">
        <f t="shared" si="348"/>
        <v>34272000</v>
      </c>
      <c r="L2273" s="72"/>
      <c r="M2273" s="72"/>
      <c r="N2273" s="72"/>
      <c r="O2273" s="72"/>
      <c r="P2273" s="90"/>
      <c r="Q2273" s="65">
        <v>2016</v>
      </c>
      <c r="R2273" s="66">
        <v>8</v>
      </c>
      <c r="S2273" s="75">
        <f t="shared" si="343"/>
        <v>0.125</v>
      </c>
      <c r="T2273" s="76">
        <f t="shared" si="344"/>
        <v>5712000</v>
      </c>
      <c r="U2273" s="66">
        <f t="shared" si="342"/>
        <v>2</v>
      </c>
      <c r="V2273" s="66"/>
      <c r="W2273" s="77">
        <f t="shared" si="345"/>
        <v>11424000</v>
      </c>
      <c r="X2273" s="18">
        <f t="shared" si="349"/>
        <v>34272000</v>
      </c>
    </row>
    <row r="2274" spans="1:24" ht="48.75" hidden="1" customHeight="1" x14ac:dyDescent="0.25">
      <c r="A2274" s="65">
        <f t="shared" si="346"/>
        <v>125</v>
      </c>
      <c r="B2274" s="66"/>
      <c r="C2274" s="105" t="s">
        <v>2536</v>
      </c>
      <c r="D2274" s="66">
        <v>16025</v>
      </c>
      <c r="E2274" s="68" t="s">
        <v>82</v>
      </c>
      <c r="F2274" s="65">
        <v>1</v>
      </c>
      <c r="G2274" s="86">
        <v>149690000</v>
      </c>
      <c r="H2274" s="70">
        <f t="shared" si="352"/>
        <v>112267500</v>
      </c>
      <c r="I2274" s="65">
        <v>1</v>
      </c>
      <c r="J2274" s="87">
        <f t="shared" si="348"/>
        <v>149690000</v>
      </c>
      <c r="K2274" s="70">
        <f t="shared" si="348"/>
        <v>112267500</v>
      </c>
      <c r="L2274" s="72"/>
      <c r="M2274" s="72"/>
      <c r="N2274" s="72"/>
      <c r="O2274" s="72"/>
      <c r="P2274" s="90"/>
      <c r="Q2274" s="65">
        <v>2016</v>
      </c>
      <c r="R2274" s="66">
        <v>8</v>
      </c>
      <c r="S2274" s="75">
        <f t="shared" si="343"/>
        <v>0.125</v>
      </c>
      <c r="T2274" s="76">
        <f t="shared" si="344"/>
        <v>18711250</v>
      </c>
      <c r="U2274" s="66">
        <f t="shared" ref="U2274:U2337" si="353">2018-Q2274</f>
        <v>2</v>
      </c>
      <c r="V2274" s="66"/>
      <c r="W2274" s="77">
        <f t="shared" si="345"/>
        <v>37422500</v>
      </c>
      <c r="X2274" s="18">
        <f t="shared" si="349"/>
        <v>112267500</v>
      </c>
    </row>
    <row r="2275" spans="1:24" ht="48.75" hidden="1" customHeight="1" x14ac:dyDescent="0.25">
      <c r="A2275" s="65">
        <f t="shared" si="346"/>
        <v>126</v>
      </c>
      <c r="B2275" s="66"/>
      <c r="C2275" s="105" t="s">
        <v>2537</v>
      </c>
      <c r="D2275" s="66">
        <v>16026</v>
      </c>
      <c r="E2275" s="68" t="s">
        <v>82</v>
      </c>
      <c r="F2275" s="65">
        <v>2</v>
      </c>
      <c r="G2275" s="86">
        <v>403200000</v>
      </c>
      <c r="H2275" s="70">
        <f t="shared" si="352"/>
        <v>302400000</v>
      </c>
      <c r="I2275" s="65">
        <v>2</v>
      </c>
      <c r="J2275" s="87">
        <f t="shared" si="348"/>
        <v>403200000</v>
      </c>
      <c r="K2275" s="70">
        <f t="shared" si="348"/>
        <v>302400000</v>
      </c>
      <c r="L2275" s="72"/>
      <c r="M2275" s="72"/>
      <c r="N2275" s="72"/>
      <c r="O2275" s="72"/>
      <c r="P2275" s="90"/>
      <c r="Q2275" s="65">
        <v>2016</v>
      </c>
      <c r="R2275" s="66">
        <v>8</v>
      </c>
      <c r="S2275" s="75">
        <f t="shared" si="343"/>
        <v>0.125</v>
      </c>
      <c r="T2275" s="76">
        <f t="shared" si="344"/>
        <v>50400000</v>
      </c>
      <c r="U2275" s="66">
        <f t="shared" si="353"/>
        <v>2</v>
      </c>
      <c r="V2275" s="66"/>
      <c r="W2275" s="77">
        <f t="shared" si="345"/>
        <v>100800000</v>
      </c>
      <c r="X2275" s="18">
        <f t="shared" si="349"/>
        <v>302400000</v>
      </c>
    </row>
    <row r="2276" spans="1:24" ht="48.75" hidden="1" customHeight="1" x14ac:dyDescent="0.25">
      <c r="A2276" s="65">
        <f t="shared" si="346"/>
        <v>127</v>
      </c>
      <c r="B2276" s="66"/>
      <c r="C2276" s="105" t="s">
        <v>2538</v>
      </c>
      <c r="D2276" s="66">
        <v>16027</v>
      </c>
      <c r="E2276" s="68" t="s">
        <v>82</v>
      </c>
      <c r="F2276" s="65">
        <v>1</v>
      </c>
      <c r="G2276" s="86">
        <v>305850000</v>
      </c>
      <c r="H2276" s="70">
        <f t="shared" si="352"/>
        <v>229387500</v>
      </c>
      <c r="I2276" s="65">
        <v>1</v>
      </c>
      <c r="J2276" s="87">
        <f t="shared" si="348"/>
        <v>305850000</v>
      </c>
      <c r="K2276" s="70">
        <f t="shared" si="348"/>
        <v>229387500</v>
      </c>
      <c r="L2276" s="72"/>
      <c r="M2276" s="72"/>
      <c r="N2276" s="72"/>
      <c r="O2276" s="72"/>
      <c r="P2276" s="90"/>
      <c r="Q2276" s="65">
        <v>2016</v>
      </c>
      <c r="R2276" s="66">
        <v>8</v>
      </c>
      <c r="S2276" s="75">
        <f t="shared" si="343"/>
        <v>0.125</v>
      </c>
      <c r="T2276" s="76">
        <f t="shared" si="344"/>
        <v>38231250</v>
      </c>
      <c r="U2276" s="66">
        <f t="shared" si="353"/>
        <v>2</v>
      </c>
      <c r="V2276" s="66"/>
      <c r="W2276" s="77">
        <f t="shared" si="345"/>
        <v>76462500</v>
      </c>
      <c r="X2276" s="18">
        <f t="shared" si="349"/>
        <v>229387500</v>
      </c>
    </row>
    <row r="2277" spans="1:24" ht="30" hidden="1" x14ac:dyDescent="0.25">
      <c r="A2277" s="65">
        <f t="shared" si="346"/>
        <v>128</v>
      </c>
      <c r="B2277" s="66"/>
      <c r="C2277" s="67" t="s">
        <v>2539</v>
      </c>
      <c r="D2277" s="66">
        <v>5001076</v>
      </c>
      <c r="E2277" s="68" t="s">
        <v>86</v>
      </c>
      <c r="F2277" s="65">
        <v>1</v>
      </c>
      <c r="G2277" s="88">
        <v>8961000</v>
      </c>
      <c r="H2277" s="70">
        <v>0</v>
      </c>
      <c r="I2277" s="65">
        <v>1</v>
      </c>
      <c r="J2277" s="87">
        <f t="shared" si="348"/>
        <v>8961000</v>
      </c>
      <c r="K2277" s="70">
        <f t="shared" si="348"/>
        <v>0</v>
      </c>
      <c r="L2277" s="72"/>
      <c r="M2277" s="72"/>
      <c r="N2277" s="72"/>
      <c r="O2277" s="66"/>
      <c r="P2277" s="90" t="s">
        <v>2540</v>
      </c>
      <c r="Q2277" s="65">
        <v>2003</v>
      </c>
      <c r="R2277" s="66">
        <v>5</v>
      </c>
      <c r="S2277" s="75">
        <f t="shared" si="343"/>
        <v>0.2</v>
      </c>
      <c r="T2277" s="76">
        <f t="shared" si="344"/>
        <v>1792200</v>
      </c>
      <c r="U2277" s="66">
        <f t="shared" si="353"/>
        <v>15</v>
      </c>
      <c r="V2277" s="66"/>
      <c r="W2277" s="77">
        <f t="shared" si="345"/>
        <v>26883000</v>
      </c>
      <c r="X2277" s="18">
        <f t="shared" si="349"/>
        <v>0</v>
      </c>
    </row>
    <row r="2278" spans="1:24" hidden="1" x14ac:dyDescent="0.25">
      <c r="A2278" s="65">
        <f t="shared" si="346"/>
        <v>129</v>
      </c>
      <c r="B2278" s="66"/>
      <c r="C2278" s="67" t="s">
        <v>2541</v>
      </c>
      <c r="D2278" s="66" t="s">
        <v>2542</v>
      </c>
      <c r="E2278" s="68" t="s">
        <v>86</v>
      </c>
      <c r="F2278" s="65">
        <v>1</v>
      </c>
      <c r="G2278" s="212">
        <v>39500000</v>
      </c>
      <c r="H2278" s="70">
        <v>0</v>
      </c>
      <c r="I2278" s="65">
        <v>1</v>
      </c>
      <c r="J2278" s="87">
        <f t="shared" si="348"/>
        <v>39500000</v>
      </c>
      <c r="K2278" s="70">
        <f t="shared" si="348"/>
        <v>0</v>
      </c>
      <c r="L2278" s="72"/>
      <c r="M2278" s="72"/>
      <c r="N2278" s="72"/>
      <c r="O2278" s="66"/>
      <c r="P2278" s="90"/>
      <c r="Q2278" s="65">
        <v>2009</v>
      </c>
      <c r="R2278" s="66">
        <v>8</v>
      </c>
      <c r="S2278" s="75">
        <f t="shared" ref="S2278:S2341" si="354">100%/R2278</f>
        <v>0.125</v>
      </c>
      <c r="T2278" s="76">
        <f t="shared" ref="T2278:T2341" si="355">G2278/R2278</f>
        <v>4937500</v>
      </c>
      <c r="U2278" s="66">
        <f t="shared" si="353"/>
        <v>9</v>
      </c>
      <c r="V2278" s="66"/>
      <c r="W2278" s="77">
        <f t="shared" ref="W2278:W2341" si="356">T2278*U2278</f>
        <v>44437500</v>
      </c>
      <c r="X2278" s="18">
        <f t="shared" si="349"/>
        <v>0</v>
      </c>
    </row>
    <row r="2279" spans="1:24" hidden="1" x14ac:dyDescent="0.25">
      <c r="A2279" s="65">
        <f t="shared" si="346"/>
        <v>130</v>
      </c>
      <c r="B2279" s="66"/>
      <c r="C2279" s="67" t="s">
        <v>2541</v>
      </c>
      <c r="D2279" s="66" t="s">
        <v>2543</v>
      </c>
      <c r="E2279" s="68" t="s">
        <v>86</v>
      </c>
      <c r="F2279" s="65">
        <v>1</v>
      </c>
      <c r="G2279" s="212">
        <v>39500000</v>
      </c>
      <c r="H2279" s="70">
        <v>0</v>
      </c>
      <c r="I2279" s="65">
        <v>1</v>
      </c>
      <c r="J2279" s="87">
        <f t="shared" si="348"/>
        <v>39500000</v>
      </c>
      <c r="K2279" s="70">
        <f t="shared" si="348"/>
        <v>0</v>
      </c>
      <c r="L2279" s="72"/>
      <c r="M2279" s="72"/>
      <c r="N2279" s="72"/>
      <c r="O2279" s="66"/>
      <c r="P2279" s="90"/>
      <c r="Q2279" s="65">
        <v>2009</v>
      </c>
      <c r="R2279" s="66">
        <v>8</v>
      </c>
      <c r="S2279" s="75">
        <f t="shared" si="354"/>
        <v>0.125</v>
      </c>
      <c r="T2279" s="76">
        <f t="shared" si="355"/>
        <v>4937500</v>
      </c>
      <c r="U2279" s="66">
        <f t="shared" si="353"/>
        <v>9</v>
      </c>
      <c r="V2279" s="66"/>
      <c r="W2279" s="77">
        <f t="shared" si="356"/>
        <v>44437500</v>
      </c>
      <c r="X2279" s="18">
        <f t="shared" si="349"/>
        <v>0</v>
      </c>
    </row>
    <row r="2280" spans="1:24" ht="45" hidden="1" x14ac:dyDescent="0.25">
      <c r="A2280" s="65">
        <f t="shared" ref="A2280:A2343" si="357">+A2279+1</f>
        <v>131</v>
      </c>
      <c r="B2280" s="66"/>
      <c r="C2280" s="67" t="s">
        <v>2544</v>
      </c>
      <c r="D2280" s="66">
        <v>5001710</v>
      </c>
      <c r="E2280" s="68" t="s">
        <v>86</v>
      </c>
      <c r="F2280" s="65">
        <v>1</v>
      </c>
      <c r="G2280" s="88">
        <v>78603000</v>
      </c>
      <c r="H2280" s="70">
        <v>0</v>
      </c>
      <c r="I2280" s="65">
        <v>1</v>
      </c>
      <c r="J2280" s="87">
        <f t="shared" si="348"/>
        <v>78603000</v>
      </c>
      <c r="K2280" s="70">
        <f t="shared" si="348"/>
        <v>0</v>
      </c>
      <c r="L2280" s="72"/>
      <c r="M2280" s="72"/>
      <c r="N2280" s="72"/>
      <c r="O2280" s="66"/>
      <c r="P2280" s="73"/>
      <c r="Q2280" s="65">
        <v>2008</v>
      </c>
      <c r="R2280" s="66">
        <v>8</v>
      </c>
      <c r="S2280" s="75">
        <f t="shared" si="354"/>
        <v>0.125</v>
      </c>
      <c r="T2280" s="76">
        <f t="shared" si="355"/>
        <v>9825375</v>
      </c>
      <c r="U2280" s="66">
        <f t="shared" si="353"/>
        <v>10</v>
      </c>
      <c r="V2280" s="66"/>
      <c r="W2280" s="77">
        <f t="shared" si="356"/>
        <v>98253750</v>
      </c>
      <c r="X2280" s="18">
        <f t="shared" si="349"/>
        <v>0</v>
      </c>
    </row>
    <row r="2281" spans="1:24" ht="30" hidden="1" x14ac:dyDescent="0.25">
      <c r="A2281" s="65">
        <f t="shared" si="357"/>
        <v>132</v>
      </c>
      <c r="B2281" s="66"/>
      <c r="C2281" s="67" t="s">
        <v>2545</v>
      </c>
      <c r="D2281" s="66">
        <v>5001708</v>
      </c>
      <c r="E2281" s="68" t="s">
        <v>86</v>
      </c>
      <c r="F2281" s="65">
        <v>1</v>
      </c>
      <c r="G2281" s="88">
        <v>93618000</v>
      </c>
      <c r="H2281" s="70">
        <v>0</v>
      </c>
      <c r="I2281" s="65">
        <v>1</v>
      </c>
      <c r="J2281" s="87">
        <f t="shared" si="348"/>
        <v>93618000</v>
      </c>
      <c r="K2281" s="70">
        <f t="shared" si="348"/>
        <v>0</v>
      </c>
      <c r="L2281" s="72"/>
      <c r="M2281" s="72"/>
      <c r="N2281" s="72"/>
      <c r="O2281" s="66"/>
      <c r="P2281" s="73"/>
      <c r="Q2281" s="65">
        <v>2008</v>
      </c>
      <c r="R2281" s="66">
        <v>8</v>
      </c>
      <c r="S2281" s="75">
        <f t="shared" si="354"/>
        <v>0.125</v>
      </c>
      <c r="T2281" s="76">
        <f t="shared" si="355"/>
        <v>11702250</v>
      </c>
      <c r="U2281" s="66">
        <f t="shared" si="353"/>
        <v>10</v>
      </c>
      <c r="V2281" s="66"/>
      <c r="W2281" s="77">
        <f t="shared" si="356"/>
        <v>117022500</v>
      </c>
      <c r="X2281" s="18">
        <f t="shared" si="349"/>
        <v>0</v>
      </c>
    </row>
    <row r="2282" spans="1:24" ht="30" hidden="1" x14ac:dyDescent="0.25">
      <c r="A2282" s="65">
        <f t="shared" si="357"/>
        <v>133</v>
      </c>
      <c r="B2282" s="66"/>
      <c r="C2282" s="67" t="s">
        <v>2546</v>
      </c>
      <c r="D2282" s="66">
        <v>5001709</v>
      </c>
      <c r="E2282" s="68" t="s">
        <v>86</v>
      </c>
      <c r="F2282" s="65">
        <v>1</v>
      </c>
      <c r="G2282" s="88">
        <v>35364000</v>
      </c>
      <c r="H2282" s="70">
        <v>0</v>
      </c>
      <c r="I2282" s="65">
        <v>1</v>
      </c>
      <c r="J2282" s="87">
        <f t="shared" si="348"/>
        <v>35364000</v>
      </c>
      <c r="K2282" s="70">
        <f t="shared" si="348"/>
        <v>0</v>
      </c>
      <c r="L2282" s="72"/>
      <c r="M2282" s="72"/>
      <c r="N2282" s="72"/>
      <c r="O2282" s="66"/>
      <c r="P2282" s="73"/>
      <c r="Q2282" s="65">
        <v>2008</v>
      </c>
      <c r="R2282" s="66">
        <v>8</v>
      </c>
      <c r="S2282" s="75">
        <f t="shared" si="354"/>
        <v>0.125</v>
      </c>
      <c r="T2282" s="76">
        <f t="shared" si="355"/>
        <v>4420500</v>
      </c>
      <c r="U2282" s="66">
        <f t="shared" si="353"/>
        <v>10</v>
      </c>
      <c r="V2282" s="66"/>
      <c r="W2282" s="77">
        <f t="shared" si="356"/>
        <v>44205000</v>
      </c>
      <c r="X2282" s="18">
        <f t="shared" si="349"/>
        <v>0</v>
      </c>
    </row>
    <row r="2283" spans="1:24" ht="30" hidden="1" x14ac:dyDescent="0.25">
      <c r="A2283" s="65">
        <f t="shared" si="357"/>
        <v>134</v>
      </c>
      <c r="B2283" s="66"/>
      <c r="C2283" s="67" t="s">
        <v>2547</v>
      </c>
      <c r="D2283" s="66">
        <v>5001712</v>
      </c>
      <c r="E2283" s="68" t="s">
        <v>86</v>
      </c>
      <c r="F2283" s="65">
        <v>1</v>
      </c>
      <c r="G2283" s="88">
        <v>44740500</v>
      </c>
      <c r="H2283" s="70">
        <v>0</v>
      </c>
      <c r="I2283" s="65">
        <v>1</v>
      </c>
      <c r="J2283" s="87">
        <f t="shared" si="348"/>
        <v>44740500</v>
      </c>
      <c r="K2283" s="70">
        <f t="shared" si="348"/>
        <v>0</v>
      </c>
      <c r="L2283" s="72"/>
      <c r="M2283" s="72"/>
      <c r="N2283" s="72"/>
      <c r="O2283" s="66"/>
      <c r="P2283" s="73"/>
      <c r="Q2283" s="65">
        <v>2008</v>
      </c>
      <c r="R2283" s="66">
        <v>8</v>
      </c>
      <c r="S2283" s="75">
        <f t="shared" si="354"/>
        <v>0.125</v>
      </c>
      <c r="T2283" s="76">
        <f t="shared" si="355"/>
        <v>5592562.5</v>
      </c>
      <c r="U2283" s="66">
        <f t="shared" si="353"/>
        <v>10</v>
      </c>
      <c r="V2283" s="66"/>
      <c r="W2283" s="77">
        <f t="shared" si="356"/>
        <v>55925625</v>
      </c>
      <c r="X2283" s="18">
        <f t="shared" si="349"/>
        <v>0</v>
      </c>
    </row>
    <row r="2284" spans="1:24" ht="30" hidden="1" x14ac:dyDescent="0.25">
      <c r="A2284" s="65">
        <f t="shared" si="357"/>
        <v>135</v>
      </c>
      <c r="B2284" s="66"/>
      <c r="C2284" s="67" t="s">
        <v>2548</v>
      </c>
      <c r="D2284" s="66" t="s">
        <v>2549</v>
      </c>
      <c r="E2284" s="68" t="s">
        <v>86</v>
      </c>
      <c r="F2284" s="65">
        <v>1</v>
      </c>
      <c r="G2284" s="88">
        <v>61876500</v>
      </c>
      <c r="H2284" s="70">
        <v>0</v>
      </c>
      <c r="I2284" s="65">
        <v>1</v>
      </c>
      <c r="J2284" s="87">
        <f t="shared" si="348"/>
        <v>61876500</v>
      </c>
      <c r="K2284" s="70">
        <f t="shared" si="348"/>
        <v>0</v>
      </c>
      <c r="L2284" s="72"/>
      <c r="M2284" s="72"/>
      <c r="N2284" s="72"/>
      <c r="O2284" s="66"/>
      <c r="P2284" s="73"/>
      <c r="Q2284" s="65">
        <v>2008</v>
      </c>
      <c r="R2284" s="66">
        <v>8</v>
      </c>
      <c r="S2284" s="75">
        <f t="shared" si="354"/>
        <v>0.125</v>
      </c>
      <c r="T2284" s="76">
        <f t="shared" si="355"/>
        <v>7734562.5</v>
      </c>
      <c r="U2284" s="66">
        <f t="shared" si="353"/>
        <v>10</v>
      </c>
      <c r="V2284" s="66"/>
      <c r="W2284" s="77">
        <f t="shared" si="356"/>
        <v>77345625</v>
      </c>
      <c r="X2284" s="18">
        <f t="shared" si="349"/>
        <v>0</v>
      </c>
    </row>
    <row r="2285" spans="1:24" ht="30" hidden="1" x14ac:dyDescent="0.25">
      <c r="A2285" s="65">
        <f t="shared" si="357"/>
        <v>136</v>
      </c>
      <c r="B2285" s="66"/>
      <c r="C2285" s="67" t="s">
        <v>2548</v>
      </c>
      <c r="D2285" s="66" t="s">
        <v>2550</v>
      </c>
      <c r="E2285" s="68" t="s">
        <v>86</v>
      </c>
      <c r="F2285" s="65">
        <v>1</v>
      </c>
      <c r="G2285" s="88">
        <v>61876500</v>
      </c>
      <c r="H2285" s="70">
        <v>0</v>
      </c>
      <c r="I2285" s="65">
        <v>1</v>
      </c>
      <c r="J2285" s="87">
        <f t="shared" si="348"/>
        <v>61876500</v>
      </c>
      <c r="K2285" s="70">
        <f t="shared" si="348"/>
        <v>0</v>
      </c>
      <c r="L2285" s="72"/>
      <c r="M2285" s="72"/>
      <c r="N2285" s="72"/>
      <c r="O2285" s="66"/>
      <c r="P2285" s="73"/>
      <c r="Q2285" s="65">
        <v>2008</v>
      </c>
      <c r="R2285" s="66">
        <v>8</v>
      </c>
      <c r="S2285" s="75">
        <f t="shared" si="354"/>
        <v>0.125</v>
      </c>
      <c r="T2285" s="76">
        <f t="shared" si="355"/>
        <v>7734562.5</v>
      </c>
      <c r="U2285" s="66">
        <f t="shared" si="353"/>
        <v>10</v>
      </c>
      <c r="V2285" s="66"/>
      <c r="W2285" s="77">
        <f t="shared" si="356"/>
        <v>77345625</v>
      </c>
      <c r="X2285" s="18">
        <f t="shared" si="349"/>
        <v>0</v>
      </c>
    </row>
    <row r="2286" spans="1:24" ht="30" hidden="1" x14ac:dyDescent="0.25">
      <c r="A2286" s="65">
        <f t="shared" si="357"/>
        <v>137</v>
      </c>
      <c r="B2286" s="66"/>
      <c r="C2286" s="67" t="s">
        <v>2548</v>
      </c>
      <c r="D2286" s="66" t="s">
        <v>2551</v>
      </c>
      <c r="E2286" s="68" t="s">
        <v>86</v>
      </c>
      <c r="F2286" s="65">
        <v>1</v>
      </c>
      <c r="G2286" s="88">
        <v>61876500</v>
      </c>
      <c r="H2286" s="70">
        <v>0</v>
      </c>
      <c r="I2286" s="65">
        <v>1</v>
      </c>
      <c r="J2286" s="87">
        <f t="shared" si="348"/>
        <v>61876500</v>
      </c>
      <c r="K2286" s="70">
        <f t="shared" si="348"/>
        <v>0</v>
      </c>
      <c r="L2286" s="72"/>
      <c r="M2286" s="72"/>
      <c r="N2286" s="72"/>
      <c r="O2286" s="66"/>
      <c r="P2286" s="73"/>
      <c r="Q2286" s="65">
        <v>2008</v>
      </c>
      <c r="R2286" s="66">
        <v>8</v>
      </c>
      <c r="S2286" s="75">
        <f t="shared" si="354"/>
        <v>0.125</v>
      </c>
      <c r="T2286" s="76">
        <f t="shared" si="355"/>
        <v>7734562.5</v>
      </c>
      <c r="U2286" s="66">
        <f t="shared" si="353"/>
        <v>10</v>
      </c>
      <c r="V2286" s="66"/>
      <c r="W2286" s="77">
        <f t="shared" si="356"/>
        <v>77345625</v>
      </c>
      <c r="X2286" s="18">
        <f t="shared" si="349"/>
        <v>0</v>
      </c>
    </row>
    <row r="2287" spans="1:24" ht="30" hidden="1" x14ac:dyDescent="0.25">
      <c r="A2287" s="65">
        <f t="shared" si="357"/>
        <v>138</v>
      </c>
      <c r="B2287" s="66"/>
      <c r="C2287" s="67" t="s">
        <v>2548</v>
      </c>
      <c r="D2287" s="66" t="s">
        <v>2552</v>
      </c>
      <c r="E2287" s="68" t="s">
        <v>86</v>
      </c>
      <c r="F2287" s="65">
        <v>1</v>
      </c>
      <c r="G2287" s="88">
        <v>61876500</v>
      </c>
      <c r="H2287" s="70">
        <v>0</v>
      </c>
      <c r="I2287" s="65">
        <v>1</v>
      </c>
      <c r="J2287" s="87">
        <f t="shared" si="348"/>
        <v>61876500</v>
      </c>
      <c r="K2287" s="70">
        <f t="shared" si="348"/>
        <v>0</v>
      </c>
      <c r="L2287" s="72"/>
      <c r="M2287" s="72"/>
      <c r="N2287" s="72"/>
      <c r="O2287" s="66"/>
      <c r="P2287" s="73"/>
      <c r="Q2287" s="65">
        <v>2008</v>
      </c>
      <c r="R2287" s="66">
        <v>8</v>
      </c>
      <c r="S2287" s="75">
        <f t="shared" si="354"/>
        <v>0.125</v>
      </c>
      <c r="T2287" s="76">
        <f t="shared" si="355"/>
        <v>7734562.5</v>
      </c>
      <c r="U2287" s="66">
        <f t="shared" si="353"/>
        <v>10</v>
      </c>
      <c r="V2287" s="66"/>
      <c r="W2287" s="77">
        <f t="shared" si="356"/>
        <v>77345625</v>
      </c>
      <c r="X2287" s="18">
        <f t="shared" si="349"/>
        <v>0</v>
      </c>
    </row>
    <row r="2288" spans="1:24" ht="30" hidden="1" x14ac:dyDescent="0.25">
      <c r="A2288" s="65">
        <f t="shared" si="357"/>
        <v>139</v>
      </c>
      <c r="B2288" s="66"/>
      <c r="C2288" s="67" t="s">
        <v>2548</v>
      </c>
      <c r="D2288" s="66" t="s">
        <v>2553</v>
      </c>
      <c r="E2288" s="68" t="s">
        <v>86</v>
      </c>
      <c r="F2288" s="65">
        <v>1</v>
      </c>
      <c r="G2288" s="88">
        <v>61876500</v>
      </c>
      <c r="H2288" s="70">
        <v>0</v>
      </c>
      <c r="I2288" s="65">
        <v>1</v>
      </c>
      <c r="J2288" s="87">
        <f t="shared" si="348"/>
        <v>61876500</v>
      </c>
      <c r="K2288" s="70">
        <f t="shared" si="348"/>
        <v>0</v>
      </c>
      <c r="L2288" s="72"/>
      <c r="M2288" s="72"/>
      <c r="N2288" s="72"/>
      <c r="O2288" s="66"/>
      <c r="P2288" s="73"/>
      <c r="Q2288" s="65">
        <v>2008</v>
      </c>
      <c r="R2288" s="66">
        <v>8</v>
      </c>
      <c r="S2288" s="75">
        <f t="shared" si="354"/>
        <v>0.125</v>
      </c>
      <c r="T2288" s="76">
        <f t="shared" si="355"/>
        <v>7734562.5</v>
      </c>
      <c r="U2288" s="66">
        <f t="shared" si="353"/>
        <v>10</v>
      </c>
      <c r="V2288" s="66"/>
      <c r="W2288" s="77">
        <f t="shared" si="356"/>
        <v>77345625</v>
      </c>
      <c r="X2288" s="18">
        <f t="shared" si="349"/>
        <v>0</v>
      </c>
    </row>
    <row r="2289" spans="1:24" ht="30" hidden="1" x14ac:dyDescent="0.25">
      <c r="A2289" s="65">
        <f t="shared" si="357"/>
        <v>140</v>
      </c>
      <c r="B2289" s="66"/>
      <c r="C2289" s="67" t="s">
        <v>2548</v>
      </c>
      <c r="D2289" s="66" t="s">
        <v>2554</v>
      </c>
      <c r="E2289" s="68" t="s">
        <v>86</v>
      </c>
      <c r="F2289" s="65">
        <v>1</v>
      </c>
      <c r="G2289" s="88">
        <v>61876500</v>
      </c>
      <c r="H2289" s="70">
        <v>0</v>
      </c>
      <c r="I2289" s="65">
        <v>1</v>
      </c>
      <c r="J2289" s="87">
        <f t="shared" si="348"/>
        <v>61876500</v>
      </c>
      <c r="K2289" s="70">
        <f t="shared" si="348"/>
        <v>0</v>
      </c>
      <c r="L2289" s="72"/>
      <c r="M2289" s="72"/>
      <c r="N2289" s="72"/>
      <c r="O2289" s="66"/>
      <c r="P2289" s="73"/>
      <c r="Q2289" s="65">
        <v>2008</v>
      </c>
      <c r="R2289" s="66">
        <v>8</v>
      </c>
      <c r="S2289" s="75">
        <f t="shared" si="354"/>
        <v>0.125</v>
      </c>
      <c r="T2289" s="76">
        <f t="shared" si="355"/>
        <v>7734562.5</v>
      </c>
      <c r="U2289" s="66">
        <f t="shared" si="353"/>
        <v>10</v>
      </c>
      <c r="V2289" s="66"/>
      <c r="W2289" s="77">
        <f t="shared" si="356"/>
        <v>77345625</v>
      </c>
      <c r="X2289" s="18">
        <f t="shared" si="349"/>
        <v>0</v>
      </c>
    </row>
    <row r="2290" spans="1:24" ht="30" hidden="1" x14ac:dyDescent="0.25">
      <c r="A2290" s="65">
        <f t="shared" si="357"/>
        <v>141</v>
      </c>
      <c r="B2290" s="66"/>
      <c r="C2290" s="67" t="s">
        <v>2548</v>
      </c>
      <c r="D2290" s="66" t="s">
        <v>2555</v>
      </c>
      <c r="E2290" s="68" t="s">
        <v>86</v>
      </c>
      <c r="F2290" s="65">
        <v>1</v>
      </c>
      <c r="G2290" s="88">
        <v>61876500</v>
      </c>
      <c r="H2290" s="70">
        <v>0</v>
      </c>
      <c r="I2290" s="65">
        <v>1</v>
      </c>
      <c r="J2290" s="87">
        <f t="shared" si="348"/>
        <v>61876500</v>
      </c>
      <c r="K2290" s="70">
        <f t="shared" si="348"/>
        <v>0</v>
      </c>
      <c r="L2290" s="72"/>
      <c r="M2290" s="72"/>
      <c r="N2290" s="72"/>
      <c r="O2290" s="66"/>
      <c r="P2290" s="73"/>
      <c r="Q2290" s="65">
        <v>2008</v>
      </c>
      <c r="R2290" s="66">
        <v>8</v>
      </c>
      <c r="S2290" s="75">
        <f t="shared" si="354"/>
        <v>0.125</v>
      </c>
      <c r="T2290" s="76">
        <f t="shared" si="355"/>
        <v>7734562.5</v>
      </c>
      <c r="U2290" s="66">
        <f t="shared" si="353"/>
        <v>10</v>
      </c>
      <c r="V2290" s="66"/>
      <c r="W2290" s="77">
        <f t="shared" si="356"/>
        <v>77345625</v>
      </c>
      <c r="X2290" s="18">
        <f t="shared" si="349"/>
        <v>0</v>
      </c>
    </row>
    <row r="2291" spans="1:24" ht="30" hidden="1" x14ac:dyDescent="0.25">
      <c r="A2291" s="65">
        <f t="shared" si="357"/>
        <v>142</v>
      </c>
      <c r="B2291" s="66"/>
      <c r="C2291" s="67" t="s">
        <v>2548</v>
      </c>
      <c r="D2291" s="66" t="s">
        <v>2556</v>
      </c>
      <c r="E2291" s="68" t="s">
        <v>86</v>
      </c>
      <c r="F2291" s="65">
        <v>1</v>
      </c>
      <c r="G2291" s="88">
        <v>61876500</v>
      </c>
      <c r="H2291" s="70">
        <v>0</v>
      </c>
      <c r="I2291" s="65">
        <v>1</v>
      </c>
      <c r="J2291" s="87">
        <f t="shared" si="348"/>
        <v>61876500</v>
      </c>
      <c r="K2291" s="70">
        <f t="shared" si="348"/>
        <v>0</v>
      </c>
      <c r="L2291" s="72"/>
      <c r="M2291" s="72"/>
      <c r="N2291" s="72"/>
      <c r="O2291" s="66"/>
      <c r="P2291" s="73"/>
      <c r="Q2291" s="65">
        <v>2008</v>
      </c>
      <c r="R2291" s="66">
        <v>8</v>
      </c>
      <c r="S2291" s="75">
        <f t="shared" si="354"/>
        <v>0.125</v>
      </c>
      <c r="T2291" s="76">
        <f t="shared" si="355"/>
        <v>7734562.5</v>
      </c>
      <c r="U2291" s="66">
        <f t="shared" si="353"/>
        <v>10</v>
      </c>
      <c r="V2291" s="66"/>
      <c r="W2291" s="77">
        <f t="shared" si="356"/>
        <v>77345625</v>
      </c>
      <c r="X2291" s="18">
        <f t="shared" si="349"/>
        <v>0</v>
      </c>
    </row>
    <row r="2292" spans="1:24" ht="30" hidden="1" x14ac:dyDescent="0.25">
      <c r="A2292" s="65">
        <f t="shared" si="357"/>
        <v>143</v>
      </c>
      <c r="B2292" s="66"/>
      <c r="C2292" s="67" t="s">
        <v>2548</v>
      </c>
      <c r="D2292" s="66" t="s">
        <v>2557</v>
      </c>
      <c r="E2292" s="68" t="s">
        <v>86</v>
      </c>
      <c r="F2292" s="65">
        <v>1</v>
      </c>
      <c r="G2292" s="88">
        <v>61876500</v>
      </c>
      <c r="H2292" s="70">
        <v>0</v>
      </c>
      <c r="I2292" s="65">
        <v>1</v>
      </c>
      <c r="J2292" s="87">
        <f t="shared" si="348"/>
        <v>61876500</v>
      </c>
      <c r="K2292" s="70">
        <f t="shared" si="348"/>
        <v>0</v>
      </c>
      <c r="L2292" s="72"/>
      <c r="M2292" s="72"/>
      <c r="N2292" s="72"/>
      <c r="O2292" s="66"/>
      <c r="P2292" s="73"/>
      <c r="Q2292" s="65">
        <v>2008</v>
      </c>
      <c r="R2292" s="66">
        <v>8</v>
      </c>
      <c r="S2292" s="75">
        <f t="shared" si="354"/>
        <v>0.125</v>
      </c>
      <c r="T2292" s="76">
        <f t="shared" si="355"/>
        <v>7734562.5</v>
      </c>
      <c r="U2292" s="66">
        <f t="shared" si="353"/>
        <v>10</v>
      </c>
      <c r="V2292" s="66"/>
      <c r="W2292" s="77">
        <f t="shared" si="356"/>
        <v>77345625</v>
      </c>
      <c r="X2292" s="18">
        <f t="shared" si="349"/>
        <v>0</v>
      </c>
    </row>
    <row r="2293" spans="1:24" ht="30" hidden="1" x14ac:dyDescent="0.25">
      <c r="A2293" s="65">
        <f t="shared" si="357"/>
        <v>144</v>
      </c>
      <c r="B2293" s="66"/>
      <c r="C2293" s="67" t="s">
        <v>2548</v>
      </c>
      <c r="D2293" s="66" t="s">
        <v>2558</v>
      </c>
      <c r="E2293" s="68" t="s">
        <v>86</v>
      </c>
      <c r="F2293" s="65">
        <v>1</v>
      </c>
      <c r="G2293" s="88">
        <v>61876500</v>
      </c>
      <c r="H2293" s="70">
        <v>0</v>
      </c>
      <c r="I2293" s="65">
        <v>1</v>
      </c>
      <c r="J2293" s="87">
        <f t="shared" si="348"/>
        <v>61876500</v>
      </c>
      <c r="K2293" s="70">
        <f t="shared" si="348"/>
        <v>0</v>
      </c>
      <c r="L2293" s="72"/>
      <c r="M2293" s="72"/>
      <c r="N2293" s="72"/>
      <c r="O2293" s="66"/>
      <c r="P2293" s="73"/>
      <c r="Q2293" s="65">
        <v>2008</v>
      </c>
      <c r="R2293" s="66">
        <v>8</v>
      </c>
      <c r="S2293" s="75">
        <f t="shared" si="354"/>
        <v>0.125</v>
      </c>
      <c r="T2293" s="76">
        <f t="shared" si="355"/>
        <v>7734562.5</v>
      </c>
      <c r="U2293" s="66">
        <f t="shared" si="353"/>
        <v>10</v>
      </c>
      <c r="V2293" s="66"/>
      <c r="W2293" s="77">
        <f t="shared" si="356"/>
        <v>77345625</v>
      </c>
      <c r="X2293" s="18">
        <f t="shared" si="349"/>
        <v>0</v>
      </c>
    </row>
    <row r="2294" spans="1:24" ht="30" hidden="1" x14ac:dyDescent="0.25">
      <c r="A2294" s="65">
        <f t="shared" si="357"/>
        <v>145</v>
      </c>
      <c r="B2294" s="66"/>
      <c r="C2294" s="67" t="s">
        <v>2548</v>
      </c>
      <c r="D2294" s="66" t="s">
        <v>2559</v>
      </c>
      <c r="E2294" s="68" t="s">
        <v>86</v>
      </c>
      <c r="F2294" s="65">
        <v>1</v>
      </c>
      <c r="G2294" s="88">
        <v>61876500</v>
      </c>
      <c r="H2294" s="70">
        <v>0</v>
      </c>
      <c r="I2294" s="65">
        <v>1</v>
      </c>
      <c r="J2294" s="87">
        <f t="shared" si="348"/>
        <v>61876500</v>
      </c>
      <c r="K2294" s="70">
        <f t="shared" si="348"/>
        <v>0</v>
      </c>
      <c r="L2294" s="72"/>
      <c r="M2294" s="72"/>
      <c r="N2294" s="72"/>
      <c r="O2294" s="66"/>
      <c r="P2294" s="73"/>
      <c r="Q2294" s="65">
        <v>2008</v>
      </c>
      <c r="R2294" s="66">
        <v>8</v>
      </c>
      <c r="S2294" s="75">
        <f t="shared" si="354"/>
        <v>0.125</v>
      </c>
      <c r="T2294" s="76">
        <f t="shared" si="355"/>
        <v>7734562.5</v>
      </c>
      <c r="U2294" s="66">
        <f t="shared" si="353"/>
        <v>10</v>
      </c>
      <c r="V2294" s="66"/>
      <c r="W2294" s="77">
        <f t="shared" si="356"/>
        <v>77345625</v>
      </c>
      <c r="X2294" s="18">
        <f t="shared" si="349"/>
        <v>0</v>
      </c>
    </row>
    <row r="2295" spans="1:24" hidden="1" x14ac:dyDescent="0.25">
      <c r="A2295" s="65">
        <f t="shared" si="357"/>
        <v>146</v>
      </c>
      <c r="B2295" s="66"/>
      <c r="C2295" s="72" t="s">
        <v>2560</v>
      </c>
      <c r="D2295" s="66" t="s">
        <v>2561</v>
      </c>
      <c r="E2295" s="68" t="s">
        <v>86</v>
      </c>
      <c r="F2295" s="65">
        <v>1</v>
      </c>
      <c r="G2295" s="88">
        <v>8620500</v>
      </c>
      <c r="H2295" s="70">
        <v>0</v>
      </c>
      <c r="I2295" s="65">
        <v>1</v>
      </c>
      <c r="J2295" s="87">
        <f t="shared" si="348"/>
        <v>8620500</v>
      </c>
      <c r="K2295" s="70">
        <f t="shared" si="348"/>
        <v>0</v>
      </c>
      <c r="L2295" s="72"/>
      <c r="M2295" s="72"/>
      <c r="N2295" s="72"/>
      <c r="O2295" s="66"/>
      <c r="P2295" s="73"/>
      <c r="Q2295" s="65">
        <v>2008</v>
      </c>
      <c r="R2295" s="66">
        <v>8</v>
      </c>
      <c r="S2295" s="75">
        <f t="shared" si="354"/>
        <v>0.125</v>
      </c>
      <c r="T2295" s="76">
        <f t="shared" si="355"/>
        <v>1077562.5</v>
      </c>
      <c r="U2295" s="66">
        <f t="shared" si="353"/>
        <v>10</v>
      </c>
      <c r="V2295" s="66"/>
      <c r="W2295" s="77">
        <f t="shared" si="356"/>
        <v>10775625</v>
      </c>
      <c r="X2295" s="18">
        <f t="shared" si="349"/>
        <v>0</v>
      </c>
    </row>
    <row r="2296" spans="1:24" hidden="1" x14ac:dyDescent="0.25">
      <c r="A2296" s="65">
        <f t="shared" si="357"/>
        <v>147</v>
      </c>
      <c r="B2296" s="66"/>
      <c r="C2296" s="72" t="s">
        <v>2560</v>
      </c>
      <c r="D2296" s="66" t="s">
        <v>2562</v>
      </c>
      <c r="E2296" s="68" t="s">
        <v>86</v>
      </c>
      <c r="F2296" s="65">
        <v>1</v>
      </c>
      <c r="G2296" s="88">
        <v>8620500</v>
      </c>
      <c r="H2296" s="70">
        <v>0</v>
      </c>
      <c r="I2296" s="65">
        <v>1</v>
      </c>
      <c r="J2296" s="87">
        <f t="shared" si="348"/>
        <v>8620500</v>
      </c>
      <c r="K2296" s="70">
        <f t="shared" si="348"/>
        <v>0</v>
      </c>
      <c r="L2296" s="72"/>
      <c r="M2296" s="72"/>
      <c r="N2296" s="72"/>
      <c r="O2296" s="66"/>
      <c r="P2296" s="73"/>
      <c r="Q2296" s="65">
        <v>2008</v>
      </c>
      <c r="R2296" s="66">
        <v>8</v>
      </c>
      <c r="S2296" s="75">
        <f t="shared" si="354"/>
        <v>0.125</v>
      </c>
      <c r="T2296" s="76">
        <f t="shared" si="355"/>
        <v>1077562.5</v>
      </c>
      <c r="U2296" s="66">
        <f t="shared" si="353"/>
        <v>10</v>
      </c>
      <c r="V2296" s="66"/>
      <c r="W2296" s="77">
        <f t="shared" si="356"/>
        <v>10775625</v>
      </c>
      <c r="X2296" s="18">
        <f t="shared" si="349"/>
        <v>0</v>
      </c>
    </row>
    <row r="2297" spans="1:24" hidden="1" x14ac:dyDescent="0.25">
      <c r="A2297" s="65">
        <f t="shared" si="357"/>
        <v>148</v>
      </c>
      <c r="B2297" s="66"/>
      <c r="C2297" s="72" t="s">
        <v>2560</v>
      </c>
      <c r="D2297" s="66" t="s">
        <v>2563</v>
      </c>
      <c r="E2297" s="68" t="s">
        <v>86</v>
      </c>
      <c r="F2297" s="65">
        <v>1</v>
      </c>
      <c r="G2297" s="88">
        <v>8620500</v>
      </c>
      <c r="H2297" s="70">
        <v>0</v>
      </c>
      <c r="I2297" s="65">
        <v>1</v>
      </c>
      <c r="J2297" s="87">
        <f t="shared" si="348"/>
        <v>8620500</v>
      </c>
      <c r="K2297" s="70">
        <f t="shared" si="348"/>
        <v>0</v>
      </c>
      <c r="L2297" s="72"/>
      <c r="M2297" s="72"/>
      <c r="N2297" s="72"/>
      <c r="O2297" s="66"/>
      <c r="P2297" s="73"/>
      <c r="Q2297" s="65">
        <v>2008</v>
      </c>
      <c r="R2297" s="66">
        <v>8</v>
      </c>
      <c r="S2297" s="75">
        <f t="shared" si="354"/>
        <v>0.125</v>
      </c>
      <c r="T2297" s="76">
        <f t="shared" si="355"/>
        <v>1077562.5</v>
      </c>
      <c r="U2297" s="66">
        <f t="shared" si="353"/>
        <v>10</v>
      </c>
      <c r="V2297" s="66"/>
      <c r="W2297" s="77">
        <f t="shared" si="356"/>
        <v>10775625</v>
      </c>
      <c r="X2297" s="18">
        <f t="shared" si="349"/>
        <v>0</v>
      </c>
    </row>
    <row r="2298" spans="1:24" hidden="1" x14ac:dyDescent="0.25">
      <c r="A2298" s="65">
        <f t="shared" si="357"/>
        <v>149</v>
      </c>
      <c r="B2298" s="66"/>
      <c r="C2298" s="72" t="s">
        <v>2560</v>
      </c>
      <c r="D2298" s="66" t="s">
        <v>2564</v>
      </c>
      <c r="E2298" s="68" t="s">
        <v>86</v>
      </c>
      <c r="F2298" s="65">
        <v>1</v>
      </c>
      <c r="G2298" s="88">
        <v>8620500</v>
      </c>
      <c r="H2298" s="70">
        <v>0</v>
      </c>
      <c r="I2298" s="65">
        <v>1</v>
      </c>
      <c r="J2298" s="87">
        <f t="shared" ref="J2298:K2361" si="358">G2298</f>
        <v>8620500</v>
      </c>
      <c r="K2298" s="70">
        <f t="shared" si="358"/>
        <v>0</v>
      </c>
      <c r="L2298" s="72"/>
      <c r="M2298" s="72"/>
      <c r="N2298" s="72"/>
      <c r="O2298" s="66"/>
      <c r="P2298" s="73"/>
      <c r="Q2298" s="65">
        <v>2008</v>
      </c>
      <c r="R2298" s="66">
        <v>8</v>
      </c>
      <c r="S2298" s="75">
        <f t="shared" si="354"/>
        <v>0.125</v>
      </c>
      <c r="T2298" s="76">
        <f t="shared" si="355"/>
        <v>1077562.5</v>
      </c>
      <c r="U2298" s="66">
        <f t="shared" si="353"/>
        <v>10</v>
      </c>
      <c r="V2298" s="66"/>
      <c r="W2298" s="77">
        <f t="shared" si="356"/>
        <v>10775625</v>
      </c>
      <c r="X2298" s="18">
        <f t="shared" ref="X2298:X2361" si="359">IF(H2298&lt;0,0,H2298)</f>
        <v>0</v>
      </c>
    </row>
    <row r="2299" spans="1:24" hidden="1" x14ac:dyDescent="0.25">
      <c r="A2299" s="65">
        <f t="shared" si="357"/>
        <v>150</v>
      </c>
      <c r="B2299" s="66"/>
      <c r="C2299" s="72" t="s">
        <v>2560</v>
      </c>
      <c r="D2299" s="66" t="s">
        <v>2565</v>
      </c>
      <c r="E2299" s="68" t="s">
        <v>86</v>
      </c>
      <c r="F2299" s="65">
        <v>1</v>
      </c>
      <c r="G2299" s="88">
        <v>8620500</v>
      </c>
      <c r="H2299" s="70">
        <v>0</v>
      </c>
      <c r="I2299" s="65">
        <v>1</v>
      </c>
      <c r="J2299" s="87">
        <f t="shared" si="358"/>
        <v>8620500</v>
      </c>
      <c r="K2299" s="70">
        <f t="shared" si="358"/>
        <v>0</v>
      </c>
      <c r="L2299" s="72"/>
      <c r="M2299" s="72"/>
      <c r="N2299" s="72"/>
      <c r="O2299" s="66"/>
      <c r="P2299" s="73"/>
      <c r="Q2299" s="65">
        <v>2008</v>
      </c>
      <c r="R2299" s="66">
        <v>8</v>
      </c>
      <c r="S2299" s="75">
        <f t="shared" si="354"/>
        <v>0.125</v>
      </c>
      <c r="T2299" s="76">
        <f t="shared" si="355"/>
        <v>1077562.5</v>
      </c>
      <c r="U2299" s="66">
        <f t="shared" si="353"/>
        <v>10</v>
      </c>
      <c r="V2299" s="66"/>
      <c r="W2299" s="77">
        <f t="shared" si="356"/>
        <v>10775625</v>
      </c>
      <c r="X2299" s="18">
        <f t="shared" si="359"/>
        <v>0</v>
      </c>
    </row>
    <row r="2300" spans="1:24" hidden="1" x14ac:dyDescent="0.25">
      <c r="A2300" s="65">
        <f t="shared" si="357"/>
        <v>151</v>
      </c>
      <c r="B2300" s="66"/>
      <c r="C2300" s="72" t="s">
        <v>2560</v>
      </c>
      <c r="D2300" s="66" t="s">
        <v>2566</v>
      </c>
      <c r="E2300" s="68" t="s">
        <v>86</v>
      </c>
      <c r="F2300" s="65">
        <v>1</v>
      </c>
      <c r="G2300" s="88">
        <v>8620500</v>
      </c>
      <c r="H2300" s="70">
        <v>0</v>
      </c>
      <c r="I2300" s="65">
        <v>1</v>
      </c>
      <c r="J2300" s="87">
        <f t="shared" si="358"/>
        <v>8620500</v>
      </c>
      <c r="K2300" s="70">
        <f t="shared" si="358"/>
        <v>0</v>
      </c>
      <c r="L2300" s="72"/>
      <c r="M2300" s="72"/>
      <c r="N2300" s="72"/>
      <c r="O2300" s="66"/>
      <c r="P2300" s="73"/>
      <c r="Q2300" s="65">
        <v>2008</v>
      </c>
      <c r="R2300" s="66">
        <v>8</v>
      </c>
      <c r="S2300" s="75">
        <f t="shared" si="354"/>
        <v>0.125</v>
      </c>
      <c r="T2300" s="76">
        <f t="shared" si="355"/>
        <v>1077562.5</v>
      </c>
      <c r="U2300" s="66">
        <f t="shared" si="353"/>
        <v>10</v>
      </c>
      <c r="V2300" s="66"/>
      <c r="W2300" s="77">
        <f t="shared" si="356"/>
        <v>10775625</v>
      </c>
      <c r="X2300" s="18">
        <f t="shared" si="359"/>
        <v>0</v>
      </c>
    </row>
    <row r="2301" spans="1:24" hidden="1" x14ac:dyDescent="0.25">
      <c r="A2301" s="65">
        <f t="shared" si="357"/>
        <v>152</v>
      </c>
      <c r="B2301" s="66"/>
      <c r="C2301" s="72" t="s">
        <v>2560</v>
      </c>
      <c r="D2301" s="66" t="s">
        <v>2567</v>
      </c>
      <c r="E2301" s="68" t="s">
        <v>86</v>
      </c>
      <c r="F2301" s="65">
        <v>1</v>
      </c>
      <c r="G2301" s="88">
        <v>8620500</v>
      </c>
      <c r="H2301" s="70">
        <v>0</v>
      </c>
      <c r="I2301" s="65">
        <v>1</v>
      </c>
      <c r="J2301" s="87">
        <f t="shared" si="358"/>
        <v>8620500</v>
      </c>
      <c r="K2301" s="70">
        <f t="shared" si="358"/>
        <v>0</v>
      </c>
      <c r="L2301" s="72"/>
      <c r="M2301" s="72"/>
      <c r="N2301" s="72"/>
      <c r="O2301" s="66"/>
      <c r="P2301" s="73"/>
      <c r="Q2301" s="65">
        <v>2008</v>
      </c>
      <c r="R2301" s="66">
        <v>8</v>
      </c>
      <c r="S2301" s="75">
        <f t="shared" si="354"/>
        <v>0.125</v>
      </c>
      <c r="T2301" s="76">
        <f t="shared" si="355"/>
        <v>1077562.5</v>
      </c>
      <c r="U2301" s="66">
        <f t="shared" si="353"/>
        <v>10</v>
      </c>
      <c r="V2301" s="66"/>
      <c r="W2301" s="77">
        <f t="shared" si="356"/>
        <v>10775625</v>
      </c>
      <c r="X2301" s="18">
        <f t="shared" si="359"/>
        <v>0</v>
      </c>
    </row>
    <row r="2302" spans="1:24" hidden="1" x14ac:dyDescent="0.25">
      <c r="A2302" s="65">
        <f t="shared" si="357"/>
        <v>153</v>
      </c>
      <c r="B2302" s="66"/>
      <c r="C2302" s="72" t="s">
        <v>2560</v>
      </c>
      <c r="D2302" s="66" t="s">
        <v>2568</v>
      </c>
      <c r="E2302" s="68" t="s">
        <v>86</v>
      </c>
      <c r="F2302" s="65">
        <v>1</v>
      </c>
      <c r="G2302" s="88">
        <v>8620500</v>
      </c>
      <c r="H2302" s="70">
        <v>0</v>
      </c>
      <c r="I2302" s="65">
        <v>1</v>
      </c>
      <c r="J2302" s="87">
        <f t="shared" si="358"/>
        <v>8620500</v>
      </c>
      <c r="K2302" s="70">
        <f t="shared" si="358"/>
        <v>0</v>
      </c>
      <c r="L2302" s="72"/>
      <c r="M2302" s="72"/>
      <c r="N2302" s="72"/>
      <c r="O2302" s="66"/>
      <c r="P2302" s="73"/>
      <c r="Q2302" s="65">
        <v>2008</v>
      </c>
      <c r="R2302" s="66">
        <v>8</v>
      </c>
      <c r="S2302" s="75">
        <f t="shared" si="354"/>
        <v>0.125</v>
      </c>
      <c r="T2302" s="76">
        <f t="shared" si="355"/>
        <v>1077562.5</v>
      </c>
      <c r="U2302" s="66">
        <f t="shared" si="353"/>
        <v>10</v>
      </c>
      <c r="V2302" s="66"/>
      <c r="W2302" s="77">
        <f t="shared" si="356"/>
        <v>10775625</v>
      </c>
      <c r="X2302" s="18">
        <f t="shared" si="359"/>
        <v>0</v>
      </c>
    </row>
    <row r="2303" spans="1:24" hidden="1" x14ac:dyDescent="0.25">
      <c r="A2303" s="65">
        <f t="shared" si="357"/>
        <v>154</v>
      </c>
      <c r="B2303" s="66"/>
      <c r="C2303" s="72" t="s">
        <v>2560</v>
      </c>
      <c r="D2303" s="66" t="s">
        <v>2569</v>
      </c>
      <c r="E2303" s="68" t="s">
        <v>86</v>
      </c>
      <c r="F2303" s="65">
        <v>1</v>
      </c>
      <c r="G2303" s="88">
        <v>8620500</v>
      </c>
      <c r="H2303" s="70">
        <v>0</v>
      </c>
      <c r="I2303" s="65">
        <v>1</v>
      </c>
      <c r="J2303" s="87">
        <f t="shared" si="358"/>
        <v>8620500</v>
      </c>
      <c r="K2303" s="70">
        <f t="shared" si="358"/>
        <v>0</v>
      </c>
      <c r="L2303" s="72"/>
      <c r="M2303" s="72"/>
      <c r="N2303" s="72"/>
      <c r="O2303" s="66"/>
      <c r="P2303" s="73"/>
      <c r="Q2303" s="65">
        <v>2008</v>
      </c>
      <c r="R2303" s="66">
        <v>8</v>
      </c>
      <c r="S2303" s="75">
        <f t="shared" si="354"/>
        <v>0.125</v>
      </c>
      <c r="T2303" s="76">
        <f t="shared" si="355"/>
        <v>1077562.5</v>
      </c>
      <c r="U2303" s="66">
        <f t="shared" si="353"/>
        <v>10</v>
      </c>
      <c r="V2303" s="66"/>
      <c r="W2303" s="77">
        <f t="shared" si="356"/>
        <v>10775625</v>
      </c>
      <c r="X2303" s="18">
        <f t="shared" si="359"/>
        <v>0</v>
      </c>
    </row>
    <row r="2304" spans="1:24" hidden="1" x14ac:dyDescent="0.25">
      <c r="A2304" s="65">
        <f t="shared" si="357"/>
        <v>155</v>
      </c>
      <c r="B2304" s="66"/>
      <c r="C2304" s="72" t="s">
        <v>2560</v>
      </c>
      <c r="D2304" s="66" t="s">
        <v>2570</v>
      </c>
      <c r="E2304" s="68" t="s">
        <v>86</v>
      </c>
      <c r="F2304" s="65">
        <v>1</v>
      </c>
      <c r="G2304" s="88">
        <v>8620500</v>
      </c>
      <c r="H2304" s="70">
        <v>0</v>
      </c>
      <c r="I2304" s="65">
        <v>1</v>
      </c>
      <c r="J2304" s="87">
        <f t="shared" si="358"/>
        <v>8620500</v>
      </c>
      <c r="K2304" s="70">
        <f t="shared" si="358"/>
        <v>0</v>
      </c>
      <c r="L2304" s="72"/>
      <c r="M2304" s="72"/>
      <c r="N2304" s="72"/>
      <c r="O2304" s="66"/>
      <c r="P2304" s="73"/>
      <c r="Q2304" s="65">
        <v>2008</v>
      </c>
      <c r="R2304" s="66">
        <v>8</v>
      </c>
      <c r="S2304" s="75">
        <f t="shared" si="354"/>
        <v>0.125</v>
      </c>
      <c r="T2304" s="76">
        <f t="shared" si="355"/>
        <v>1077562.5</v>
      </c>
      <c r="U2304" s="66">
        <f t="shared" si="353"/>
        <v>10</v>
      </c>
      <c r="V2304" s="66"/>
      <c r="W2304" s="77">
        <f t="shared" si="356"/>
        <v>10775625</v>
      </c>
      <c r="X2304" s="18">
        <f t="shared" si="359"/>
        <v>0</v>
      </c>
    </row>
    <row r="2305" spans="1:24" hidden="1" x14ac:dyDescent="0.25">
      <c r="A2305" s="65">
        <f t="shared" si="357"/>
        <v>156</v>
      </c>
      <c r="B2305" s="66"/>
      <c r="C2305" s="72" t="s">
        <v>2560</v>
      </c>
      <c r="D2305" s="66" t="s">
        <v>2571</v>
      </c>
      <c r="E2305" s="68" t="s">
        <v>86</v>
      </c>
      <c r="F2305" s="65">
        <v>1</v>
      </c>
      <c r="G2305" s="88">
        <v>8620500</v>
      </c>
      <c r="H2305" s="70">
        <v>0</v>
      </c>
      <c r="I2305" s="65">
        <v>1</v>
      </c>
      <c r="J2305" s="87">
        <f t="shared" si="358"/>
        <v>8620500</v>
      </c>
      <c r="K2305" s="70">
        <f t="shared" si="358"/>
        <v>0</v>
      </c>
      <c r="L2305" s="72"/>
      <c r="M2305" s="72"/>
      <c r="N2305" s="72"/>
      <c r="O2305" s="66"/>
      <c r="P2305" s="73"/>
      <c r="Q2305" s="65">
        <v>2008</v>
      </c>
      <c r="R2305" s="66">
        <v>8</v>
      </c>
      <c r="S2305" s="75">
        <f t="shared" si="354"/>
        <v>0.125</v>
      </c>
      <c r="T2305" s="76">
        <f t="shared" si="355"/>
        <v>1077562.5</v>
      </c>
      <c r="U2305" s="66">
        <f t="shared" si="353"/>
        <v>10</v>
      </c>
      <c r="V2305" s="66"/>
      <c r="W2305" s="77">
        <f t="shared" si="356"/>
        <v>10775625</v>
      </c>
      <c r="X2305" s="18">
        <f t="shared" si="359"/>
        <v>0</v>
      </c>
    </row>
    <row r="2306" spans="1:24" hidden="1" x14ac:dyDescent="0.25">
      <c r="A2306" s="65">
        <f t="shared" si="357"/>
        <v>157</v>
      </c>
      <c r="B2306" s="66"/>
      <c r="C2306" s="72" t="s">
        <v>2560</v>
      </c>
      <c r="D2306" s="66" t="s">
        <v>2572</v>
      </c>
      <c r="E2306" s="68" t="s">
        <v>86</v>
      </c>
      <c r="F2306" s="65">
        <v>1</v>
      </c>
      <c r="G2306" s="88">
        <v>8620500</v>
      </c>
      <c r="H2306" s="70">
        <v>0</v>
      </c>
      <c r="I2306" s="65">
        <v>1</v>
      </c>
      <c r="J2306" s="87">
        <f t="shared" si="358"/>
        <v>8620500</v>
      </c>
      <c r="K2306" s="70">
        <f t="shared" si="358"/>
        <v>0</v>
      </c>
      <c r="L2306" s="72"/>
      <c r="M2306" s="72"/>
      <c r="N2306" s="72"/>
      <c r="O2306" s="66"/>
      <c r="P2306" s="73"/>
      <c r="Q2306" s="65">
        <v>2008</v>
      </c>
      <c r="R2306" s="66">
        <v>8</v>
      </c>
      <c r="S2306" s="75">
        <f t="shared" si="354"/>
        <v>0.125</v>
      </c>
      <c r="T2306" s="76">
        <f t="shared" si="355"/>
        <v>1077562.5</v>
      </c>
      <c r="U2306" s="66">
        <f t="shared" si="353"/>
        <v>10</v>
      </c>
      <c r="V2306" s="66"/>
      <c r="W2306" s="77">
        <f t="shared" si="356"/>
        <v>10775625</v>
      </c>
      <c r="X2306" s="18">
        <f t="shared" si="359"/>
        <v>0</v>
      </c>
    </row>
    <row r="2307" spans="1:24" hidden="1" x14ac:dyDescent="0.25">
      <c r="A2307" s="65">
        <f t="shared" si="357"/>
        <v>158</v>
      </c>
      <c r="B2307" s="66"/>
      <c r="C2307" s="72" t="s">
        <v>2560</v>
      </c>
      <c r="D2307" s="66" t="s">
        <v>2573</v>
      </c>
      <c r="E2307" s="68" t="s">
        <v>86</v>
      </c>
      <c r="F2307" s="65">
        <v>1</v>
      </c>
      <c r="G2307" s="88">
        <v>8620500</v>
      </c>
      <c r="H2307" s="70">
        <v>0</v>
      </c>
      <c r="I2307" s="65">
        <v>1</v>
      </c>
      <c r="J2307" s="87">
        <f t="shared" si="358"/>
        <v>8620500</v>
      </c>
      <c r="K2307" s="70">
        <f t="shared" si="358"/>
        <v>0</v>
      </c>
      <c r="L2307" s="72"/>
      <c r="M2307" s="72"/>
      <c r="N2307" s="72"/>
      <c r="O2307" s="66"/>
      <c r="P2307" s="73"/>
      <c r="Q2307" s="65">
        <v>2008</v>
      </c>
      <c r="R2307" s="66">
        <v>8</v>
      </c>
      <c r="S2307" s="75">
        <f t="shared" si="354"/>
        <v>0.125</v>
      </c>
      <c r="T2307" s="76">
        <f t="shared" si="355"/>
        <v>1077562.5</v>
      </c>
      <c r="U2307" s="66">
        <f t="shared" si="353"/>
        <v>10</v>
      </c>
      <c r="V2307" s="66"/>
      <c r="W2307" s="77">
        <f t="shared" si="356"/>
        <v>10775625</v>
      </c>
      <c r="X2307" s="18">
        <f t="shared" si="359"/>
        <v>0</v>
      </c>
    </row>
    <row r="2308" spans="1:24" hidden="1" x14ac:dyDescent="0.25">
      <c r="A2308" s="65">
        <f t="shared" si="357"/>
        <v>159</v>
      </c>
      <c r="B2308" s="66"/>
      <c r="C2308" s="72" t="s">
        <v>2560</v>
      </c>
      <c r="D2308" s="66" t="s">
        <v>2574</v>
      </c>
      <c r="E2308" s="68" t="s">
        <v>86</v>
      </c>
      <c r="F2308" s="65">
        <v>1</v>
      </c>
      <c r="G2308" s="88">
        <v>8620500</v>
      </c>
      <c r="H2308" s="70">
        <v>0</v>
      </c>
      <c r="I2308" s="65">
        <v>1</v>
      </c>
      <c r="J2308" s="87">
        <f t="shared" si="358"/>
        <v>8620500</v>
      </c>
      <c r="K2308" s="70">
        <f t="shared" si="358"/>
        <v>0</v>
      </c>
      <c r="L2308" s="72"/>
      <c r="M2308" s="72"/>
      <c r="N2308" s="72"/>
      <c r="O2308" s="66"/>
      <c r="P2308" s="73"/>
      <c r="Q2308" s="65">
        <v>2008</v>
      </c>
      <c r="R2308" s="66">
        <v>8</v>
      </c>
      <c r="S2308" s="75">
        <f t="shared" si="354"/>
        <v>0.125</v>
      </c>
      <c r="T2308" s="76">
        <f t="shared" si="355"/>
        <v>1077562.5</v>
      </c>
      <c r="U2308" s="66">
        <f t="shared" si="353"/>
        <v>10</v>
      </c>
      <c r="V2308" s="66"/>
      <c r="W2308" s="77">
        <f t="shared" si="356"/>
        <v>10775625</v>
      </c>
      <c r="X2308" s="18">
        <f t="shared" si="359"/>
        <v>0</v>
      </c>
    </row>
    <row r="2309" spans="1:24" hidden="1" x14ac:dyDescent="0.25">
      <c r="A2309" s="65">
        <f t="shared" si="357"/>
        <v>160</v>
      </c>
      <c r="B2309" s="66"/>
      <c r="C2309" s="72" t="s">
        <v>2560</v>
      </c>
      <c r="D2309" s="66" t="s">
        <v>2575</v>
      </c>
      <c r="E2309" s="68" t="s">
        <v>86</v>
      </c>
      <c r="F2309" s="65">
        <v>1</v>
      </c>
      <c r="G2309" s="88">
        <v>8620500</v>
      </c>
      <c r="H2309" s="70">
        <v>0</v>
      </c>
      <c r="I2309" s="65">
        <v>1</v>
      </c>
      <c r="J2309" s="87">
        <f t="shared" si="358"/>
        <v>8620500</v>
      </c>
      <c r="K2309" s="70">
        <f t="shared" si="358"/>
        <v>0</v>
      </c>
      <c r="L2309" s="72"/>
      <c r="M2309" s="72"/>
      <c r="N2309" s="72"/>
      <c r="O2309" s="66"/>
      <c r="P2309" s="73"/>
      <c r="Q2309" s="65">
        <v>2008</v>
      </c>
      <c r="R2309" s="66">
        <v>8</v>
      </c>
      <c r="S2309" s="75">
        <f t="shared" si="354"/>
        <v>0.125</v>
      </c>
      <c r="T2309" s="76">
        <f t="shared" si="355"/>
        <v>1077562.5</v>
      </c>
      <c r="U2309" s="66">
        <f t="shared" si="353"/>
        <v>10</v>
      </c>
      <c r="V2309" s="66"/>
      <c r="W2309" s="77">
        <f t="shared" si="356"/>
        <v>10775625</v>
      </c>
      <c r="X2309" s="18">
        <f t="shared" si="359"/>
        <v>0</v>
      </c>
    </row>
    <row r="2310" spans="1:24" hidden="1" x14ac:dyDescent="0.25">
      <c r="A2310" s="65">
        <f t="shared" si="357"/>
        <v>161</v>
      </c>
      <c r="B2310" s="66"/>
      <c r="C2310" s="72" t="s">
        <v>2560</v>
      </c>
      <c r="D2310" s="66" t="s">
        <v>2576</v>
      </c>
      <c r="E2310" s="68" t="s">
        <v>86</v>
      </c>
      <c r="F2310" s="65">
        <v>1</v>
      </c>
      <c r="G2310" s="88">
        <v>8620500</v>
      </c>
      <c r="H2310" s="70">
        <v>0</v>
      </c>
      <c r="I2310" s="65">
        <v>1</v>
      </c>
      <c r="J2310" s="87">
        <f t="shared" si="358"/>
        <v>8620500</v>
      </c>
      <c r="K2310" s="70">
        <f t="shared" si="358"/>
        <v>0</v>
      </c>
      <c r="L2310" s="72"/>
      <c r="M2310" s="72"/>
      <c r="N2310" s="72"/>
      <c r="O2310" s="66"/>
      <c r="P2310" s="73"/>
      <c r="Q2310" s="65">
        <v>2008</v>
      </c>
      <c r="R2310" s="66">
        <v>8</v>
      </c>
      <c r="S2310" s="75">
        <f t="shared" si="354"/>
        <v>0.125</v>
      </c>
      <c r="T2310" s="76">
        <f t="shared" si="355"/>
        <v>1077562.5</v>
      </c>
      <c r="U2310" s="66">
        <f t="shared" si="353"/>
        <v>10</v>
      </c>
      <c r="V2310" s="66"/>
      <c r="W2310" s="77">
        <f t="shared" si="356"/>
        <v>10775625</v>
      </c>
      <c r="X2310" s="18">
        <f t="shared" si="359"/>
        <v>0</v>
      </c>
    </row>
    <row r="2311" spans="1:24" hidden="1" x14ac:dyDescent="0.25">
      <c r="A2311" s="65">
        <f t="shared" si="357"/>
        <v>162</v>
      </c>
      <c r="B2311" s="66"/>
      <c r="C2311" s="72" t="s">
        <v>2560</v>
      </c>
      <c r="D2311" s="66" t="s">
        <v>2577</v>
      </c>
      <c r="E2311" s="68" t="s">
        <v>86</v>
      </c>
      <c r="F2311" s="65">
        <v>1</v>
      </c>
      <c r="G2311" s="88">
        <v>8620500</v>
      </c>
      <c r="H2311" s="70">
        <v>0</v>
      </c>
      <c r="I2311" s="65">
        <v>1</v>
      </c>
      <c r="J2311" s="87">
        <f t="shared" si="358"/>
        <v>8620500</v>
      </c>
      <c r="K2311" s="70">
        <f t="shared" si="358"/>
        <v>0</v>
      </c>
      <c r="L2311" s="72"/>
      <c r="M2311" s="72"/>
      <c r="N2311" s="72"/>
      <c r="O2311" s="66"/>
      <c r="P2311" s="73"/>
      <c r="Q2311" s="65">
        <v>2008</v>
      </c>
      <c r="R2311" s="66">
        <v>8</v>
      </c>
      <c r="S2311" s="75">
        <f t="shared" si="354"/>
        <v>0.125</v>
      </c>
      <c r="T2311" s="76">
        <f t="shared" si="355"/>
        <v>1077562.5</v>
      </c>
      <c r="U2311" s="66">
        <f t="shared" si="353"/>
        <v>10</v>
      </c>
      <c r="V2311" s="66"/>
      <c r="W2311" s="77">
        <f t="shared" si="356"/>
        <v>10775625</v>
      </c>
      <c r="X2311" s="18">
        <f t="shared" si="359"/>
        <v>0</v>
      </c>
    </row>
    <row r="2312" spans="1:24" hidden="1" x14ac:dyDescent="0.25">
      <c r="A2312" s="65">
        <f t="shared" si="357"/>
        <v>163</v>
      </c>
      <c r="B2312" s="66"/>
      <c r="C2312" s="72" t="s">
        <v>2560</v>
      </c>
      <c r="D2312" s="66" t="s">
        <v>2578</v>
      </c>
      <c r="E2312" s="68" t="s">
        <v>86</v>
      </c>
      <c r="F2312" s="65">
        <v>1</v>
      </c>
      <c r="G2312" s="88">
        <v>8620500</v>
      </c>
      <c r="H2312" s="70">
        <v>0</v>
      </c>
      <c r="I2312" s="65">
        <v>1</v>
      </c>
      <c r="J2312" s="87">
        <f t="shared" si="358"/>
        <v>8620500</v>
      </c>
      <c r="K2312" s="70">
        <f t="shared" si="358"/>
        <v>0</v>
      </c>
      <c r="L2312" s="72"/>
      <c r="M2312" s="72"/>
      <c r="N2312" s="72"/>
      <c r="O2312" s="66"/>
      <c r="P2312" s="73"/>
      <c r="Q2312" s="65">
        <v>2008</v>
      </c>
      <c r="R2312" s="66">
        <v>8</v>
      </c>
      <c r="S2312" s="75">
        <f t="shared" si="354"/>
        <v>0.125</v>
      </c>
      <c r="T2312" s="76">
        <f t="shared" si="355"/>
        <v>1077562.5</v>
      </c>
      <c r="U2312" s="66">
        <f t="shared" si="353"/>
        <v>10</v>
      </c>
      <c r="V2312" s="66"/>
      <c r="W2312" s="77">
        <f t="shared" si="356"/>
        <v>10775625</v>
      </c>
      <c r="X2312" s="18">
        <f t="shared" si="359"/>
        <v>0</v>
      </c>
    </row>
    <row r="2313" spans="1:24" hidden="1" x14ac:dyDescent="0.25">
      <c r="A2313" s="65">
        <f t="shared" si="357"/>
        <v>164</v>
      </c>
      <c r="B2313" s="66"/>
      <c r="C2313" s="72" t="s">
        <v>2560</v>
      </c>
      <c r="D2313" s="66" t="s">
        <v>2579</v>
      </c>
      <c r="E2313" s="68" t="s">
        <v>86</v>
      </c>
      <c r="F2313" s="65">
        <v>1</v>
      </c>
      <c r="G2313" s="88">
        <v>8620500</v>
      </c>
      <c r="H2313" s="70">
        <v>0</v>
      </c>
      <c r="I2313" s="65">
        <v>1</v>
      </c>
      <c r="J2313" s="87">
        <f t="shared" si="358"/>
        <v>8620500</v>
      </c>
      <c r="K2313" s="70">
        <f t="shared" si="358"/>
        <v>0</v>
      </c>
      <c r="L2313" s="72"/>
      <c r="M2313" s="72"/>
      <c r="N2313" s="72"/>
      <c r="O2313" s="66"/>
      <c r="P2313" s="73"/>
      <c r="Q2313" s="65">
        <v>2008</v>
      </c>
      <c r="R2313" s="66">
        <v>8</v>
      </c>
      <c r="S2313" s="75">
        <f t="shared" si="354"/>
        <v>0.125</v>
      </c>
      <c r="T2313" s="76">
        <f t="shared" si="355"/>
        <v>1077562.5</v>
      </c>
      <c r="U2313" s="66">
        <f t="shared" si="353"/>
        <v>10</v>
      </c>
      <c r="V2313" s="66"/>
      <c r="W2313" s="77">
        <f t="shared" si="356"/>
        <v>10775625</v>
      </c>
      <c r="X2313" s="18">
        <f t="shared" si="359"/>
        <v>0</v>
      </c>
    </row>
    <row r="2314" spans="1:24" hidden="1" x14ac:dyDescent="0.25">
      <c r="A2314" s="65">
        <f t="shared" si="357"/>
        <v>165</v>
      </c>
      <c r="B2314" s="66"/>
      <c r="C2314" s="72" t="s">
        <v>2560</v>
      </c>
      <c r="D2314" s="66" t="s">
        <v>2580</v>
      </c>
      <c r="E2314" s="68" t="s">
        <v>86</v>
      </c>
      <c r="F2314" s="65">
        <v>1</v>
      </c>
      <c r="G2314" s="88">
        <v>8620500</v>
      </c>
      <c r="H2314" s="70">
        <v>0</v>
      </c>
      <c r="I2314" s="65">
        <v>1</v>
      </c>
      <c r="J2314" s="87">
        <f t="shared" si="358"/>
        <v>8620500</v>
      </c>
      <c r="K2314" s="70">
        <f t="shared" si="358"/>
        <v>0</v>
      </c>
      <c r="L2314" s="72"/>
      <c r="M2314" s="72"/>
      <c r="N2314" s="72"/>
      <c r="O2314" s="66"/>
      <c r="P2314" s="73"/>
      <c r="Q2314" s="65">
        <v>2008</v>
      </c>
      <c r="R2314" s="66">
        <v>8</v>
      </c>
      <c r="S2314" s="75">
        <f t="shared" si="354"/>
        <v>0.125</v>
      </c>
      <c r="T2314" s="76">
        <f t="shared" si="355"/>
        <v>1077562.5</v>
      </c>
      <c r="U2314" s="66">
        <f t="shared" si="353"/>
        <v>10</v>
      </c>
      <c r="V2314" s="66"/>
      <c r="W2314" s="77">
        <f t="shared" si="356"/>
        <v>10775625</v>
      </c>
      <c r="X2314" s="18">
        <f t="shared" si="359"/>
        <v>0</v>
      </c>
    </row>
    <row r="2315" spans="1:24" hidden="1" x14ac:dyDescent="0.25">
      <c r="A2315" s="65">
        <f t="shared" si="357"/>
        <v>166</v>
      </c>
      <c r="B2315" s="66"/>
      <c r="C2315" s="72" t="s">
        <v>2560</v>
      </c>
      <c r="D2315" s="66" t="s">
        <v>2581</v>
      </c>
      <c r="E2315" s="68" t="s">
        <v>86</v>
      </c>
      <c r="F2315" s="65">
        <v>1</v>
      </c>
      <c r="G2315" s="88">
        <v>8620500</v>
      </c>
      <c r="H2315" s="70">
        <v>0</v>
      </c>
      <c r="I2315" s="65">
        <v>1</v>
      </c>
      <c r="J2315" s="87">
        <f t="shared" si="358"/>
        <v>8620500</v>
      </c>
      <c r="K2315" s="70">
        <f t="shared" si="358"/>
        <v>0</v>
      </c>
      <c r="L2315" s="72"/>
      <c r="M2315" s="72"/>
      <c r="N2315" s="72"/>
      <c r="O2315" s="66"/>
      <c r="P2315" s="73"/>
      <c r="Q2315" s="65">
        <v>2008</v>
      </c>
      <c r="R2315" s="66">
        <v>8</v>
      </c>
      <c r="S2315" s="75">
        <f t="shared" si="354"/>
        <v>0.125</v>
      </c>
      <c r="T2315" s="76">
        <f t="shared" si="355"/>
        <v>1077562.5</v>
      </c>
      <c r="U2315" s="66">
        <f t="shared" si="353"/>
        <v>10</v>
      </c>
      <c r="V2315" s="66"/>
      <c r="W2315" s="77">
        <f t="shared" si="356"/>
        <v>10775625</v>
      </c>
      <c r="X2315" s="18">
        <f t="shared" si="359"/>
        <v>0</v>
      </c>
    </row>
    <row r="2316" spans="1:24" hidden="1" x14ac:dyDescent="0.25">
      <c r="A2316" s="65">
        <f t="shared" si="357"/>
        <v>167</v>
      </c>
      <c r="B2316" s="66"/>
      <c r="C2316" s="72" t="s">
        <v>2560</v>
      </c>
      <c r="D2316" s="66" t="s">
        <v>2582</v>
      </c>
      <c r="E2316" s="68" t="s">
        <v>86</v>
      </c>
      <c r="F2316" s="65">
        <v>1</v>
      </c>
      <c r="G2316" s="88">
        <v>8620500</v>
      </c>
      <c r="H2316" s="70">
        <v>0</v>
      </c>
      <c r="I2316" s="65">
        <v>1</v>
      </c>
      <c r="J2316" s="87">
        <f t="shared" si="358"/>
        <v>8620500</v>
      </c>
      <c r="K2316" s="70">
        <f t="shared" si="358"/>
        <v>0</v>
      </c>
      <c r="L2316" s="72"/>
      <c r="M2316" s="72"/>
      <c r="N2316" s="72"/>
      <c r="O2316" s="66"/>
      <c r="P2316" s="73"/>
      <c r="Q2316" s="65">
        <v>2008</v>
      </c>
      <c r="R2316" s="66">
        <v>8</v>
      </c>
      <c r="S2316" s="75">
        <f t="shared" si="354"/>
        <v>0.125</v>
      </c>
      <c r="T2316" s="76">
        <f t="shared" si="355"/>
        <v>1077562.5</v>
      </c>
      <c r="U2316" s="66">
        <f t="shared" si="353"/>
        <v>10</v>
      </c>
      <c r="V2316" s="66"/>
      <c r="W2316" s="77">
        <f t="shared" si="356"/>
        <v>10775625</v>
      </c>
      <c r="X2316" s="18">
        <f t="shared" si="359"/>
        <v>0</v>
      </c>
    </row>
    <row r="2317" spans="1:24" ht="45" hidden="1" x14ac:dyDescent="0.25">
      <c r="A2317" s="65">
        <f t="shared" si="357"/>
        <v>168</v>
      </c>
      <c r="B2317" s="66"/>
      <c r="C2317" s="67" t="s">
        <v>2583</v>
      </c>
      <c r="D2317" s="66">
        <v>5001713</v>
      </c>
      <c r="E2317" s="68" t="s">
        <v>86</v>
      </c>
      <c r="F2317" s="65">
        <v>1</v>
      </c>
      <c r="G2317" s="88">
        <v>51229500</v>
      </c>
      <c r="H2317" s="70">
        <v>0</v>
      </c>
      <c r="I2317" s="65">
        <v>1</v>
      </c>
      <c r="J2317" s="87">
        <f t="shared" si="358"/>
        <v>51229500</v>
      </c>
      <c r="K2317" s="70">
        <f t="shared" si="358"/>
        <v>0</v>
      </c>
      <c r="L2317" s="72"/>
      <c r="M2317" s="72"/>
      <c r="N2317" s="72"/>
      <c r="O2317" s="66"/>
      <c r="P2317" s="73"/>
      <c r="Q2317" s="65">
        <v>2008</v>
      </c>
      <c r="R2317" s="66">
        <v>8</v>
      </c>
      <c r="S2317" s="75">
        <f t="shared" si="354"/>
        <v>0.125</v>
      </c>
      <c r="T2317" s="76">
        <f t="shared" si="355"/>
        <v>6403687.5</v>
      </c>
      <c r="U2317" s="66">
        <f t="shared" si="353"/>
        <v>10</v>
      </c>
      <c r="V2317" s="66"/>
      <c r="W2317" s="77">
        <f t="shared" si="356"/>
        <v>64036875</v>
      </c>
      <c r="X2317" s="18">
        <f t="shared" si="359"/>
        <v>0</v>
      </c>
    </row>
    <row r="2318" spans="1:24" hidden="1" x14ac:dyDescent="0.25">
      <c r="A2318" s="65">
        <f t="shared" si="357"/>
        <v>169</v>
      </c>
      <c r="B2318" s="66"/>
      <c r="C2318" s="67" t="s">
        <v>2584</v>
      </c>
      <c r="D2318" s="66" t="s">
        <v>2585</v>
      </c>
      <c r="E2318" s="68" t="s">
        <v>86</v>
      </c>
      <c r="F2318" s="65">
        <v>1</v>
      </c>
      <c r="G2318" s="88">
        <v>39500000</v>
      </c>
      <c r="H2318" s="70">
        <f>G2318-W2318</f>
        <v>7900000</v>
      </c>
      <c r="I2318" s="65">
        <v>1</v>
      </c>
      <c r="J2318" s="87">
        <f t="shared" si="358"/>
        <v>39500000</v>
      </c>
      <c r="K2318" s="70">
        <f t="shared" si="358"/>
        <v>7900000</v>
      </c>
      <c r="L2318" s="72"/>
      <c r="M2318" s="72"/>
      <c r="N2318" s="72"/>
      <c r="O2318" s="66"/>
      <c r="P2318" s="90"/>
      <c r="Q2318" s="65">
        <v>2010</v>
      </c>
      <c r="R2318" s="66">
        <v>10</v>
      </c>
      <c r="S2318" s="75">
        <f t="shared" si="354"/>
        <v>0.1</v>
      </c>
      <c r="T2318" s="76">
        <f t="shared" si="355"/>
        <v>3950000</v>
      </c>
      <c r="U2318" s="66">
        <f t="shared" si="353"/>
        <v>8</v>
      </c>
      <c r="V2318" s="66"/>
      <c r="W2318" s="77">
        <f t="shared" si="356"/>
        <v>31600000</v>
      </c>
      <c r="X2318" s="18">
        <f t="shared" si="359"/>
        <v>7900000</v>
      </c>
    </row>
    <row r="2319" spans="1:24" hidden="1" x14ac:dyDescent="0.25">
      <c r="A2319" s="65">
        <f t="shared" si="357"/>
        <v>170</v>
      </c>
      <c r="B2319" s="66"/>
      <c r="C2319" s="67" t="s">
        <v>2584</v>
      </c>
      <c r="D2319" s="66" t="s">
        <v>2586</v>
      </c>
      <c r="E2319" s="68" t="s">
        <v>86</v>
      </c>
      <c r="F2319" s="65">
        <v>1</v>
      </c>
      <c r="G2319" s="88">
        <v>39500000</v>
      </c>
      <c r="H2319" s="70">
        <f>G2319-W2319</f>
        <v>7900000</v>
      </c>
      <c r="I2319" s="65">
        <v>1</v>
      </c>
      <c r="J2319" s="87">
        <f t="shared" si="358"/>
        <v>39500000</v>
      </c>
      <c r="K2319" s="70">
        <f t="shared" si="358"/>
        <v>7900000</v>
      </c>
      <c r="L2319" s="72"/>
      <c r="M2319" s="72"/>
      <c r="N2319" s="72"/>
      <c r="O2319" s="66"/>
      <c r="P2319" s="90"/>
      <c r="Q2319" s="65">
        <v>2010</v>
      </c>
      <c r="R2319" s="66">
        <v>10</v>
      </c>
      <c r="S2319" s="75">
        <f t="shared" si="354"/>
        <v>0.1</v>
      </c>
      <c r="T2319" s="76">
        <f t="shared" si="355"/>
        <v>3950000</v>
      </c>
      <c r="U2319" s="66">
        <f t="shared" si="353"/>
        <v>8</v>
      </c>
      <c r="V2319" s="66"/>
      <c r="W2319" s="77">
        <f t="shared" si="356"/>
        <v>31600000</v>
      </c>
      <c r="X2319" s="18">
        <f t="shared" si="359"/>
        <v>7900000</v>
      </c>
    </row>
    <row r="2320" spans="1:24" hidden="1" x14ac:dyDescent="0.25">
      <c r="A2320" s="65">
        <f t="shared" si="357"/>
        <v>171</v>
      </c>
      <c r="B2320" s="66"/>
      <c r="C2320" s="67" t="s">
        <v>2587</v>
      </c>
      <c r="D2320" s="66">
        <v>5000954</v>
      </c>
      <c r="E2320" s="68" t="s">
        <v>86</v>
      </c>
      <c r="F2320" s="65">
        <v>1</v>
      </c>
      <c r="G2320" s="88">
        <v>11992000</v>
      </c>
      <c r="H2320" s="70">
        <v>0</v>
      </c>
      <c r="I2320" s="65">
        <v>1</v>
      </c>
      <c r="J2320" s="87">
        <f t="shared" si="358"/>
        <v>11992000</v>
      </c>
      <c r="K2320" s="70">
        <f t="shared" si="358"/>
        <v>0</v>
      </c>
      <c r="L2320" s="72"/>
      <c r="M2320" s="72"/>
      <c r="N2320" s="72"/>
      <c r="O2320" s="66"/>
      <c r="P2320" s="90"/>
      <c r="Q2320" s="65">
        <v>2002</v>
      </c>
      <c r="R2320" s="66">
        <v>10</v>
      </c>
      <c r="S2320" s="75">
        <f t="shared" si="354"/>
        <v>0.1</v>
      </c>
      <c r="T2320" s="76">
        <f t="shared" si="355"/>
        <v>1199200</v>
      </c>
      <c r="U2320" s="66">
        <f t="shared" si="353"/>
        <v>16</v>
      </c>
      <c r="V2320" s="66"/>
      <c r="W2320" s="77">
        <f t="shared" si="356"/>
        <v>19187200</v>
      </c>
      <c r="X2320" s="18">
        <f t="shared" si="359"/>
        <v>0</v>
      </c>
    </row>
    <row r="2321" spans="1:24" hidden="1" x14ac:dyDescent="0.25">
      <c r="A2321" s="65">
        <f t="shared" si="357"/>
        <v>172</v>
      </c>
      <c r="B2321" s="66"/>
      <c r="C2321" s="67" t="s">
        <v>2588</v>
      </c>
      <c r="D2321" s="66" t="s">
        <v>2589</v>
      </c>
      <c r="E2321" s="68" t="s">
        <v>86</v>
      </c>
      <c r="F2321" s="65">
        <v>1</v>
      </c>
      <c r="G2321" s="88">
        <v>35000000</v>
      </c>
      <c r="H2321" s="70">
        <f>G2321-W2321</f>
        <v>7000000</v>
      </c>
      <c r="I2321" s="65">
        <v>1</v>
      </c>
      <c r="J2321" s="87">
        <f t="shared" si="358"/>
        <v>35000000</v>
      </c>
      <c r="K2321" s="70">
        <f t="shared" si="358"/>
        <v>7000000</v>
      </c>
      <c r="L2321" s="72"/>
      <c r="M2321" s="72"/>
      <c r="N2321" s="72"/>
      <c r="O2321" s="66"/>
      <c r="P2321" s="90"/>
      <c r="Q2321" s="65">
        <v>2010</v>
      </c>
      <c r="R2321" s="66">
        <v>10</v>
      </c>
      <c r="S2321" s="75">
        <f t="shared" si="354"/>
        <v>0.1</v>
      </c>
      <c r="T2321" s="76">
        <f t="shared" si="355"/>
        <v>3500000</v>
      </c>
      <c r="U2321" s="66">
        <f t="shared" si="353"/>
        <v>8</v>
      </c>
      <c r="V2321" s="66"/>
      <c r="W2321" s="77">
        <f t="shared" si="356"/>
        <v>28000000</v>
      </c>
      <c r="X2321" s="18">
        <f t="shared" si="359"/>
        <v>7000000</v>
      </c>
    </row>
    <row r="2322" spans="1:24" hidden="1" x14ac:dyDescent="0.25">
      <c r="A2322" s="65">
        <f t="shared" si="357"/>
        <v>173</v>
      </c>
      <c r="B2322" s="66"/>
      <c r="C2322" s="67" t="s">
        <v>2588</v>
      </c>
      <c r="D2322" s="66" t="s">
        <v>2590</v>
      </c>
      <c r="E2322" s="68" t="s">
        <v>86</v>
      </c>
      <c r="F2322" s="65">
        <v>1</v>
      </c>
      <c r="G2322" s="88">
        <v>35000000</v>
      </c>
      <c r="H2322" s="70">
        <f>G2322-W2322</f>
        <v>7000000</v>
      </c>
      <c r="I2322" s="65">
        <v>1</v>
      </c>
      <c r="J2322" s="87">
        <f t="shared" si="358"/>
        <v>35000000</v>
      </c>
      <c r="K2322" s="70">
        <f t="shared" si="358"/>
        <v>7000000</v>
      </c>
      <c r="L2322" s="72"/>
      <c r="M2322" s="72"/>
      <c r="N2322" s="72"/>
      <c r="O2322" s="66"/>
      <c r="P2322" s="90"/>
      <c r="Q2322" s="65">
        <v>2010</v>
      </c>
      <c r="R2322" s="66">
        <v>10</v>
      </c>
      <c r="S2322" s="75">
        <f t="shared" si="354"/>
        <v>0.1</v>
      </c>
      <c r="T2322" s="76">
        <f t="shared" si="355"/>
        <v>3500000</v>
      </c>
      <c r="U2322" s="66">
        <f t="shared" si="353"/>
        <v>8</v>
      </c>
      <c r="V2322" s="66"/>
      <c r="W2322" s="77">
        <f t="shared" si="356"/>
        <v>28000000</v>
      </c>
      <c r="X2322" s="18">
        <f t="shared" si="359"/>
        <v>7000000</v>
      </c>
    </row>
    <row r="2323" spans="1:24" ht="30" hidden="1" x14ac:dyDescent="0.25">
      <c r="A2323" s="65">
        <f t="shared" si="357"/>
        <v>174</v>
      </c>
      <c r="B2323" s="66"/>
      <c r="C2323" s="67" t="s">
        <v>2591</v>
      </c>
      <c r="D2323" s="66" t="s">
        <v>2592</v>
      </c>
      <c r="E2323" s="68" t="s">
        <v>86</v>
      </c>
      <c r="F2323" s="65">
        <v>1</v>
      </c>
      <c r="G2323" s="69">
        <v>35000000</v>
      </c>
      <c r="H2323" s="70">
        <f>G2323-W2323</f>
        <v>7000000</v>
      </c>
      <c r="I2323" s="65">
        <v>1</v>
      </c>
      <c r="J2323" s="87">
        <f t="shared" si="358"/>
        <v>35000000</v>
      </c>
      <c r="K2323" s="70">
        <f t="shared" si="358"/>
        <v>7000000</v>
      </c>
      <c r="L2323" s="72"/>
      <c r="M2323" s="72"/>
      <c r="N2323" s="72"/>
      <c r="O2323" s="66"/>
      <c r="P2323" s="90"/>
      <c r="Q2323" s="65">
        <v>2010</v>
      </c>
      <c r="R2323" s="66">
        <v>10</v>
      </c>
      <c r="S2323" s="75">
        <f t="shared" si="354"/>
        <v>0.1</v>
      </c>
      <c r="T2323" s="76">
        <f t="shared" si="355"/>
        <v>3500000</v>
      </c>
      <c r="U2323" s="66">
        <f t="shared" si="353"/>
        <v>8</v>
      </c>
      <c r="V2323" s="66"/>
      <c r="W2323" s="77">
        <f t="shared" si="356"/>
        <v>28000000</v>
      </c>
      <c r="X2323" s="18">
        <f t="shared" si="359"/>
        <v>7000000</v>
      </c>
    </row>
    <row r="2324" spans="1:24" ht="30" hidden="1" x14ac:dyDescent="0.25">
      <c r="A2324" s="65">
        <f t="shared" si="357"/>
        <v>175</v>
      </c>
      <c r="B2324" s="66"/>
      <c r="C2324" s="67" t="s">
        <v>2591</v>
      </c>
      <c r="D2324" s="66" t="s">
        <v>2593</v>
      </c>
      <c r="E2324" s="68" t="s">
        <v>86</v>
      </c>
      <c r="F2324" s="65">
        <v>1</v>
      </c>
      <c r="G2324" s="69">
        <v>35000000</v>
      </c>
      <c r="H2324" s="70">
        <f>G2324-W2324</f>
        <v>7000000</v>
      </c>
      <c r="I2324" s="65">
        <v>1</v>
      </c>
      <c r="J2324" s="87">
        <f t="shared" si="358"/>
        <v>35000000</v>
      </c>
      <c r="K2324" s="70">
        <f t="shared" si="358"/>
        <v>7000000</v>
      </c>
      <c r="L2324" s="72"/>
      <c r="M2324" s="72"/>
      <c r="N2324" s="72"/>
      <c r="O2324" s="66"/>
      <c r="P2324" s="90"/>
      <c r="Q2324" s="65">
        <v>2010</v>
      </c>
      <c r="R2324" s="66">
        <v>10</v>
      </c>
      <c r="S2324" s="75">
        <f t="shared" si="354"/>
        <v>0.1</v>
      </c>
      <c r="T2324" s="76">
        <f t="shared" si="355"/>
        <v>3500000</v>
      </c>
      <c r="U2324" s="66">
        <f t="shared" si="353"/>
        <v>8</v>
      </c>
      <c r="V2324" s="66"/>
      <c r="W2324" s="77">
        <f t="shared" si="356"/>
        <v>28000000</v>
      </c>
      <c r="X2324" s="18">
        <f t="shared" si="359"/>
        <v>7000000</v>
      </c>
    </row>
    <row r="2325" spans="1:24" hidden="1" x14ac:dyDescent="0.25">
      <c r="A2325" s="65">
        <f t="shared" si="357"/>
        <v>176</v>
      </c>
      <c r="B2325" s="66"/>
      <c r="C2325" s="67" t="s">
        <v>2594</v>
      </c>
      <c r="D2325" s="66" t="s">
        <v>2595</v>
      </c>
      <c r="E2325" s="68" t="s">
        <v>86</v>
      </c>
      <c r="F2325" s="65">
        <v>1</v>
      </c>
      <c r="G2325" s="88">
        <v>40205000</v>
      </c>
      <c r="H2325" s="70">
        <v>0</v>
      </c>
      <c r="I2325" s="65">
        <v>1</v>
      </c>
      <c r="J2325" s="87">
        <f t="shared" si="358"/>
        <v>40205000</v>
      </c>
      <c r="K2325" s="70">
        <f t="shared" si="358"/>
        <v>0</v>
      </c>
      <c r="L2325" s="72"/>
      <c r="M2325" s="72"/>
      <c r="N2325" s="72"/>
      <c r="O2325" s="66"/>
      <c r="P2325" s="90"/>
      <c r="Q2325" s="65">
        <v>2000</v>
      </c>
      <c r="R2325" s="66">
        <v>10</v>
      </c>
      <c r="S2325" s="75">
        <f t="shared" si="354"/>
        <v>0.1</v>
      </c>
      <c r="T2325" s="76">
        <f t="shared" si="355"/>
        <v>4020500</v>
      </c>
      <c r="U2325" s="66">
        <f t="shared" si="353"/>
        <v>18</v>
      </c>
      <c r="V2325" s="66"/>
      <c r="W2325" s="77">
        <f t="shared" si="356"/>
        <v>72369000</v>
      </c>
      <c r="X2325" s="18">
        <f t="shared" si="359"/>
        <v>0</v>
      </c>
    </row>
    <row r="2326" spans="1:24" hidden="1" x14ac:dyDescent="0.25">
      <c r="A2326" s="65">
        <f t="shared" si="357"/>
        <v>177</v>
      </c>
      <c r="B2326" s="66"/>
      <c r="C2326" s="67" t="s">
        <v>2594</v>
      </c>
      <c r="D2326" s="66" t="s">
        <v>2596</v>
      </c>
      <c r="E2326" s="68" t="s">
        <v>86</v>
      </c>
      <c r="F2326" s="65">
        <v>1</v>
      </c>
      <c r="G2326" s="88">
        <v>40205000</v>
      </c>
      <c r="H2326" s="70">
        <v>0</v>
      </c>
      <c r="I2326" s="65">
        <v>1</v>
      </c>
      <c r="J2326" s="87">
        <f t="shared" si="358"/>
        <v>40205000</v>
      </c>
      <c r="K2326" s="70">
        <f t="shared" si="358"/>
        <v>0</v>
      </c>
      <c r="L2326" s="72"/>
      <c r="M2326" s="72"/>
      <c r="N2326" s="72"/>
      <c r="O2326" s="66"/>
      <c r="P2326" s="90"/>
      <c r="Q2326" s="65">
        <v>2000</v>
      </c>
      <c r="R2326" s="66">
        <v>10</v>
      </c>
      <c r="S2326" s="75">
        <f t="shared" si="354"/>
        <v>0.1</v>
      </c>
      <c r="T2326" s="76">
        <f t="shared" si="355"/>
        <v>4020500</v>
      </c>
      <c r="U2326" s="66">
        <f t="shared" si="353"/>
        <v>18</v>
      </c>
      <c r="V2326" s="66"/>
      <c r="W2326" s="77">
        <f t="shared" si="356"/>
        <v>72369000</v>
      </c>
      <c r="X2326" s="18">
        <f t="shared" si="359"/>
        <v>0</v>
      </c>
    </row>
    <row r="2327" spans="1:24" hidden="1" x14ac:dyDescent="0.25">
      <c r="A2327" s="65">
        <f t="shared" si="357"/>
        <v>178</v>
      </c>
      <c r="B2327" s="66"/>
      <c r="C2327" s="67" t="s">
        <v>2597</v>
      </c>
      <c r="D2327" s="66" t="s">
        <v>2598</v>
      </c>
      <c r="E2327" s="68" t="s">
        <v>86</v>
      </c>
      <c r="F2327" s="65">
        <v>1</v>
      </c>
      <c r="G2327" s="88">
        <v>43995000</v>
      </c>
      <c r="H2327" s="70">
        <v>0</v>
      </c>
      <c r="I2327" s="65">
        <v>1</v>
      </c>
      <c r="J2327" s="87">
        <f t="shared" si="358"/>
        <v>43995000</v>
      </c>
      <c r="K2327" s="70">
        <f t="shared" si="358"/>
        <v>0</v>
      </c>
      <c r="L2327" s="72"/>
      <c r="M2327" s="72"/>
      <c r="N2327" s="72"/>
      <c r="O2327" s="66"/>
      <c r="P2327" s="90"/>
      <c r="Q2327" s="65">
        <v>2000</v>
      </c>
      <c r="R2327" s="66">
        <v>10</v>
      </c>
      <c r="S2327" s="75">
        <f t="shared" si="354"/>
        <v>0.1</v>
      </c>
      <c r="T2327" s="76">
        <f t="shared" si="355"/>
        <v>4399500</v>
      </c>
      <c r="U2327" s="66">
        <f t="shared" si="353"/>
        <v>18</v>
      </c>
      <c r="V2327" s="66"/>
      <c r="W2327" s="77">
        <f t="shared" si="356"/>
        <v>79191000</v>
      </c>
      <c r="X2327" s="18">
        <f t="shared" si="359"/>
        <v>0</v>
      </c>
    </row>
    <row r="2328" spans="1:24" hidden="1" x14ac:dyDescent="0.25">
      <c r="A2328" s="65">
        <f t="shared" si="357"/>
        <v>179</v>
      </c>
      <c r="B2328" s="66"/>
      <c r="C2328" s="67" t="s">
        <v>2597</v>
      </c>
      <c r="D2328" s="66" t="s">
        <v>2599</v>
      </c>
      <c r="E2328" s="68" t="s">
        <v>86</v>
      </c>
      <c r="F2328" s="65">
        <v>1</v>
      </c>
      <c r="G2328" s="88">
        <v>43995000</v>
      </c>
      <c r="H2328" s="70">
        <v>0</v>
      </c>
      <c r="I2328" s="65">
        <v>1</v>
      </c>
      <c r="J2328" s="87">
        <f t="shared" si="358"/>
        <v>43995000</v>
      </c>
      <c r="K2328" s="70">
        <f t="shared" si="358"/>
        <v>0</v>
      </c>
      <c r="L2328" s="72"/>
      <c r="M2328" s="72"/>
      <c r="N2328" s="72"/>
      <c r="O2328" s="66"/>
      <c r="P2328" s="90"/>
      <c r="Q2328" s="65">
        <v>2000</v>
      </c>
      <c r="R2328" s="66">
        <v>10</v>
      </c>
      <c r="S2328" s="75">
        <f t="shared" si="354"/>
        <v>0.1</v>
      </c>
      <c r="T2328" s="76">
        <f t="shared" si="355"/>
        <v>4399500</v>
      </c>
      <c r="U2328" s="66">
        <f t="shared" si="353"/>
        <v>18</v>
      </c>
      <c r="V2328" s="66"/>
      <c r="W2328" s="77">
        <f t="shared" si="356"/>
        <v>79191000</v>
      </c>
      <c r="X2328" s="18">
        <f t="shared" si="359"/>
        <v>0</v>
      </c>
    </row>
    <row r="2329" spans="1:24" hidden="1" x14ac:dyDescent="0.25">
      <c r="A2329" s="65">
        <f t="shared" si="357"/>
        <v>180</v>
      </c>
      <c r="B2329" s="66"/>
      <c r="C2329" s="67" t="s">
        <v>2600</v>
      </c>
      <c r="D2329" s="66" t="s">
        <v>2601</v>
      </c>
      <c r="E2329" s="68" t="s">
        <v>86</v>
      </c>
      <c r="F2329" s="65">
        <v>1</v>
      </c>
      <c r="G2329" s="88">
        <v>43995000</v>
      </c>
      <c r="H2329" s="70">
        <v>0</v>
      </c>
      <c r="I2329" s="65">
        <v>1</v>
      </c>
      <c r="J2329" s="87">
        <f t="shared" si="358"/>
        <v>43995000</v>
      </c>
      <c r="K2329" s="70">
        <f t="shared" si="358"/>
        <v>0</v>
      </c>
      <c r="L2329" s="72"/>
      <c r="M2329" s="72"/>
      <c r="N2329" s="72"/>
      <c r="O2329" s="66"/>
      <c r="P2329" s="90"/>
      <c r="Q2329" s="65">
        <v>2000</v>
      </c>
      <c r="R2329" s="66">
        <v>10</v>
      </c>
      <c r="S2329" s="75">
        <f t="shared" si="354"/>
        <v>0.1</v>
      </c>
      <c r="T2329" s="76">
        <f t="shared" si="355"/>
        <v>4399500</v>
      </c>
      <c r="U2329" s="66">
        <f t="shared" si="353"/>
        <v>18</v>
      </c>
      <c r="V2329" s="66"/>
      <c r="W2329" s="77">
        <f t="shared" si="356"/>
        <v>79191000</v>
      </c>
      <c r="X2329" s="18">
        <f t="shared" si="359"/>
        <v>0</v>
      </c>
    </row>
    <row r="2330" spans="1:24" hidden="1" x14ac:dyDescent="0.25">
      <c r="A2330" s="65">
        <f t="shared" si="357"/>
        <v>181</v>
      </c>
      <c r="B2330" s="66"/>
      <c r="C2330" s="67" t="s">
        <v>2600</v>
      </c>
      <c r="D2330" s="66" t="s">
        <v>2602</v>
      </c>
      <c r="E2330" s="68" t="s">
        <v>86</v>
      </c>
      <c r="F2330" s="65">
        <v>1</v>
      </c>
      <c r="G2330" s="88">
        <v>43995000</v>
      </c>
      <c r="H2330" s="70">
        <v>0</v>
      </c>
      <c r="I2330" s="65">
        <v>1</v>
      </c>
      <c r="J2330" s="87">
        <f t="shared" si="358"/>
        <v>43995000</v>
      </c>
      <c r="K2330" s="70">
        <f t="shared" si="358"/>
        <v>0</v>
      </c>
      <c r="L2330" s="72"/>
      <c r="M2330" s="72"/>
      <c r="N2330" s="72"/>
      <c r="O2330" s="66"/>
      <c r="P2330" s="90"/>
      <c r="Q2330" s="65">
        <v>2000</v>
      </c>
      <c r="R2330" s="66">
        <v>10</v>
      </c>
      <c r="S2330" s="75">
        <f t="shared" si="354"/>
        <v>0.1</v>
      </c>
      <c r="T2330" s="76">
        <f t="shared" si="355"/>
        <v>4399500</v>
      </c>
      <c r="U2330" s="66">
        <f t="shared" si="353"/>
        <v>18</v>
      </c>
      <c r="V2330" s="66"/>
      <c r="W2330" s="77">
        <f t="shared" si="356"/>
        <v>79191000</v>
      </c>
      <c r="X2330" s="18">
        <f t="shared" si="359"/>
        <v>0</v>
      </c>
    </row>
    <row r="2331" spans="1:24" hidden="1" x14ac:dyDescent="0.25">
      <c r="A2331" s="65">
        <f t="shared" si="357"/>
        <v>182</v>
      </c>
      <c r="B2331" s="66"/>
      <c r="C2331" s="67" t="s">
        <v>2603</v>
      </c>
      <c r="D2331" s="66" t="s">
        <v>2604</v>
      </c>
      <c r="E2331" s="68" t="s">
        <v>86</v>
      </c>
      <c r="F2331" s="65">
        <v>1</v>
      </c>
      <c r="G2331" s="69">
        <v>25000000</v>
      </c>
      <c r="H2331" s="70">
        <f t="shared" ref="H2331:H2336" si="360">G2331-W2331</f>
        <v>5000000</v>
      </c>
      <c r="I2331" s="65">
        <v>1</v>
      </c>
      <c r="J2331" s="87">
        <f t="shared" si="358"/>
        <v>25000000</v>
      </c>
      <c r="K2331" s="70">
        <f t="shared" si="358"/>
        <v>5000000</v>
      </c>
      <c r="L2331" s="72"/>
      <c r="M2331" s="72"/>
      <c r="N2331" s="72"/>
      <c r="O2331" s="66"/>
      <c r="P2331" s="90"/>
      <c r="Q2331" s="65">
        <v>2010</v>
      </c>
      <c r="R2331" s="66">
        <v>10</v>
      </c>
      <c r="S2331" s="75">
        <f t="shared" si="354"/>
        <v>0.1</v>
      </c>
      <c r="T2331" s="76">
        <f t="shared" si="355"/>
        <v>2500000</v>
      </c>
      <c r="U2331" s="66">
        <f t="shared" si="353"/>
        <v>8</v>
      </c>
      <c r="V2331" s="66"/>
      <c r="W2331" s="77">
        <f t="shared" si="356"/>
        <v>20000000</v>
      </c>
      <c r="X2331" s="18">
        <f t="shared" si="359"/>
        <v>5000000</v>
      </c>
    </row>
    <row r="2332" spans="1:24" hidden="1" x14ac:dyDescent="0.25">
      <c r="A2332" s="65">
        <f t="shared" si="357"/>
        <v>183</v>
      </c>
      <c r="B2332" s="66"/>
      <c r="C2332" s="67" t="s">
        <v>2603</v>
      </c>
      <c r="D2332" s="66" t="s">
        <v>2605</v>
      </c>
      <c r="E2332" s="68" t="s">
        <v>86</v>
      </c>
      <c r="F2332" s="65">
        <v>1</v>
      </c>
      <c r="G2332" s="69">
        <v>25000000</v>
      </c>
      <c r="H2332" s="70">
        <f t="shared" si="360"/>
        <v>5000000</v>
      </c>
      <c r="I2332" s="65">
        <v>1</v>
      </c>
      <c r="J2332" s="87">
        <f t="shared" si="358"/>
        <v>25000000</v>
      </c>
      <c r="K2332" s="70">
        <f t="shared" si="358"/>
        <v>5000000</v>
      </c>
      <c r="L2332" s="72"/>
      <c r="M2332" s="72"/>
      <c r="N2332" s="72"/>
      <c r="O2332" s="66"/>
      <c r="P2332" s="90"/>
      <c r="Q2332" s="65">
        <v>2010</v>
      </c>
      <c r="R2332" s="66">
        <v>10</v>
      </c>
      <c r="S2332" s="75">
        <f t="shared" si="354"/>
        <v>0.1</v>
      </c>
      <c r="T2332" s="76">
        <f t="shared" si="355"/>
        <v>2500000</v>
      </c>
      <c r="U2332" s="66">
        <f t="shared" si="353"/>
        <v>8</v>
      </c>
      <c r="V2332" s="66"/>
      <c r="W2332" s="77">
        <f t="shared" si="356"/>
        <v>20000000</v>
      </c>
      <c r="X2332" s="18">
        <f t="shared" si="359"/>
        <v>5000000</v>
      </c>
    </row>
    <row r="2333" spans="1:24" hidden="1" x14ac:dyDescent="0.25">
      <c r="A2333" s="65">
        <f t="shared" si="357"/>
        <v>184</v>
      </c>
      <c r="B2333" s="66"/>
      <c r="C2333" s="67" t="s">
        <v>2603</v>
      </c>
      <c r="D2333" s="66" t="s">
        <v>2606</v>
      </c>
      <c r="E2333" s="68" t="s">
        <v>86</v>
      </c>
      <c r="F2333" s="65">
        <v>1</v>
      </c>
      <c r="G2333" s="69">
        <v>25000000</v>
      </c>
      <c r="H2333" s="70">
        <f t="shared" si="360"/>
        <v>5000000</v>
      </c>
      <c r="I2333" s="65">
        <v>1</v>
      </c>
      <c r="J2333" s="87">
        <f t="shared" si="358"/>
        <v>25000000</v>
      </c>
      <c r="K2333" s="70">
        <f t="shared" si="358"/>
        <v>5000000</v>
      </c>
      <c r="L2333" s="72"/>
      <c r="M2333" s="72"/>
      <c r="N2333" s="72"/>
      <c r="O2333" s="66"/>
      <c r="P2333" s="90"/>
      <c r="Q2333" s="65">
        <v>2010</v>
      </c>
      <c r="R2333" s="66">
        <v>10</v>
      </c>
      <c r="S2333" s="75">
        <f t="shared" si="354"/>
        <v>0.1</v>
      </c>
      <c r="T2333" s="76">
        <f t="shared" si="355"/>
        <v>2500000</v>
      </c>
      <c r="U2333" s="66">
        <f t="shared" si="353"/>
        <v>8</v>
      </c>
      <c r="V2333" s="66"/>
      <c r="W2333" s="77">
        <f t="shared" si="356"/>
        <v>20000000</v>
      </c>
      <c r="X2333" s="18">
        <f t="shared" si="359"/>
        <v>5000000</v>
      </c>
    </row>
    <row r="2334" spans="1:24" hidden="1" x14ac:dyDescent="0.25">
      <c r="A2334" s="65">
        <f t="shared" si="357"/>
        <v>185</v>
      </c>
      <c r="B2334" s="66"/>
      <c r="C2334" s="67" t="s">
        <v>2607</v>
      </c>
      <c r="D2334" s="66" t="s">
        <v>2608</v>
      </c>
      <c r="E2334" s="68" t="s">
        <v>86</v>
      </c>
      <c r="F2334" s="65">
        <v>1</v>
      </c>
      <c r="G2334" s="69">
        <v>27000000</v>
      </c>
      <c r="H2334" s="70">
        <f t="shared" si="360"/>
        <v>5400000</v>
      </c>
      <c r="I2334" s="65">
        <v>1</v>
      </c>
      <c r="J2334" s="87">
        <f t="shared" si="358"/>
        <v>27000000</v>
      </c>
      <c r="K2334" s="70">
        <f t="shared" si="358"/>
        <v>5400000</v>
      </c>
      <c r="L2334" s="72"/>
      <c r="M2334" s="72"/>
      <c r="N2334" s="72"/>
      <c r="O2334" s="66"/>
      <c r="P2334" s="90"/>
      <c r="Q2334" s="65">
        <v>2010</v>
      </c>
      <c r="R2334" s="66">
        <v>10</v>
      </c>
      <c r="S2334" s="75">
        <f t="shared" si="354"/>
        <v>0.1</v>
      </c>
      <c r="T2334" s="76">
        <f t="shared" si="355"/>
        <v>2700000</v>
      </c>
      <c r="U2334" s="66">
        <f t="shared" si="353"/>
        <v>8</v>
      </c>
      <c r="V2334" s="66"/>
      <c r="W2334" s="77">
        <f t="shared" si="356"/>
        <v>21600000</v>
      </c>
      <c r="X2334" s="18">
        <f t="shared" si="359"/>
        <v>5400000</v>
      </c>
    </row>
    <row r="2335" spans="1:24" hidden="1" x14ac:dyDescent="0.25">
      <c r="A2335" s="65">
        <f t="shared" si="357"/>
        <v>186</v>
      </c>
      <c r="B2335" s="66"/>
      <c r="C2335" s="67" t="s">
        <v>2607</v>
      </c>
      <c r="D2335" s="66" t="s">
        <v>2609</v>
      </c>
      <c r="E2335" s="68" t="s">
        <v>86</v>
      </c>
      <c r="F2335" s="65">
        <v>1</v>
      </c>
      <c r="G2335" s="69">
        <v>27000000</v>
      </c>
      <c r="H2335" s="70">
        <f t="shared" si="360"/>
        <v>5400000</v>
      </c>
      <c r="I2335" s="65">
        <v>1</v>
      </c>
      <c r="J2335" s="87">
        <f t="shared" si="358"/>
        <v>27000000</v>
      </c>
      <c r="K2335" s="70">
        <f t="shared" si="358"/>
        <v>5400000</v>
      </c>
      <c r="L2335" s="72"/>
      <c r="M2335" s="72"/>
      <c r="N2335" s="72"/>
      <c r="O2335" s="66"/>
      <c r="P2335" s="90"/>
      <c r="Q2335" s="65">
        <v>2010</v>
      </c>
      <c r="R2335" s="66">
        <v>10</v>
      </c>
      <c r="S2335" s="75">
        <f t="shared" si="354"/>
        <v>0.1</v>
      </c>
      <c r="T2335" s="76">
        <f t="shared" si="355"/>
        <v>2700000</v>
      </c>
      <c r="U2335" s="66">
        <f t="shared" si="353"/>
        <v>8</v>
      </c>
      <c r="V2335" s="66"/>
      <c r="W2335" s="77">
        <f t="shared" si="356"/>
        <v>21600000</v>
      </c>
      <c r="X2335" s="18">
        <f t="shared" si="359"/>
        <v>5400000</v>
      </c>
    </row>
    <row r="2336" spans="1:24" hidden="1" x14ac:dyDescent="0.25">
      <c r="A2336" s="65">
        <f t="shared" si="357"/>
        <v>187</v>
      </c>
      <c r="B2336" s="66"/>
      <c r="C2336" s="67" t="s">
        <v>2607</v>
      </c>
      <c r="D2336" s="66" t="s">
        <v>2610</v>
      </c>
      <c r="E2336" s="68" t="s">
        <v>86</v>
      </c>
      <c r="F2336" s="65">
        <v>1</v>
      </c>
      <c r="G2336" s="69">
        <v>27000000</v>
      </c>
      <c r="H2336" s="70">
        <f t="shared" si="360"/>
        <v>5400000</v>
      </c>
      <c r="I2336" s="65">
        <v>1</v>
      </c>
      <c r="J2336" s="87">
        <f t="shared" si="358"/>
        <v>27000000</v>
      </c>
      <c r="K2336" s="70">
        <f t="shared" si="358"/>
        <v>5400000</v>
      </c>
      <c r="L2336" s="72"/>
      <c r="M2336" s="72"/>
      <c r="N2336" s="72"/>
      <c r="O2336" s="66"/>
      <c r="P2336" s="90"/>
      <c r="Q2336" s="65">
        <v>2010</v>
      </c>
      <c r="R2336" s="66">
        <v>10</v>
      </c>
      <c r="S2336" s="75">
        <f t="shared" si="354"/>
        <v>0.1</v>
      </c>
      <c r="T2336" s="76">
        <f t="shared" si="355"/>
        <v>2700000</v>
      </c>
      <c r="U2336" s="66">
        <f t="shared" si="353"/>
        <v>8</v>
      </c>
      <c r="V2336" s="66"/>
      <c r="W2336" s="77">
        <f t="shared" si="356"/>
        <v>21600000</v>
      </c>
      <c r="X2336" s="18">
        <f t="shared" si="359"/>
        <v>5400000</v>
      </c>
    </row>
    <row r="2337" spans="1:24" hidden="1" x14ac:dyDescent="0.25">
      <c r="A2337" s="65">
        <f t="shared" si="357"/>
        <v>188</v>
      </c>
      <c r="B2337" s="66"/>
      <c r="C2337" s="67" t="s">
        <v>2611</v>
      </c>
      <c r="D2337" s="66">
        <v>5000623</v>
      </c>
      <c r="E2337" s="68" t="s">
        <v>86</v>
      </c>
      <c r="F2337" s="65">
        <v>1</v>
      </c>
      <c r="G2337" s="88">
        <v>17996000</v>
      </c>
      <c r="H2337" s="70">
        <v>0</v>
      </c>
      <c r="I2337" s="65">
        <v>1</v>
      </c>
      <c r="J2337" s="87">
        <f t="shared" si="358"/>
        <v>17996000</v>
      </c>
      <c r="K2337" s="70">
        <f t="shared" si="358"/>
        <v>0</v>
      </c>
      <c r="L2337" s="72"/>
      <c r="M2337" s="72"/>
      <c r="N2337" s="72"/>
      <c r="O2337" s="66"/>
      <c r="P2337" s="90"/>
      <c r="Q2337" s="65">
        <v>1999</v>
      </c>
      <c r="R2337" s="66">
        <v>10</v>
      </c>
      <c r="S2337" s="75">
        <f t="shared" si="354"/>
        <v>0.1</v>
      </c>
      <c r="T2337" s="76">
        <f t="shared" si="355"/>
        <v>1799600</v>
      </c>
      <c r="U2337" s="66">
        <f t="shared" si="353"/>
        <v>19</v>
      </c>
      <c r="V2337" s="66"/>
      <c r="W2337" s="77">
        <f t="shared" si="356"/>
        <v>34192400</v>
      </c>
      <c r="X2337" s="18">
        <f t="shared" si="359"/>
        <v>0</v>
      </c>
    </row>
    <row r="2338" spans="1:24" hidden="1" x14ac:dyDescent="0.25">
      <c r="A2338" s="65">
        <f t="shared" si="357"/>
        <v>189</v>
      </c>
      <c r="B2338" s="66"/>
      <c r="C2338" s="67" t="s">
        <v>2612</v>
      </c>
      <c r="D2338" s="66">
        <v>5000624</v>
      </c>
      <c r="E2338" s="68" t="s">
        <v>86</v>
      </c>
      <c r="F2338" s="65">
        <v>1</v>
      </c>
      <c r="G2338" s="88">
        <v>17996000</v>
      </c>
      <c r="H2338" s="70">
        <v>0</v>
      </c>
      <c r="I2338" s="65">
        <v>1</v>
      </c>
      <c r="J2338" s="87">
        <f t="shared" si="358"/>
        <v>17996000</v>
      </c>
      <c r="K2338" s="70">
        <f t="shared" si="358"/>
        <v>0</v>
      </c>
      <c r="L2338" s="72"/>
      <c r="M2338" s="72"/>
      <c r="N2338" s="72"/>
      <c r="O2338" s="66"/>
      <c r="P2338" s="90"/>
      <c r="Q2338" s="65">
        <v>1999</v>
      </c>
      <c r="R2338" s="66">
        <v>10</v>
      </c>
      <c r="S2338" s="75">
        <f t="shared" si="354"/>
        <v>0.1</v>
      </c>
      <c r="T2338" s="76">
        <f t="shared" si="355"/>
        <v>1799600</v>
      </c>
      <c r="U2338" s="66">
        <f t="shared" ref="U2338:U2401" si="361">2018-Q2338</f>
        <v>19</v>
      </c>
      <c r="V2338" s="66"/>
      <c r="W2338" s="77">
        <f t="shared" si="356"/>
        <v>34192400</v>
      </c>
      <c r="X2338" s="18">
        <f t="shared" si="359"/>
        <v>0</v>
      </c>
    </row>
    <row r="2339" spans="1:24" hidden="1" x14ac:dyDescent="0.25">
      <c r="A2339" s="65">
        <f t="shared" si="357"/>
        <v>190</v>
      </c>
      <c r="B2339" s="66"/>
      <c r="C2339" s="67" t="s">
        <v>2613</v>
      </c>
      <c r="D2339" s="66">
        <v>5000625</v>
      </c>
      <c r="E2339" s="68" t="s">
        <v>86</v>
      </c>
      <c r="F2339" s="65">
        <v>1</v>
      </c>
      <c r="G2339" s="88">
        <v>17996000</v>
      </c>
      <c r="H2339" s="70">
        <v>0</v>
      </c>
      <c r="I2339" s="65">
        <v>1</v>
      </c>
      <c r="J2339" s="87">
        <f t="shared" si="358"/>
        <v>17996000</v>
      </c>
      <c r="K2339" s="70">
        <f t="shared" si="358"/>
        <v>0</v>
      </c>
      <c r="L2339" s="72"/>
      <c r="M2339" s="72"/>
      <c r="N2339" s="72"/>
      <c r="O2339" s="66"/>
      <c r="P2339" s="90"/>
      <c r="Q2339" s="65">
        <v>1999</v>
      </c>
      <c r="R2339" s="66">
        <v>10</v>
      </c>
      <c r="S2339" s="75">
        <f t="shared" si="354"/>
        <v>0.1</v>
      </c>
      <c r="T2339" s="76">
        <f t="shared" si="355"/>
        <v>1799600</v>
      </c>
      <c r="U2339" s="66">
        <f t="shared" si="361"/>
        <v>19</v>
      </c>
      <c r="V2339" s="66"/>
      <c r="W2339" s="77">
        <f t="shared" si="356"/>
        <v>34192400</v>
      </c>
      <c r="X2339" s="18">
        <f t="shared" si="359"/>
        <v>0</v>
      </c>
    </row>
    <row r="2340" spans="1:24" ht="30" hidden="1" x14ac:dyDescent="0.25">
      <c r="A2340" s="65">
        <f t="shared" si="357"/>
        <v>191</v>
      </c>
      <c r="B2340" s="66"/>
      <c r="C2340" s="67" t="s">
        <v>2614</v>
      </c>
      <c r="D2340" s="66" t="s">
        <v>2615</v>
      </c>
      <c r="E2340" s="68" t="s">
        <v>86</v>
      </c>
      <c r="F2340" s="65">
        <v>1</v>
      </c>
      <c r="G2340" s="88">
        <v>27877000</v>
      </c>
      <c r="H2340" s="70">
        <f t="shared" ref="H2340:H2355" si="362">G2340-W2340</f>
        <v>8363100</v>
      </c>
      <c r="I2340" s="65">
        <v>1</v>
      </c>
      <c r="J2340" s="87">
        <f t="shared" si="358"/>
        <v>27877000</v>
      </c>
      <c r="K2340" s="70">
        <f t="shared" si="358"/>
        <v>8363100</v>
      </c>
      <c r="L2340" s="72"/>
      <c r="M2340" s="72"/>
      <c r="N2340" s="72"/>
      <c r="O2340" s="66"/>
      <c r="P2340" s="90"/>
      <c r="Q2340" s="65">
        <v>2011</v>
      </c>
      <c r="R2340" s="66">
        <v>10</v>
      </c>
      <c r="S2340" s="75">
        <f t="shared" si="354"/>
        <v>0.1</v>
      </c>
      <c r="T2340" s="76">
        <f t="shared" si="355"/>
        <v>2787700</v>
      </c>
      <c r="U2340" s="66">
        <f t="shared" si="361"/>
        <v>7</v>
      </c>
      <c r="V2340" s="66"/>
      <c r="W2340" s="77">
        <f t="shared" si="356"/>
        <v>19513900</v>
      </c>
      <c r="X2340" s="18">
        <f t="shared" si="359"/>
        <v>8363100</v>
      </c>
    </row>
    <row r="2341" spans="1:24" hidden="1" x14ac:dyDescent="0.25">
      <c r="A2341" s="65">
        <f t="shared" si="357"/>
        <v>192</v>
      </c>
      <c r="B2341" s="66"/>
      <c r="C2341" s="67" t="s">
        <v>2616</v>
      </c>
      <c r="D2341" s="66" t="s">
        <v>2617</v>
      </c>
      <c r="E2341" s="68" t="s">
        <v>86</v>
      </c>
      <c r="F2341" s="65">
        <v>1</v>
      </c>
      <c r="G2341" s="88">
        <v>39500000</v>
      </c>
      <c r="H2341" s="70">
        <f t="shared" si="362"/>
        <v>7900000</v>
      </c>
      <c r="I2341" s="65">
        <v>1</v>
      </c>
      <c r="J2341" s="87">
        <f t="shared" si="358"/>
        <v>39500000</v>
      </c>
      <c r="K2341" s="70">
        <f t="shared" si="358"/>
        <v>7900000</v>
      </c>
      <c r="L2341" s="72"/>
      <c r="M2341" s="72"/>
      <c r="N2341" s="72"/>
      <c r="O2341" s="66"/>
      <c r="P2341" s="90"/>
      <c r="Q2341" s="65">
        <v>2010</v>
      </c>
      <c r="R2341" s="66">
        <v>10</v>
      </c>
      <c r="S2341" s="75">
        <f t="shared" si="354"/>
        <v>0.1</v>
      </c>
      <c r="T2341" s="76">
        <f t="shared" si="355"/>
        <v>3950000</v>
      </c>
      <c r="U2341" s="66">
        <f t="shared" si="361"/>
        <v>8</v>
      </c>
      <c r="V2341" s="66"/>
      <c r="W2341" s="77">
        <f t="shared" si="356"/>
        <v>31600000</v>
      </c>
      <c r="X2341" s="18">
        <f t="shared" si="359"/>
        <v>7900000</v>
      </c>
    </row>
    <row r="2342" spans="1:24" hidden="1" x14ac:dyDescent="0.25">
      <c r="A2342" s="65">
        <f t="shared" si="357"/>
        <v>193</v>
      </c>
      <c r="B2342" s="66"/>
      <c r="C2342" s="67" t="s">
        <v>2616</v>
      </c>
      <c r="D2342" s="66" t="s">
        <v>2618</v>
      </c>
      <c r="E2342" s="68" t="s">
        <v>86</v>
      </c>
      <c r="F2342" s="65">
        <v>1</v>
      </c>
      <c r="G2342" s="88">
        <v>39500000</v>
      </c>
      <c r="H2342" s="70">
        <f t="shared" si="362"/>
        <v>7900000</v>
      </c>
      <c r="I2342" s="65">
        <v>1</v>
      </c>
      <c r="J2342" s="87">
        <f t="shared" si="358"/>
        <v>39500000</v>
      </c>
      <c r="K2342" s="70">
        <f t="shared" si="358"/>
        <v>7900000</v>
      </c>
      <c r="L2342" s="72"/>
      <c r="M2342" s="72"/>
      <c r="N2342" s="72"/>
      <c r="O2342" s="66"/>
      <c r="P2342" s="90"/>
      <c r="Q2342" s="65">
        <v>2010</v>
      </c>
      <c r="R2342" s="66">
        <v>10</v>
      </c>
      <c r="S2342" s="75">
        <f t="shared" ref="S2342:S2405" si="363">100%/R2342</f>
        <v>0.1</v>
      </c>
      <c r="T2342" s="76">
        <f t="shared" ref="T2342:T2405" si="364">G2342/R2342</f>
        <v>3950000</v>
      </c>
      <c r="U2342" s="66">
        <f t="shared" si="361"/>
        <v>8</v>
      </c>
      <c r="V2342" s="66"/>
      <c r="W2342" s="77">
        <f t="shared" ref="W2342:W2405" si="365">T2342*U2342</f>
        <v>31600000</v>
      </c>
      <c r="X2342" s="18">
        <f t="shared" si="359"/>
        <v>7900000</v>
      </c>
    </row>
    <row r="2343" spans="1:24" hidden="1" x14ac:dyDescent="0.25">
      <c r="A2343" s="65">
        <f t="shared" si="357"/>
        <v>194</v>
      </c>
      <c r="B2343" s="66"/>
      <c r="C2343" s="67" t="s">
        <v>2619</v>
      </c>
      <c r="D2343" s="66">
        <v>5001918</v>
      </c>
      <c r="E2343" s="68" t="s">
        <v>86</v>
      </c>
      <c r="F2343" s="65">
        <v>1</v>
      </c>
      <c r="G2343" s="69">
        <v>45000000</v>
      </c>
      <c r="H2343" s="70">
        <f t="shared" si="362"/>
        <v>9000000</v>
      </c>
      <c r="I2343" s="65">
        <v>1</v>
      </c>
      <c r="J2343" s="87">
        <f t="shared" si="358"/>
        <v>45000000</v>
      </c>
      <c r="K2343" s="70">
        <f t="shared" si="358"/>
        <v>9000000</v>
      </c>
      <c r="L2343" s="72"/>
      <c r="M2343" s="72"/>
      <c r="N2343" s="72"/>
      <c r="O2343" s="66"/>
      <c r="P2343" s="90"/>
      <c r="Q2343" s="65">
        <v>2010</v>
      </c>
      <c r="R2343" s="66">
        <v>10</v>
      </c>
      <c r="S2343" s="75">
        <f t="shared" si="363"/>
        <v>0.1</v>
      </c>
      <c r="T2343" s="76">
        <f t="shared" si="364"/>
        <v>4500000</v>
      </c>
      <c r="U2343" s="66">
        <f t="shared" si="361"/>
        <v>8</v>
      </c>
      <c r="V2343" s="66"/>
      <c r="W2343" s="77">
        <f t="shared" si="365"/>
        <v>36000000</v>
      </c>
      <c r="X2343" s="18">
        <f t="shared" si="359"/>
        <v>9000000</v>
      </c>
    </row>
    <row r="2344" spans="1:24" hidden="1" x14ac:dyDescent="0.25">
      <c r="A2344" s="65">
        <f t="shared" ref="A2344:A2407" si="366">+A2343+1</f>
        <v>195</v>
      </c>
      <c r="B2344" s="66"/>
      <c r="C2344" s="67" t="s">
        <v>2620</v>
      </c>
      <c r="D2344" s="66" t="s">
        <v>2621</v>
      </c>
      <c r="E2344" s="68" t="s">
        <v>86</v>
      </c>
      <c r="F2344" s="65">
        <v>1</v>
      </c>
      <c r="G2344" s="69">
        <v>12000000</v>
      </c>
      <c r="H2344" s="70">
        <f t="shared" si="362"/>
        <v>2400000</v>
      </c>
      <c r="I2344" s="65">
        <v>1</v>
      </c>
      <c r="J2344" s="87">
        <f t="shared" si="358"/>
        <v>12000000</v>
      </c>
      <c r="K2344" s="70">
        <f t="shared" si="358"/>
        <v>2400000</v>
      </c>
      <c r="L2344" s="72"/>
      <c r="M2344" s="72"/>
      <c r="N2344" s="72"/>
      <c r="O2344" s="66"/>
      <c r="P2344" s="90"/>
      <c r="Q2344" s="65">
        <v>2010</v>
      </c>
      <c r="R2344" s="66">
        <v>10</v>
      </c>
      <c r="S2344" s="75">
        <f t="shared" si="363"/>
        <v>0.1</v>
      </c>
      <c r="T2344" s="76">
        <f t="shared" si="364"/>
        <v>1200000</v>
      </c>
      <c r="U2344" s="66">
        <f t="shared" si="361"/>
        <v>8</v>
      </c>
      <c r="V2344" s="66"/>
      <c r="W2344" s="77">
        <f t="shared" si="365"/>
        <v>9600000</v>
      </c>
      <c r="X2344" s="18">
        <f t="shared" si="359"/>
        <v>2400000</v>
      </c>
    </row>
    <row r="2345" spans="1:24" hidden="1" x14ac:dyDescent="0.25">
      <c r="A2345" s="65">
        <f t="shared" si="366"/>
        <v>196</v>
      </c>
      <c r="B2345" s="66"/>
      <c r="C2345" s="67" t="s">
        <v>2620</v>
      </c>
      <c r="D2345" s="66" t="s">
        <v>2622</v>
      </c>
      <c r="E2345" s="68" t="s">
        <v>86</v>
      </c>
      <c r="F2345" s="65">
        <v>1</v>
      </c>
      <c r="G2345" s="69">
        <v>12000000</v>
      </c>
      <c r="H2345" s="70">
        <f t="shared" si="362"/>
        <v>2400000</v>
      </c>
      <c r="I2345" s="65">
        <v>1</v>
      </c>
      <c r="J2345" s="87">
        <f t="shared" si="358"/>
        <v>12000000</v>
      </c>
      <c r="K2345" s="70">
        <f t="shared" si="358"/>
        <v>2400000</v>
      </c>
      <c r="L2345" s="72"/>
      <c r="M2345" s="72"/>
      <c r="N2345" s="72"/>
      <c r="O2345" s="66"/>
      <c r="P2345" s="90"/>
      <c r="Q2345" s="65">
        <v>2010</v>
      </c>
      <c r="R2345" s="66">
        <v>10</v>
      </c>
      <c r="S2345" s="75">
        <f t="shared" si="363"/>
        <v>0.1</v>
      </c>
      <c r="T2345" s="76">
        <f t="shared" si="364"/>
        <v>1200000</v>
      </c>
      <c r="U2345" s="66">
        <f t="shared" si="361"/>
        <v>8</v>
      </c>
      <c r="V2345" s="66"/>
      <c r="W2345" s="77">
        <f t="shared" si="365"/>
        <v>9600000</v>
      </c>
      <c r="X2345" s="18">
        <f t="shared" si="359"/>
        <v>2400000</v>
      </c>
    </row>
    <row r="2346" spans="1:24" hidden="1" x14ac:dyDescent="0.25">
      <c r="A2346" s="65">
        <f t="shared" si="366"/>
        <v>197</v>
      </c>
      <c r="B2346" s="66"/>
      <c r="C2346" s="67" t="s">
        <v>2620</v>
      </c>
      <c r="D2346" s="66" t="s">
        <v>2623</v>
      </c>
      <c r="E2346" s="68" t="s">
        <v>86</v>
      </c>
      <c r="F2346" s="65">
        <v>1</v>
      </c>
      <c r="G2346" s="69">
        <v>12000000</v>
      </c>
      <c r="H2346" s="70">
        <f t="shared" si="362"/>
        <v>2400000</v>
      </c>
      <c r="I2346" s="65">
        <v>1</v>
      </c>
      <c r="J2346" s="87">
        <f t="shared" si="358"/>
        <v>12000000</v>
      </c>
      <c r="K2346" s="70">
        <f t="shared" si="358"/>
        <v>2400000</v>
      </c>
      <c r="L2346" s="72"/>
      <c r="M2346" s="72"/>
      <c r="N2346" s="72"/>
      <c r="O2346" s="66"/>
      <c r="P2346" s="90"/>
      <c r="Q2346" s="65">
        <v>2010</v>
      </c>
      <c r="R2346" s="66">
        <v>10</v>
      </c>
      <c r="S2346" s="75">
        <f t="shared" si="363"/>
        <v>0.1</v>
      </c>
      <c r="T2346" s="76">
        <f t="shared" si="364"/>
        <v>1200000</v>
      </c>
      <c r="U2346" s="66">
        <f t="shared" si="361"/>
        <v>8</v>
      </c>
      <c r="V2346" s="66"/>
      <c r="W2346" s="77">
        <f t="shared" si="365"/>
        <v>9600000</v>
      </c>
      <c r="X2346" s="18">
        <f t="shared" si="359"/>
        <v>2400000</v>
      </c>
    </row>
    <row r="2347" spans="1:24" hidden="1" x14ac:dyDescent="0.25">
      <c r="A2347" s="65">
        <f t="shared" si="366"/>
        <v>198</v>
      </c>
      <c r="B2347" s="66"/>
      <c r="C2347" s="67" t="s">
        <v>2620</v>
      </c>
      <c r="D2347" s="66" t="s">
        <v>2624</v>
      </c>
      <c r="E2347" s="68" t="s">
        <v>86</v>
      </c>
      <c r="F2347" s="65">
        <v>1</v>
      </c>
      <c r="G2347" s="69">
        <v>12000000</v>
      </c>
      <c r="H2347" s="70">
        <f t="shared" si="362"/>
        <v>2400000</v>
      </c>
      <c r="I2347" s="65">
        <v>1</v>
      </c>
      <c r="J2347" s="87">
        <f t="shared" si="358"/>
        <v>12000000</v>
      </c>
      <c r="K2347" s="70">
        <f t="shared" si="358"/>
        <v>2400000</v>
      </c>
      <c r="L2347" s="72"/>
      <c r="M2347" s="72"/>
      <c r="N2347" s="72"/>
      <c r="O2347" s="66"/>
      <c r="P2347" s="90"/>
      <c r="Q2347" s="65">
        <v>2010</v>
      </c>
      <c r="R2347" s="66">
        <v>10</v>
      </c>
      <c r="S2347" s="75">
        <f t="shared" si="363"/>
        <v>0.1</v>
      </c>
      <c r="T2347" s="76">
        <f t="shared" si="364"/>
        <v>1200000</v>
      </c>
      <c r="U2347" s="66">
        <f t="shared" si="361"/>
        <v>8</v>
      </c>
      <c r="V2347" s="66"/>
      <c r="W2347" s="77">
        <f t="shared" si="365"/>
        <v>9600000</v>
      </c>
      <c r="X2347" s="18">
        <f t="shared" si="359"/>
        <v>2400000</v>
      </c>
    </row>
    <row r="2348" spans="1:24" hidden="1" x14ac:dyDescent="0.25">
      <c r="A2348" s="65">
        <f t="shared" si="366"/>
        <v>199</v>
      </c>
      <c r="B2348" s="66"/>
      <c r="C2348" s="67" t="s">
        <v>2620</v>
      </c>
      <c r="D2348" s="66" t="s">
        <v>2625</v>
      </c>
      <c r="E2348" s="68" t="s">
        <v>86</v>
      </c>
      <c r="F2348" s="65">
        <v>1</v>
      </c>
      <c r="G2348" s="69">
        <v>12000000</v>
      </c>
      <c r="H2348" s="70">
        <f t="shared" si="362"/>
        <v>2400000</v>
      </c>
      <c r="I2348" s="65">
        <v>1</v>
      </c>
      <c r="J2348" s="87">
        <f t="shared" si="358"/>
        <v>12000000</v>
      </c>
      <c r="K2348" s="70">
        <f t="shared" si="358"/>
        <v>2400000</v>
      </c>
      <c r="L2348" s="72"/>
      <c r="M2348" s="72"/>
      <c r="N2348" s="72"/>
      <c r="O2348" s="66"/>
      <c r="P2348" s="90"/>
      <c r="Q2348" s="65">
        <v>2010</v>
      </c>
      <c r="R2348" s="66">
        <v>10</v>
      </c>
      <c r="S2348" s="75">
        <f t="shared" si="363"/>
        <v>0.1</v>
      </c>
      <c r="T2348" s="76">
        <f t="shared" si="364"/>
        <v>1200000</v>
      </c>
      <c r="U2348" s="66">
        <f t="shared" si="361"/>
        <v>8</v>
      </c>
      <c r="V2348" s="66"/>
      <c r="W2348" s="77">
        <f t="shared" si="365"/>
        <v>9600000</v>
      </c>
      <c r="X2348" s="18">
        <f t="shared" si="359"/>
        <v>2400000</v>
      </c>
    </row>
    <row r="2349" spans="1:24" ht="45" hidden="1" x14ac:dyDescent="0.25">
      <c r="A2349" s="65">
        <f t="shared" si="366"/>
        <v>200</v>
      </c>
      <c r="B2349" s="66"/>
      <c r="C2349" s="67" t="s">
        <v>2626</v>
      </c>
      <c r="D2349" s="66">
        <v>5001971</v>
      </c>
      <c r="E2349" s="68" t="s">
        <v>86</v>
      </c>
      <c r="F2349" s="65">
        <v>1</v>
      </c>
      <c r="G2349" s="69">
        <v>217000000</v>
      </c>
      <c r="H2349" s="70">
        <f t="shared" si="362"/>
        <v>43400000</v>
      </c>
      <c r="I2349" s="65">
        <v>1</v>
      </c>
      <c r="J2349" s="87">
        <f t="shared" si="358"/>
        <v>217000000</v>
      </c>
      <c r="K2349" s="70">
        <f t="shared" si="358"/>
        <v>43400000</v>
      </c>
      <c r="L2349" s="72"/>
      <c r="M2349" s="72"/>
      <c r="N2349" s="72"/>
      <c r="O2349" s="66"/>
      <c r="P2349" s="90"/>
      <c r="Q2349" s="65">
        <v>2010</v>
      </c>
      <c r="R2349" s="66">
        <v>10</v>
      </c>
      <c r="S2349" s="75">
        <f t="shared" si="363"/>
        <v>0.1</v>
      </c>
      <c r="T2349" s="76">
        <f t="shared" si="364"/>
        <v>21700000</v>
      </c>
      <c r="U2349" s="66">
        <f t="shared" si="361"/>
        <v>8</v>
      </c>
      <c r="V2349" s="66"/>
      <c r="W2349" s="77">
        <f t="shared" si="365"/>
        <v>173600000</v>
      </c>
      <c r="X2349" s="18">
        <f t="shared" si="359"/>
        <v>43400000</v>
      </c>
    </row>
    <row r="2350" spans="1:24" hidden="1" x14ac:dyDescent="0.25">
      <c r="A2350" s="65">
        <f t="shared" si="366"/>
        <v>201</v>
      </c>
      <c r="B2350" s="66"/>
      <c r="C2350" s="67" t="s">
        <v>2627</v>
      </c>
      <c r="D2350" s="195" t="s">
        <v>2628</v>
      </c>
      <c r="E2350" s="68" t="s">
        <v>86</v>
      </c>
      <c r="F2350" s="65">
        <v>1</v>
      </c>
      <c r="G2350" s="88">
        <v>17000000</v>
      </c>
      <c r="H2350" s="70">
        <f t="shared" si="362"/>
        <v>3400000</v>
      </c>
      <c r="I2350" s="65">
        <v>1</v>
      </c>
      <c r="J2350" s="87">
        <f t="shared" si="358"/>
        <v>17000000</v>
      </c>
      <c r="K2350" s="70">
        <f t="shared" si="358"/>
        <v>3400000</v>
      </c>
      <c r="L2350" s="72"/>
      <c r="M2350" s="72"/>
      <c r="N2350" s="72"/>
      <c r="O2350" s="199"/>
      <c r="P2350" s="73"/>
      <c r="Q2350" s="65">
        <v>2010</v>
      </c>
      <c r="R2350" s="66">
        <v>10</v>
      </c>
      <c r="S2350" s="75">
        <f t="shared" si="363"/>
        <v>0.1</v>
      </c>
      <c r="T2350" s="76">
        <f t="shared" si="364"/>
        <v>1700000</v>
      </c>
      <c r="U2350" s="66">
        <f t="shared" si="361"/>
        <v>8</v>
      </c>
      <c r="V2350" s="66"/>
      <c r="W2350" s="77">
        <f t="shared" si="365"/>
        <v>13600000</v>
      </c>
      <c r="X2350" s="18">
        <f t="shared" si="359"/>
        <v>3400000</v>
      </c>
    </row>
    <row r="2351" spans="1:24" hidden="1" x14ac:dyDescent="0.25">
      <c r="A2351" s="65">
        <f t="shared" si="366"/>
        <v>202</v>
      </c>
      <c r="B2351" s="66"/>
      <c r="C2351" s="67" t="s">
        <v>2627</v>
      </c>
      <c r="D2351" s="195" t="s">
        <v>2629</v>
      </c>
      <c r="E2351" s="68" t="s">
        <v>86</v>
      </c>
      <c r="F2351" s="65">
        <v>1</v>
      </c>
      <c r="G2351" s="88">
        <v>17000000</v>
      </c>
      <c r="H2351" s="70">
        <f t="shared" si="362"/>
        <v>3400000</v>
      </c>
      <c r="I2351" s="65">
        <v>1</v>
      </c>
      <c r="J2351" s="87">
        <f t="shared" si="358"/>
        <v>17000000</v>
      </c>
      <c r="K2351" s="70">
        <f t="shared" si="358"/>
        <v>3400000</v>
      </c>
      <c r="L2351" s="72"/>
      <c r="M2351" s="72"/>
      <c r="N2351" s="72"/>
      <c r="O2351" s="199"/>
      <c r="P2351" s="73"/>
      <c r="Q2351" s="65">
        <v>2010</v>
      </c>
      <c r="R2351" s="66">
        <v>10</v>
      </c>
      <c r="S2351" s="75">
        <f t="shared" si="363"/>
        <v>0.1</v>
      </c>
      <c r="T2351" s="76">
        <f t="shared" si="364"/>
        <v>1700000</v>
      </c>
      <c r="U2351" s="66">
        <f t="shared" si="361"/>
        <v>8</v>
      </c>
      <c r="V2351" s="66"/>
      <c r="W2351" s="77">
        <f t="shared" si="365"/>
        <v>13600000</v>
      </c>
      <c r="X2351" s="18">
        <f t="shared" si="359"/>
        <v>3400000</v>
      </c>
    </row>
    <row r="2352" spans="1:24" hidden="1" x14ac:dyDescent="0.25">
      <c r="A2352" s="65">
        <f t="shared" si="366"/>
        <v>203</v>
      </c>
      <c r="B2352" s="66"/>
      <c r="C2352" s="67" t="s">
        <v>2627</v>
      </c>
      <c r="D2352" s="195" t="s">
        <v>2630</v>
      </c>
      <c r="E2352" s="68" t="s">
        <v>86</v>
      </c>
      <c r="F2352" s="65">
        <v>1</v>
      </c>
      <c r="G2352" s="88">
        <v>17000000</v>
      </c>
      <c r="H2352" s="70">
        <f t="shared" si="362"/>
        <v>3400000</v>
      </c>
      <c r="I2352" s="65">
        <v>1</v>
      </c>
      <c r="J2352" s="87">
        <f t="shared" si="358"/>
        <v>17000000</v>
      </c>
      <c r="K2352" s="70">
        <f t="shared" si="358"/>
        <v>3400000</v>
      </c>
      <c r="L2352" s="72"/>
      <c r="M2352" s="72"/>
      <c r="N2352" s="72"/>
      <c r="O2352" s="199"/>
      <c r="P2352" s="90"/>
      <c r="Q2352" s="65">
        <v>2010</v>
      </c>
      <c r="R2352" s="66">
        <v>10</v>
      </c>
      <c r="S2352" s="75">
        <f t="shared" si="363"/>
        <v>0.1</v>
      </c>
      <c r="T2352" s="76">
        <f t="shared" si="364"/>
        <v>1700000</v>
      </c>
      <c r="U2352" s="66">
        <f t="shared" si="361"/>
        <v>8</v>
      </c>
      <c r="V2352" s="66"/>
      <c r="W2352" s="77">
        <f t="shared" si="365"/>
        <v>13600000</v>
      </c>
      <c r="X2352" s="18">
        <f t="shared" si="359"/>
        <v>3400000</v>
      </c>
    </row>
    <row r="2353" spans="1:24" ht="30" hidden="1" x14ac:dyDescent="0.25">
      <c r="A2353" s="65">
        <f t="shared" si="366"/>
        <v>204</v>
      </c>
      <c r="B2353" s="66"/>
      <c r="C2353" s="67" t="s">
        <v>2631</v>
      </c>
      <c r="D2353" s="195" t="s">
        <v>2632</v>
      </c>
      <c r="E2353" s="68" t="s">
        <v>86</v>
      </c>
      <c r="F2353" s="65">
        <v>1</v>
      </c>
      <c r="G2353" s="88">
        <v>18036000</v>
      </c>
      <c r="H2353" s="70">
        <f t="shared" si="362"/>
        <v>3607200</v>
      </c>
      <c r="I2353" s="65">
        <v>1</v>
      </c>
      <c r="J2353" s="87">
        <f t="shared" si="358"/>
        <v>18036000</v>
      </c>
      <c r="K2353" s="70">
        <f t="shared" si="358"/>
        <v>3607200</v>
      </c>
      <c r="L2353" s="72"/>
      <c r="M2353" s="72"/>
      <c r="N2353" s="72"/>
      <c r="O2353" s="199"/>
      <c r="P2353" s="90"/>
      <c r="Q2353" s="65">
        <v>2010</v>
      </c>
      <c r="R2353" s="66">
        <v>10</v>
      </c>
      <c r="S2353" s="75">
        <f t="shared" si="363"/>
        <v>0.1</v>
      </c>
      <c r="T2353" s="76">
        <f t="shared" si="364"/>
        <v>1803600</v>
      </c>
      <c r="U2353" s="66">
        <f t="shared" si="361"/>
        <v>8</v>
      </c>
      <c r="V2353" s="66"/>
      <c r="W2353" s="77">
        <f t="shared" si="365"/>
        <v>14428800</v>
      </c>
      <c r="X2353" s="18">
        <f t="shared" si="359"/>
        <v>3607200</v>
      </c>
    </row>
    <row r="2354" spans="1:24" ht="30" hidden="1" x14ac:dyDescent="0.25">
      <c r="A2354" s="65">
        <f t="shared" si="366"/>
        <v>205</v>
      </c>
      <c r="B2354" s="66"/>
      <c r="C2354" s="67" t="s">
        <v>2633</v>
      </c>
      <c r="D2354" s="195" t="s">
        <v>2634</v>
      </c>
      <c r="E2354" s="68" t="s">
        <v>86</v>
      </c>
      <c r="F2354" s="65">
        <v>1</v>
      </c>
      <c r="G2354" s="69">
        <v>21986800</v>
      </c>
      <c r="H2354" s="70">
        <f t="shared" si="362"/>
        <v>6596040</v>
      </c>
      <c r="I2354" s="65">
        <v>1</v>
      </c>
      <c r="J2354" s="87">
        <f t="shared" si="358"/>
        <v>21986800</v>
      </c>
      <c r="K2354" s="70">
        <f t="shared" si="358"/>
        <v>6596040</v>
      </c>
      <c r="L2354" s="72"/>
      <c r="M2354" s="72"/>
      <c r="N2354" s="72"/>
      <c r="O2354" s="199"/>
      <c r="P2354" s="90"/>
      <c r="Q2354" s="65">
        <v>2011</v>
      </c>
      <c r="R2354" s="66">
        <v>10</v>
      </c>
      <c r="S2354" s="75">
        <f t="shared" si="363"/>
        <v>0.1</v>
      </c>
      <c r="T2354" s="76">
        <f t="shared" si="364"/>
        <v>2198680</v>
      </c>
      <c r="U2354" s="66">
        <f t="shared" si="361"/>
        <v>7</v>
      </c>
      <c r="V2354" s="66"/>
      <c r="W2354" s="77">
        <f t="shared" si="365"/>
        <v>15390760</v>
      </c>
      <c r="X2354" s="18">
        <f t="shared" si="359"/>
        <v>6596040</v>
      </c>
    </row>
    <row r="2355" spans="1:24" hidden="1" x14ac:dyDescent="0.25">
      <c r="A2355" s="65">
        <f t="shared" si="366"/>
        <v>206</v>
      </c>
      <c r="B2355" s="66"/>
      <c r="C2355" s="67" t="s">
        <v>2627</v>
      </c>
      <c r="D2355" s="195" t="s">
        <v>2635</v>
      </c>
      <c r="E2355" s="68" t="s">
        <v>86</v>
      </c>
      <c r="F2355" s="65">
        <v>1</v>
      </c>
      <c r="G2355" s="88">
        <v>17000000</v>
      </c>
      <c r="H2355" s="70">
        <f t="shared" si="362"/>
        <v>3400000</v>
      </c>
      <c r="I2355" s="65">
        <v>1</v>
      </c>
      <c r="J2355" s="87">
        <f t="shared" si="358"/>
        <v>17000000</v>
      </c>
      <c r="K2355" s="70">
        <f t="shared" si="358"/>
        <v>3400000</v>
      </c>
      <c r="L2355" s="72"/>
      <c r="M2355" s="72"/>
      <c r="N2355" s="72"/>
      <c r="O2355" s="199"/>
      <c r="P2355" s="90"/>
      <c r="Q2355" s="65">
        <v>2010</v>
      </c>
      <c r="R2355" s="66">
        <v>10</v>
      </c>
      <c r="S2355" s="75">
        <f t="shared" si="363"/>
        <v>0.1</v>
      </c>
      <c r="T2355" s="76">
        <f t="shared" si="364"/>
        <v>1700000</v>
      </c>
      <c r="U2355" s="66">
        <f t="shared" si="361"/>
        <v>8</v>
      </c>
      <c r="V2355" s="66"/>
      <c r="W2355" s="77">
        <f t="shared" si="365"/>
        <v>13600000</v>
      </c>
      <c r="X2355" s="18">
        <f t="shared" si="359"/>
        <v>3400000</v>
      </c>
    </row>
    <row r="2356" spans="1:24" hidden="1" x14ac:dyDescent="0.25">
      <c r="A2356" s="65">
        <f t="shared" si="366"/>
        <v>207</v>
      </c>
      <c r="B2356" s="66"/>
      <c r="C2356" s="67" t="s">
        <v>2636</v>
      </c>
      <c r="D2356" s="66" t="s">
        <v>2637</v>
      </c>
      <c r="E2356" s="68" t="s">
        <v>86</v>
      </c>
      <c r="F2356" s="65">
        <v>1</v>
      </c>
      <c r="G2356" s="88">
        <v>12500000</v>
      </c>
      <c r="H2356" s="70">
        <v>0</v>
      </c>
      <c r="I2356" s="65">
        <v>1</v>
      </c>
      <c r="J2356" s="87">
        <f t="shared" si="358"/>
        <v>12500000</v>
      </c>
      <c r="K2356" s="70">
        <f t="shared" si="358"/>
        <v>0</v>
      </c>
      <c r="L2356" s="72"/>
      <c r="M2356" s="72"/>
      <c r="N2356" s="72"/>
      <c r="O2356" s="66"/>
      <c r="P2356" s="90"/>
      <c r="Q2356" s="65">
        <v>2007</v>
      </c>
      <c r="R2356" s="66">
        <v>10</v>
      </c>
      <c r="S2356" s="75">
        <f t="shared" si="363"/>
        <v>0.1</v>
      </c>
      <c r="T2356" s="76">
        <f t="shared" si="364"/>
        <v>1250000</v>
      </c>
      <c r="U2356" s="66">
        <f t="shared" si="361"/>
        <v>11</v>
      </c>
      <c r="V2356" s="66"/>
      <c r="W2356" s="77">
        <f t="shared" si="365"/>
        <v>13750000</v>
      </c>
      <c r="X2356" s="18">
        <f t="shared" si="359"/>
        <v>0</v>
      </c>
    </row>
    <row r="2357" spans="1:24" hidden="1" x14ac:dyDescent="0.25">
      <c r="A2357" s="65">
        <f t="shared" si="366"/>
        <v>208</v>
      </c>
      <c r="B2357" s="66"/>
      <c r="C2357" s="67" t="s">
        <v>2636</v>
      </c>
      <c r="D2357" s="66" t="s">
        <v>2638</v>
      </c>
      <c r="E2357" s="68" t="s">
        <v>86</v>
      </c>
      <c r="F2357" s="65">
        <v>1</v>
      </c>
      <c r="G2357" s="88">
        <v>12500000</v>
      </c>
      <c r="H2357" s="70">
        <v>0</v>
      </c>
      <c r="I2357" s="65">
        <v>1</v>
      </c>
      <c r="J2357" s="87">
        <f t="shared" si="358"/>
        <v>12500000</v>
      </c>
      <c r="K2357" s="70">
        <f t="shared" si="358"/>
        <v>0</v>
      </c>
      <c r="L2357" s="72"/>
      <c r="M2357" s="72"/>
      <c r="N2357" s="72"/>
      <c r="O2357" s="66"/>
      <c r="P2357" s="90"/>
      <c r="Q2357" s="65">
        <v>2007</v>
      </c>
      <c r="R2357" s="66">
        <v>10</v>
      </c>
      <c r="S2357" s="75">
        <f t="shared" si="363"/>
        <v>0.1</v>
      </c>
      <c r="T2357" s="76">
        <f t="shared" si="364"/>
        <v>1250000</v>
      </c>
      <c r="U2357" s="66">
        <f t="shared" si="361"/>
        <v>11</v>
      </c>
      <c r="V2357" s="66"/>
      <c r="W2357" s="77">
        <f t="shared" si="365"/>
        <v>13750000</v>
      </c>
      <c r="X2357" s="18">
        <f t="shared" si="359"/>
        <v>0</v>
      </c>
    </row>
    <row r="2358" spans="1:24" hidden="1" x14ac:dyDescent="0.25">
      <c r="A2358" s="65">
        <f t="shared" si="366"/>
        <v>209</v>
      </c>
      <c r="B2358" s="66"/>
      <c r="C2358" s="67" t="s">
        <v>2636</v>
      </c>
      <c r="D2358" s="66" t="s">
        <v>2639</v>
      </c>
      <c r="E2358" s="68" t="s">
        <v>86</v>
      </c>
      <c r="F2358" s="65">
        <v>1</v>
      </c>
      <c r="G2358" s="88">
        <v>12500000</v>
      </c>
      <c r="H2358" s="70">
        <v>0</v>
      </c>
      <c r="I2358" s="65">
        <v>1</v>
      </c>
      <c r="J2358" s="87">
        <f t="shared" si="358"/>
        <v>12500000</v>
      </c>
      <c r="K2358" s="70">
        <f t="shared" si="358"/>
        <v>0</v>
      </c>
      <c r="L2358" s="72"/>
      <c r="M2358" s="72"/>
      <c r="N2358" s="72"/>
      <c r="O2358" s="66"/>
      <c r="P2358" s="90"/>
      <c r="Q2358" s="65">
        <v>2007</v>
      </c>
      <c r="R2358" s="66">
        <v>10</v>
      </c>
      <c r="S2358" s="75">
        <f t="shared" si="363"/>
        <v>0.1</v>
      </c>
      <c r="T2358" s="76">
        <f t="shared" si="364"/>
        <v>1250000</v>
      </c>
      <c r="U2358" s="66">
        <f t="shared" si="361"/>
        <v>11</v>
      </c>
      <c r="V2358" s="66"/>
      <c r="W2358" s="77">
        <f t="shared" si="365"/>
        <v>13750000</v>
      </c>
      <c r="X2358" s="18">
        <f t="shared" si="359"/>
        <v>0</v>
      </c>
    </row>
    <row r="2359" spans="1:24" hidden="1" x14ac:dyDescent="0.25">
      <c r="A2359" s="65">
        <f t="shared" si="366"/>
        <v>210</v>
      </c>
      <c r="B2359" s="66"/>
      <c r="C2359" s="67" t="s">
        <v>2640</v>
      </c>
      <c r="D2359" s="195" t="s">
        <v>2641</v>
      </c>
      <c r="E2359" s="68" t="s">
        <v>86</v>
      </c>
      <c r="F2359" s="65">
        <v>1</v>
      </c>
      <c r="G2359" s="88">
        <v>6500000</v>
      </c>
      <c r="H2359" s="70">
        <f t="shared" ref="H2359:H2372" si="367">G2359-W2359</f>
        <v>650000</v>
      </c>
      <c r="I2359" s="65">
        <v>1</v>
      </c>
      <c r="J2359" s="87">
        <f t="shared" si="358"/>
        <v>6500000</v>
      </c>
      <c r="K2359" s="70">
        <f t="shared" si="358"/>
        <v>650000</v>
      </c>
      <c r="L2359" s="72"/>
      <c r="M2359" s="72"/>
      <c r="N2359" s="72"/>
      <c r="O2359" s="199"/>
      <c r="P2359" s="90"/>
      <c r="Q2359" s="65">
        <v>2009</v>
      </c>
      <c r="R2359" s="66">
        <v>10</v>
      </c>
      <c r="S2359" s="75">
        <f t="shared" si="363"/>
        <v>0.1</v>
      </c>
      <c r="T2359" s="76">
        <f t="shared" si="364"/>
        <v>650000</v>
      </c>
      <c r="U2359" s="66">
        <f t="shared" si="361"/>
        <v>9</v>
      </c>
      <c r="V2359" s="66"/>
      <c r="W2359" s="77">
        <f t="shared" si="365"/>
        <v>5850000</v>
      </c>
      <c r="X2359" s="18">
        <f t="shared" si="359"/>
        <v>650000</v>
      </c>
    </row>
    <row r="2360" spans="1:24" hidden="1" x14ac:dyDescent="0.25">
      <c r="A2360" s="65">
        <f t="shared" si="366"/>
        <v>211</v>
      </c>
      <c r="B2360" s="66"/>
      <c r="C2360" s="72" t="s">
        <v>2642</v>
      </c>
      <c r="D2360" s="195" t="s">
        <v>2643</v>
      </c>
      <c r="E2360" s="68" t="s">
        <v>86</v>
      </c>
      <c r="F2360" s="65">
        <v>1</v>
      </c>
      <c r="G2360" s="88">
        <v>7500000</v>
      </c>
      <c r="H2360" s="70">
        <f t="shared" si="367"/>
        <v>750000</v>
      </c>
      <c r="I2360" s="65">
        <v>1</v>
      </c>
      <c r="J2360" s="87">
        <f t="shared" si="358"/>
        <v>7500000</v>
      </c>
      <c r="K2360" s="70">
        <f t="shared" si="358"/>
        <v>750000</v>
      </c>
      <c r="L2360" s="72"/>
      <c r="M2360" s="72"/>
      <c r="N2360" s="72"/>
      <c r="O2360" s="199"/>
      <c r="P2360" s="90"/>
      <c r="Q2360" s="65">
        <v>2009</v>
      </c>
      <c r="R2360" s="66">
        <v>10</v>
      </c>
      <c r="S2360" s="75">
        <f t="shared" si="363"/>
        <v>0.1</v>
      </c>
      <c r="T2360" s="76">
        <f t="shared" si="364"/>
        <v>750000</v>
      </c>
      <c r="U2360" s="66">
        <f t="shared" si="361"/>
        <v>9</v>
      </c>
      <c r="V2360" s="66"/>
      <c r="W2360" s="77">
        <f t="shared" si="365"/>
        <v>6750000</v>
      </c>
      <c r="X2360" s="18">
        <f t="shared" si="359"/>
        <v>750000</v>
      </c>
    </row>
    <row r="2361" spans="1:24" hidden="1" x14ac:dyDescent="0.25">
      <c r="A2361" s="65">
        <f t="shared" si="366"/>
        <v>212</v>
      </c>
      <c r="B2361" s="66"/>
      <c r="C2361" s="72" t="s">
        <v>2642</v>
      </c>
      <c r="D2361" s="195" t="s">
        <v>2644</v>
      </c>
      <c r="E2361" s="68" t="s">
        <v>86</v>
      </c>
      <c r="F2361" s="65">
        <v>1</v>
      </c>
      <c r="G2361" s="88">
        <v>7500000</v>
      </c>
      <c r="H2361" s="70">
        <f t="shared" si="367"/>
        <v>750000</v>
      </c>
      <c r="I2361" s="65">
        <v>1</v>
      </c>
      <c r="J2361" s="87">
        <f t="shared" si="358"/>
        <v>7500000</v>
      </c>
      <c r="K2361" s="70">
        <f t="shared" si="358"/>
        <v>750000</v>
      </c>
      <c r="L2361" s="72"/>
      <c r="M2361" s="72"/>
      <c r="N2361" s="72"/>
      <c r="O2361" s="199"/>
      <c r="P2361" s="90"/>
      <c r="Q2361" s="65">
        <v>2009</v>
      </c>
      <c r="R2361" s="66">
        <v>10</v>
      </c>
      <c r="S2361" s="75">
        <f t="shared" si="363"/>
        <v>0.1</v>
      </c>
      <c r="T2361" s="76">
        <f t="shared" si="364"/>
        <v>750000</v>
      </c>
      <c r="U2361" s="66">
        <f t="shared" si="361"/>
        <v>9</v>
      </c>
      <c r="V2361" s="66"/>
      <c r="W2361" s="77">
        <f t="shared" si="365"/>
        <v>6750000</v>
      </c>
      <c r="X2361" s="18">
        <f t="shared" si="359"/>
        <v>750000</v>
      </c>
    </row>
    <row r="2362" spans="1:24" hidden="1" x14ac:dyDescent="0.25">
      <c r="A2362" s="65">
        <f t="shared" si="366"/>
        <v>213</v>
      </c>
      <c r="B2362" s="66"/>
      <c r="C2362" s="67" t="s">
        <v>2645</v>
      </c>
      <c r="D2362" s="195" t="s">
        <v>2646</v>
      </c>
      <c r="E2362" s="68" t="s">
        <v>86</v>
      </c>
      <c r="F2362" s="65">
        <v>1</v>
      </c>
      <c r="G2362" s="88">
        <v>15800000</v>
      </c>
      <c r="H2362" s="70">
        <f t="shared" si="367"/>
        <v>1580000</v>
      </c>
      <c r="I2362" s="65">
        <v>1</v>
      </c>
      <c r="J2362" s="87">
        <f t="shared" ref="J2362:K2425" si="368">G2362</f>
        <v>15800000</v>
      </c>
      <c r="K2362" s="70">
        <f t="shared" si="368"/>
        <v>1580000</v>
      </c>
      <c r="L2362" s="72"/>
      <c r="M2362" s="72"/>
      <c r="N2362" s="72"/>
      <c r="O2362" s="199"/>
      <c r="P2362" s="90"/>
      <c r="Q2362" s="65">
        <v>2009</v>
      </c>
      <c r="R2362" s="66">
        <v>10</v>
      </c>
      <c r="S2362" s="75">
        <f t="shared" si="363"/>
        <v>0.1</v>
      </c>
      <c r="T2362" s="76">
        <f t="shared" si="364"/>
        <v>1580000</v>
      </c>
      <c r="U2362" s="66">
        <f t="shared" si="361"/>
        <v>9</v>
      </c>
      <c r="V2362" s="66"/>
      <c r="W2362" s="77">
        <f t="shared" si="365"/>
        <v>14220000</v>
      </c>
      <c r="X2362" s="18">
        <f t="shared" ref="X2362:X2425" si="369">IF(H2362&lt;0,0,H2362)</f>
        <v>1580000</v>
      </c>
    </row>
    <row r="2363" spans="1:24" hidden="1" x14ac:dyDescent="0.25">
      <c r="A2363" s="65">
        <f t="shared" si="366"/>
        <v>214</v>
      </c>
      <c r="B2363" s="66"/>
      <c r="C2363" s="67" t="s">
        <v>2645</v>
      </c>
      <c r="D2363" s="195" t="s">
        <v>2647</v>
      </c>
      <c r="E2363" s="68" t="s">
        <v>86</v>
      </c>
      <c r="F2363" s="65">
        <v>1</v>
      </c>
      <c r="G2363" s="88">
        <v>15800000</v>
      </c>
      <c r="H2363" s="70">
        <f t="shared" si="367"/>
        <v>1580000</v>
      </c>
      <c r="I2363" s="65">
        <v>1</v>
      </c>
      <c r="J2363" s="87">
        <f t="shared" si="368"/>
        <v>15800000</v>
      </c>
      <c r="K2363" s="70">
        <f t="shared" si="368"/>
        <v>1580000</v>
      </c>
      <c r="L2363" s="72"/>
      <c r="M2363" s="72"/>
      <c r="N2363" s="72"/>
      <c r="O2363" s="199"/>
      <c r="P2363" s="90"/>
      <c r="Q2363" s="65">
        <v>2009</v>
      </c>
      <c r="R2363" s="66">
        <v>10</v>
      </c>
      <c r="S2363" s="75">
        <f t="shared" si="363"/>
        <v>0.1</v>
      </c>
      <c r="T2363" s="76">
        <f t="shared" si="364"/>
        <v>1580000</v>
      </c>
      <c r="U2363" s="66">
        <f t="shared" si="361"/>
        <v>9</v>
      </c>
      <c r="V2363" s="66"/>
      <c r="W2363" s="77">
        <f t="shared" si="365"/>
        <v>14220000</v>
      </c>
      <c r="X2363" s="18">
        <f t="shared" si="369"/>
        <v>1580000</v>
      </c>
    </row>
    <row r="2364" spans="1:24" hidden="1" x14ac:dyDescent="0.25">
      <c r="A2364" s="65">
        <f t="shared" si="366"/>
        <v>215</v>
      </c>
      <c r="B2364" s="66"/>
      <c r="C2364" s="67" t="s">
        <v>2648</v>
      </c>
      <c r="D2364" s="195" t="s">
        <v>2649</v>
      </c>
      <c r="E2364" s="68" t="s">
        <v>86</v>
      </c>
      <c r="F2364" s="65">
        <v>1</v>
      </c>
      <c r="G2364" s="88">
        <v>15800000</v>
      </c>
      <c r="H2364" s="70">
        <f t="shared" si="367"/>
        <v>1580000</v>
      </c>
      <c r="I2364" s="65">
        <v>1</v>
      </c>
      <c r="J2364" s="87">
        <f t="shared" si="368"/>
        <v>15800000</v>
      </c>
      <c r="K2364" s="70">
        <f t="shared" si="368"/>
        <v>1580000</v>
      </c>
      <c r="L2364" s="72"/>
      <c r="M2364" s="72"/>
      <c r="N2364" s="72"/>
      <c r="O2364" s="199"/>
      <c r="P2364" s="90"/>
      <c r="Q2364" s="65">
        <v>2009</v>
      </c>
      <c r="R2364" s="66">
        <v>10</v>
      </c>
      <c r="S2364" s="75">
        <f t="shared" si="363"/>
        <v>0.1</v>
      </c>
      <c r="T2364" s="76">
        <f t="shared" si="364"/>
        <v>1580000</v>
      </c>
      <c r="U2364" s="66">
        <f t="shared" si="361"/>
        <v>9</v>
      </c>
      <c r="V2364" s="66"/>
      <c r="W2364" s="77">
        <f t="shared" si="365"/>
        <v>14220000</v>
      </c>
      <c r="X2364" s="18">
        <f t="shared" si="369"/>
        <v>1580000</v>
      </c>
    </row>
    <row r="2365" spans="1:24" hidden="1" x14ac:dyDescent="0.25">
      <c r="A2365" s="65">
        <f t="shared" si="366"/>
        <v>216</v>
      </c>
      <c r="B2365" s="66"/>
      <c r="C2365" s="67" t="s">
        <v>2650</v>
      </c>
      <c r="D2365" s="195" t="s">
        <v>2651</v>
      </c>
      <c r="E2365" s="68" t="s">
        <v>86</v>
      </c>
      <c r="F2365" s="65">
        <v>1</v>
      </c>
      <c r="G2365" s="88">
        <v>6500000</v>
      </c>
      <c r="H2365" s="70">
        <f t="shared" si="367"/>
        <v>1300000</v>
      </c>
      <c r="I2365" s="65">
        <v>1</v>
      </c>
      <c r="J2365" s="87">
        <f t="shared" si="368"/>
        <v>6500000</v>
      </c>
      <c r="K2365" s="70">
        <f t="shared" si="368"/>
        <v>1300000</v>
      </c>
      <c r="L2365" s="72"/>
      <c r="M2365" s="72"/>
      <c r="N2365" s="72"/>
      <c r="O2365" s="199"/>
      <c r="P2365" s="90"/>
      <c r="Q2365" s="65">
        <v>2010</v>
      </c>
      <c r="R2365" s="66">
        <v>10</v>
      </c>
      <c r="S2365" s="75">
        <f t="shared" si="363"/>
        <v>0.1</v>
      </c>
      <c r="T2365" s="76">
        <f t="shared" si="364"/>
        <v>650000</v>
      </c>
      <c r="U2365" s="66">
        <f t="shared" si="361"/>
        <v>8</v>
      </c>
      <c r="V2365" s="66"/>
      <c r="W2365" s="77">
        <f t="shared" si="365"/>
        <v>5200000</v>
      </c>
      <c r="X2365" s="18">
        <f t="shared" si="369"/>
        <v>1300000</v>
      </c>
    </row>
    <row r="2366" spans="1:24" hidden="1" x14ac:dyDescent="0.25">
      <c r="A2366" s="65">
        <f t="shared" si="366"/>
        <v>217</v>
      </c>
      <c r="B2366" s="66"/>
      <c r="C2366" s="67" t="s">
        <v>2650</v>
      </c>
      <c r="D2366" s="195" t="s">
        <v>2652</v>
      </c>
      <c r="E2366" s="68" t="s">
        <v>86</v>
      </c>
      <c r="F2366" s="65">
        <v>1</v>
      </c>
      <c r="G2366" s="88">
        <v>6500000</v>
      </c>
      <c r="H2366" s="70">
        <f t="shared" si="367"/>
        <v>1300000</v>
      </c>
      <c r="I2366" s="65">
        <v>1</v>
      </c>
      <c r="J2366" s="87">
        <f t="shared" si="368"/>
        <v>6500000</v>
      </c>
      <c r="K2366" s="70">
        <f t="shared" si="368"/>
        <v>1300000</v>
      </c>
      <c r="L2366" s="72"/>
      <c r="M2366" s="72"/>
      <c r="N2366" s="72"/>
      <c r="O2366" s="199"/>
      <c r="P2366" s="90"/>
      <c r="Q2366" s="65">
        <v>2010</v>
      </c>
      <c r="R2366" s="66">
        <v>10</v>
      </c>
      <c r="S2366" s="75">
        <f t="shared" si="363"/>
        <v>0.1</v>
      </c>
      <c r="T2366" s="76">
        <f t="shared" si="364"/>
        <v>650000</v>
      </c>
      <c r="U2366" s="66">
        <f t="shared" si="361"/>
        <v>8</v>
      </c>
      <c r="V2366" s="66"/>
      <c r="W2366" s="77">
        <f t="shared" si="365"/>
        <v>5200000</v>
      </c>
      <c r="X2366" s="18">
        <f t="shared" si="369"/>
        <v>1300000</v>
      </c>
    </row>
    <row r="2367" spans="1:24" ht="18" hidden="1" customHeight="1" x14ac:dyDescent="0.25">
      <c r="A2367" s="65">
        <f t="shared" si="366"/>
        <v>218</v>
      </c>
      <c r="B2367" s="66"/>
      <c r="C2367" s="67" t="s">
        <v>2653</v>
      </c>
      <c r="D2367" s="195" t="s">
        <v>2654</v>
      </c>
      <c r="E2367" s="68" t="s">
        <v>86</v>
      </c>
      <c r="F2367" s="65">
        <v>1</v>
      </c>
      <c r="G2367" s="88">
        <v>14500000</v>
      </c>
      <c r="H2367" s="70">
        <f t="shared" si="367"/>
        <v>2900000</v>
      </c>
      <c r="I2367" s="65">
        <v>1</v>
      </c>
      <c r="J2367" s="87">
        <f t="shared" si="368"/>
        <v>14500000</v>
      </c>
      <c r="K2367" s="70">
        <f t="shared" si="368"/>
        <v>2900000</v>
      </c>
      <c r="L2367" s="72"/>
      <c r="M2367" s="72"/>
      <c r="N2367" s="72"/>
      <c r="O2367" s="199"/>
      <c r="P2367" s="90"/>
      <c r="Q2367" s="65">
        <v>2010</v>
      </c>
      <c r="R2367" s="66">
        <v>10</v>
      </c>
      <c r="S2367" s="75">
        <f t="shared" si="363"/>
        <v>0.1</v>
      </c>
      <c r="T2367" s="76">
        <f t="shared" si="364"/>
        <v>1450000</v>
      </c>
      <c r="U2367" s="66">
        <f t="shared" si="361"/>
        <v>8</v>
      </c>
      <c r="V2367" s="66"/>
      <c r="W2367" s="77">
        <f t="shared" si="365"/>
        <v>11600000</v>
      </c>
      <c r="X2367" s="18">
        <f t="shared" si="369"/>
        <v>2900000</v>
      </c>
    </row>
    <row r="2368" spans="1:24" ht="18" hidden="1" customHeight="1" x14ac:dyDescent="0.25">
      <c r="A2368" s="65">
        <f t="shared" si="366"/>
        <v>219</v>
      </c>
      <c r="B2368" s="66"/>
      <c r="C2368" s="67" t="s">
        <v>2653</v>
      </c>
      <c r="D2368" s="195" t="s">
        <v>2655</v>
      </c>
      <c r="E2368" s="68" t="s">
        <v>86</v>
      </c>
      <c r="F2368" s="65">
        <v>1</v>
      </c>
      <c r="G2368" s="88">
        <v>14500000</v>
      </c>
      <c r="H2368" s="70">
        <f t="shared" si="367"/>
        <v>2900000</v>
      </c>
      <c r="I2368" s="65">
        <v>1</v>
      </c>
      <c r="J2368" s="87">
        <f t="shared" si="368"/>
        <v>14500000</v>
      </c>
      <c r="K2368" s="70">
        <f t="shared" si="368"/>
        <v>2900000</v>
      </c>
      <c r="L2368" s="72"/>
      <c r="M2368" s="72"/>
      <c r="N2368" s="72"/>
      <c r="O2368" s="199"/>
      <c r="P2368" s="90"/>
      <c r="Q2368" s="65">
        <v>2010</v>
      </c>
      <c r="R2368" s="66">
        <v>10</v>
      </c>
      <c r="S2368" s="75">
        <f t="shared" si="363"/>
        <v>0.1</v>
      </c>
      <c r="T2368" s="76">
        <f t="shared" si="364"/>
        <v>1450000</v>
      </c>
      <c r="U2368" s="66">
        <f t="shared" si="361"/>
        <v>8</v>
      </c>
      <c r="V2368" s="66"/>
      <c r="W2368" s="77">
        <f t="shared" si="365"/>
        <v>11600000</v>
      </c>
      <c r="X2368" s="18">
        <f t="shared" si="369"/>
        <v>2900000</v>
      </c>
    </row>
    <row r="2369" spans="1:24" ht="18" hidden="1" customHeight="1" x14ac:dyDescent="0.25">
      <c r="A2369" s="65">
        <f t="shared" si="366"/>
        <v>220</v>
      </c>
      <c r="B2369" s="66"/>
      <c r="C2369" s="67" t="s">
        <v>2653</v>
      </c>
      <c r="D2369" s="195" t="s">
        <v>2656</v>
      </c>
      <c r="E2369" s="68" t="s">
        <v>86</v>
      </c>
      <c r="F2369" s="65">
        <v>1</v>
      </c>
      <c r="G2369" s="88">
        <v>14500000</v>
      </c>
      <c r="H2369" s="70">
        <f t="shared" si="367"/>
        <v>2900000</v>
      </c>
      <c r="I2369" s="65">
        <v>1</v>
      </c>
      <c r="J2369" s="87">
        <f t="shared" si="368"/>
        <v>14500000</v>
      </c>
      <c r="K2369" s="70">
        <f t="shared" si="368"/>
        <v>2900000</v>
      </c>
      <c r="L2369" s="72"/>
      <c r="M2369" s="72"/>
      <c r="N2369" s="72"/>
      <c r="O2369" s="199"/>
      <c r="P2369" s="90"/>
      <c r="Q2369" s="65">
        <v>2010</v>
      </c>
      <c r="R2369" s="66">
        <v>10</v>
      </c>
      <c r="S2369" s="75">
        <f t="shared" si="363"/>
        <v>0.1</v>
      </c>
      <c r="T2369" s="76">
        <f t="shared" si="364"/>
        <v>1450000</v>
      </c>
      <c r="U2369" s="66">
        <f t="shared" si="361"/>
        <v>8</v>
      </c>
      <c r="V2369" s="66"/>
      <c r="W2369" s="77">
        <f t="shared" si="365"/>
        <v>11600000</v>
      </c>
      <c r="X2369" s="18">
        <f t="shared" si="369"/>
        <v>2900000</v>
      </c>
    </row>
    <row r="2370" spans="1:24" ht="18" hidden="1" customHeight="1" x14ac:dyDescent="0.25">
      <c r="A2370" s="65">
        <f t="shared" si="366"/>
        <v>221</v>
      </c>
      <c r="B2370" s="66"/>
      <c r="C2370" s="67" t="s">
        <v>2653</v>
      </c>
      <c r="D2370" s="195" t="s">
        <v>2657</v>
      </c>
      <c r="E2370" s="68" t="s">
        <v>86</v>
      </c>
      <c r="F2370" s="65">
        <v>1</v>
      </c>
      <c r="G2370" s="88">
        <v>14500000</v>
      </c>
      <c r="H2370" s="70">
        <f t="shared" si="367"/>
        <v>2900000</v>
      </c>
      <c r="I2370" s="65">
        <v>1</v>
      </c>
      <c r="J2370" s="87">
        <f t="shared" si="368"/>
        <v>14500000</v>
      </c>
      <c r="K2370" s="70">
        <f t="shared" si="368"/>
        <v>2900000</v>
      </c>
      <c r="L2370" s="72"/>
      <c r="M2370" s="72"/>
      <c r="N2370" s="72"/>
      <c r="O2370" s="199"/>
      <c r="P2370" s="90"/>
      <c r="Q2370" s="65">
        <v>2010</v>
      </c>
      <c r="R2370" s="66">
        <v>10</v>
      </c>
      <c r="S2370" s="75">
        <f t="shared" si="363"/>
        <v>0.1</v>
      </c>
      <c r="T2370" s="76">
        <f t="shared" si="364"/>
        <v>1450000</v>
      </c>
      <c r="U2370" s="66">
        <f t="shared" si="361"/>
        <v>8</v>
      </c>
      <c r="V2370" s="66"/>
      <c r="W2370" s="77">
        <f t="shared" si="365"/>
        <v>11600000</v>
      </c>
      <c r="X2370" s="18">
        <f t="shared" si="369"/>
        <v>2900000</v>
      </c>
    </row>
    <row r="2371" spans="1:24" ht="15" hidden="1" customHeight="1" x14ac:dyDescent="0.25">
      <c r="A2371" s="65">
        <f t="shared" si="366"/>
        <v>222</v>
      </c>
      <c r="B2371" s="66"/>
      <c r="C2371" s="67" t="s">
        <v>2653</v>
      </c>
      <c r="D2371" s="195" t="s">
        <v>2658</v>
      </c>
      <c r="E2371" s="68" t="s">
        <v>86</v>
      </c>
      <c r="F2371" s="65">
        <v>1</v>
      </c>
      <c r="G2371" s="88">
        <v>14500000</v>
      </c>
      <c r="H2371" s="70">
        <f t="shared" si="367"/>
        <v>2900000</v>
      </c>
      <c r="I2371" s="65">
        <v>1</v>
      </c>
      <c r="J2371" s="87">
        <f t="shared" si="368"/>
        <v>14500000</v>
      </c>
      <c r="K2371" s="70">
        <f t="shared" si="368"/>
        <v>2900000</v>
      </c>
      <c r="L2371" s="72"/>
      <c r="M2371" s="72"/>
      <c r="N2371" s="72"/>
      <c r="O2371" s="199"/>
      <c r="P2371" s="90"/>
      <c r="Q2371" s="65">
        <v>2010</v>
      </c>
      <c r="R2371" s="66">
        <v>10</v>
      </c>
      <c r="S2371" s="75">
        <f t="shared" si="363"/>
        <v>0.1</v>
      </c>
      <c r="T2371" s="76">
        <f t="shared" si="364"/>
        <v>1450000</v>
      </c>
      <c r="U2371" s="66">
        <f t="shared" si="361"/>
        <v>8</v>
      </c>
      <c r="V2371" s="66"/>
      <c r="W2371" s="77">
        <f t="shared" si="365"/>
        <v>11600000</v>
      </c>
      <c r="X2371" s="18">
        <f t="shared" si="369"/>
        <v>2900000</v>
      </c>
    </row>
    <row r="2372" spans="1:24" ht="15" hidden="1" customHeight="1" x14ac:dyDescent="0.25">
      <c r="A2372" s="65">
        <f t="shared" si="366"/>
        <v>223</v>
      </c>
      <c r="B2372" s="66"/>
      <c r="C2372" s="67" t="s">
        <v>2653</v>
      </c>
      <c r="D2372" s="195" t="s">
        <v>2659</v>
      </c>
      <c r="E2372" s="68" t="s">
        <v>86</v>
      </c>
      <c r="F2372" s="65">
        <v>1</v>
      </c>
      <c r="G2372" s="88">
        <v>14500000</v>
      </c>
      <c r="H2372" s="70">
        <f t="shared" si="367"/>
        <v>2900000</v>
      </c>
      <c r="I2372" s="65">
        <v>1</v>
      </c>
      <c r="J2372" s="87">
        <f t="shared" si="368"/>
        <v>14500000</v>
      </c>
      <c r="K2372" s="70">
        <f t="shared" si="368"/>
        <v>2900000</v>
      </c>
      <c r="L2372" s="72"/>
      <c r="M2372" s="72"/>
      <c r="N2372" s="72"/>
      <c r="O2372" s="199"/>
      <c r="P2372" s="90"/>
      <c r="Q2372" s="65">
        <v>2010</v>
      </c>
      <c r="R2372" s="66">
        <v>10</v>
      </c>
      <c r="S2372" s="75">
        <f t="shared" si="363"/>
        <v>0.1</v>
      </c>
      <c r="T2372" s="76">
        <f t="shared" si="364"/>
        <v>1450000</v>
      </c>
      <c r="U2372" s="66">
        <f t="shared" si="361"/>
        <v>8</v>
      </c>
      <c r="V2372" s="66"/>
      <c r="W2372" s="77">
        <f t="shared" si="365"/>
        <v>11600000</v>
      </c>
      <c r="X2372" s="18">
        <f t="shared" si="369"/>
        <v>2900000</v>
      </c>
    </row>
    <row r="2373" spans="1:24" hidden="1" x14ac:dyDescent="0.25">
      <c r="A2373" s="65">
        <f t="shared" si="366"/>
        <v>224</v>
      </c>
      <c r="B2373" s="66"/>
      <c r="C2373" s="67" t="s">
        <v>2660</v>
      </c>
      <c r="D2373" s="66" t="s">
        <v>2661</v>
      </c>
      <c r="E2373" s="68" t="s">
        <v>86</v>
      </c>
      <c r="F2373" s="65">
        <v>1</v>
      </c>
      <c r="G2373" s="88">
        <v>16500000</v>
      </c>
      <c r="H2373" s="70">
        <v>0</v>
      </c>
      <c r="I2373" s="65">
        <v>1</v>
      </c>
      <c r="J2373" s="87">
        <f t="shared" si="368"/>
        <v>16500000</v>
      </c>
      <c r="K2373" s="70">
        <f t="shared" si="368"/>
        <v>0</v>
      </c>
      <c r="L2373" s="72"/>
      <c r="M2373" s="72"/>
      <c r="N2373" s="72"/>
      <c r="O2373" s="66"/>
      <c r="P2373" s="90"/>
      <c r="Q2373" s="65">
        <v>2007</v>
      </c>
      <c r="R2373" s="66">
        <v>10</v>
      </c>
      <c r="S2373" s="75">
        <f t="shared" si="363"/>
        <v>0.1</v>
      </c>
      <c r="T2373" s="76">
        <f t="shared" si="364"/>
        <v>1650000</v>
      </c>
      <c r="U2373" s="66">
        <f t="shared" si="361"/>
        <v>11</v>
      </c>
      <c r="V2373" s="66"/>
      <c r="W2373" s="77">
        <f t="shared" si="365"/>
        <v>18150000</v>
      </c>
      <c r="X2373" s="18">
        <f t="shared" si="369"/>
        <v>0</v>
      </c>
    </row>
    <row r="2374" spans="1:24" hidden="1" x14ac:dyDescent="0.25">
      <c r="A2374" s="65">
        <f t="shared" si="366"/>
        <v>225</v>
      </c>
      <c r="B2374" s="66"/>
      <c r="C2374" s="67" t="s">
        <v>2660</v>
      </c>
      <c r="D2374" s="66" t="s">
        <v>2662</v>
      </c>
      <c r="E2374" s="68" t="s">
        <v>86</v>
      </c>
      <c r="F2374" s="65">
        <v>1</v>
      </c>
      <c r="G2374" s="88">
        <v>16500000</v>
      </c>
      <c r="H2374" s="70">
        <v>0</v>
      </c>
      <c r="I2374" s="65">
        <v>1</v>
      </c>
      <c r="J2374" s="87">
        <f t="shared" si="368"/>
        <v>16500000</v>
      </c>
      <c r="K2374" s="70">
        <f t="shared" si="368"/>
        <v>0</v>
      </c>
      <c r="L2374" s="72"/>
      <c r="M2374" s="72"/>
      <c r="N2374" s="72"/>
      <c r="O2374" s="66"/>
      <c r="P2374" s="90"/>
      <c r="Q2374" s="65">
        <v>2007</v>
      </c>
      <c r="R2374" s="66">
        <v>10</v>
      </c>
      <c r="S2374" s="75">
        <f t="shared" si="363"/>
        <v>0.1</v>
      </c>
      <c r="T2374" s="76">
        <f t="shared" si="364"/>
        <v>1650000</v>
      </c>
      <c r="U2374" s="66">
        <f t="shared" si="361"/>
        <v>11</v>
      </c>
      <c r="V2374" s="66"/>
      <c r="W2374" s="77">
        <f t="shared" si="365"/>
        <v>18150000</v>
      </c>
      <c r="X2374" s="18">
        <f t="shared" si="369"/>
        <v>0</v>
      </c>
    </row>
    <row r="2375" spans="1:24" hidden="1" x14ac:dyDescent="0.25">
      <c r="A2375" s="65">
        <f t="shared" si="366"/>
        <v>226</v>
      </c>
      <c r="B2375" s="66"/>
      <c r="C2375" s="67" t="s">
        <v>2627</v>
      </c>
      <c r="D2375" s="195" t="s">
        <v>2663</v>
      </c>
      <c r="E2375" s="68" t="s">
        <v>86</v>
      </c>
      <c r="F2375" s="65">
        <v>1</v>
      </c>
      <c r="G2375" s="88">
        <v>17000000</v>
      </c>
      <c r="H2375" s="70">
        <f>G2375-W2375</f>
        <v>3400000</v>
      </c>
      <c r="I2375" s="65">
        <v>1</v>
      </c>
      <c r="J2375" s="87">
        <f t="shared" si="368"/>
        <v>17000000</v>
      </c>
      <c r="K2375" s="70">
        <f t="shared" si="368"/>
        <v>3400000</v>
      </c>
      <c r="L2375" s="72"/>
      <c r="M2375" s="72"/>
      <c r="N2375" s="72"/>
      <c r="O2375" s="199"/>
      <c r="P2375" s="90"/>
      <c r="Q2375" s="65">
        <v>2010</v>
      </c>
      <c r="R2375" s="66">
        <v>10</v>
      </c>
      <c r="S2375" s="75">
        <f t="shared" si="363"/>
        <v>0.1</v>
      </c>
      <c r="T2375" s="76">
        <f t="shared" si="364"/>
        <v>1700000</v>
      </c>
      <c r="U2375" s="66">
        <f t="shared" si="361"/>
        <v>8</v>
      </c>
      <c r="V2375" s="66"/>
      <c r="W2375" s="77">
        <f t="shared" si="365"/>
        <v>13600000</v>
      </c>
      <c r="X2375" s="18">
        <f t="shared" si="369"/>
        <v>3400000</v>
      </c>
    </row>
    <row r="2376" spans="1:24" ht="30" hidden="1" x14ac:dyDescent="0.25">
      <c r="A2376" s="65">
        <f t="shared" si="366"/>
        <v>227</v>
      </c>
      <c r="B2376" s="66"/>
      <c r="C2376" s="67" t="s">
        <v>2664</v>
      </c>
      <c r="D2376" s="66">
        <v>5001997</v>
      </c>
      <c r="E2376" s="68" t="s">
        <v>86</v>
      </c>
      <c r="F2376" s="65">
        <v>1</v>
      </c>
      <c r="G2376" s="69">
        <v>28166500</v>
      </c>
      <c r="H2376" s="70">
        <f>G2376-W2376</f>
        <v>8449950</v>
      </c>
      <c r="I2376" s="65">
        <v>1</v>
      </c>
      <c r="J2376" s="87">
        <f t="shared" si="368"/>
        <v>28166500</v>
      </c>
      <c r="K2376" s="70">
        <f t="shared" si="368"/>
        <v>8449950</v>
      </c>
      <c r="L2376" s="72"/>
      <c r="M2376" s="72"/>
      <c r="N2376" s="72"/>
      <c r="O2376" s="199"/>
      <c r="P2376" s="90"/>
      <c r="Q2376" s="65">
        <v>2011</v>
      </c>
      <c r="R2376" s="66">
        <v>10</v>
      </c>
      <c r="S2376" s="75">
        <f t="shared" si="363"/>
        <v>0.1</v>
      </c>
      <c r="T2376" s="76">
        <f t="shared" si="364"/>
        <v>2816650</v>
      </c>
      <c r="U2376" s="66">
        <f t="shared" si="361"/>
        <v>7</v>
      </c>
      <c r="V2376" s="66"/>
      <c r="W2376" s="77">
        <f t="shared" si="365"/>
        <v>19716550</v>
      </c>
      <c r="X2376" s="18">
        <f t="shared" si="369"/>
        <v>8449950</v>
      </c>
    </row>
    <row r="2377" spans="1:24" s="20" customFormat="1" hidden="1" x14ac:dyDescent="0.25">
      <c r="A2377" s="65">
        <f t="shared" si="366"/>
        <v>228</v>
      </c>
      <c r="B2377" s="66"/>
      <c r="C2377" s="79" t="s">
        <v>2665</v>
      </c>
      <c r="D2377" s="125">
        <v>12008</v>
      </c>
      <c r="E2377" s="68" t="s">
        <v>86</v>
      </c>
      <c r="F2377" s="133">
        <v>1</v>
      </c>
      <c r="G2377" s="185">
        <v>17569100</v>
      </c>
      <c r="H2377" s="70">
        <f>G2377-W2377</f>
        <v>7027640</v>
      </c>
      <c r="I2377" s="133">
        <v>1</v>
      </c>
      <c r="J2377" s="87">
        <f t="shared" si="368"/>
        <v>17569100</v>
      </c>
      <c r="K2377" s="70">
        <f t="shared" si="368"/>
        <v>7027640</v>
      </c>
      <c r="L2377" s="120"/>
      <c r="M2377" s="120"/>
      <c r="N2377" s="120"/>
      <c r="O2377" s="120"/>
      <c r="P2377" s="121"/>
      <c r="Q2377" s="85">
        <v>2012</v>
      </c>
      <c r="R2377" s="85">
        <v>10</v>
      </c>
      <c r="S2377" s="75">
        <f t="shared" si="363"/>
        <v>0.1</v>
      </c>
      <c r="T2377" s="76">
        <f t="shared" si="364"/>
        <v>1756910</v>
      </c>
      <c r="U2377" s="66">
        <f t="shared" si="361"/>
        <v>6</v>
      </c>
      <c r="V2377" s="66"/>
      <c r="W2377" s="77">
        <f t="shared" si="365"/>
        <v>10541460</v>
      </c>
      <c r="X2377" s="18">
        <f t="shared" si="369"/>
        <v>7027640</v>
      </c>
    </row>
    <row r="2378" spans="1:24" ht="30" hidden="1" x14ac:dyDescent="0.25">
      <c r="A2378" s="65">
        <f t="shared" si="366"/>
        <v>229</v>
      </c>
      <c r="B2378" s="66"/>
      <c r="C2378" s="67" t="s">
        <v>2666</v>
      </c>
      <c r="D2378" s="66" t="s">
        <v>2667</v>
      </c>
      <c r="E2378" s="68" t="s">
        <v>86</v>
      </c>
      <c r="F2378" s="65">
        <v>1</v>
      </c>
      <c r="G2378" s="69">
        <v>35000000</v>
      </c>
      <c r="H2378" s="70">
        <f>G2378-W2378</f>
        <v>0</v>
      </c>
      <c r="I2378" s="65">
        <v>1</v>
      </c>
      <c r="J2378" s="87">
        <f t="shared" si="368"/>
        <v>35000000</v>
      </c>
      <c r="K2378" s="70">
        <f t="shared" si="368"/>
        <v>0</v>
      </c>
      <c r="L2378" s="72"/>
      <c r="M2378" s="72"/>
      <c r="N2378" s="72"/>
      <c r="O2378" s="66"/>
      <c r="P2378" s="90"/>
      <c r="Q2378" s="65">
        <v>2010</v>
      </c>
      <c r="R2378" s="66">
        <v>8</v>
      </c>
      <c r="S2378" s="75">
        <f t="shared" si="363"/>
        <v>0.125</v>
      </c>
      <c r="T2378" s="76">
        <f t="shared" si="364"/>
        <v>4375000</v>
      </c>
      <c r="U2378" s="66">
        <f t="shared" si="361"/>
        <v>8</v>
      </c>
      <c r="V2378" s="66"/>
      <c r="W2378" s="77">
        <f t="shared" si="365"/>
        <v>35000000</v>
      </c>
      <c r="X2378" s="18">
        <f t="shared" si="369"/>
        <v>0</v>
      </c>
    </row>
    <row r="2379" spans="1:24" ht="30" hidden="1" x14ac:dyDescent="0.25">
      <c r="A2379" s="65">
        <f t="shared" si="366"/>
        <v>230</v>
      </c>
      <c r="B2379" s="66"/>
      <c r="C2379" s="67" t="s">
        <v>2666</v>
      </c>
      <c r="D2379" s="66" t="s">
        <v>2668</v>
      </c>
      <c r="E2379" s="68" t="s">
        <v>86</v>
      </c>
      <c r="F2379" s="65">
        <v>1</v>
      </c>
      <c r="G2379" s="69">
        <v>35000000</v>
      </c>
      <c r="H2379" s="70">
        <f>G2379-W2379</f>
        <v>0</v>
      </c>
      <c r="I2379" s="65">
        <v>1</v>
      </c>
      <c r="J2379" s="87">
        <f t="shared" si="368"/>
        <v>35000000</v>
      </c>
      <c r="K2379" s="70">
        <f t="shared" si="368"/>
        <v>0</v>
      </c>
      <c r="L2379" s="72"/>
      <c r="M2379" s="72"/>
      <c r="N2379" s="72"/>
      <c r="O2379" s="66"/>
      <c r="P2379" s="90"/>
      <c r="Q2379" s="65">
        <v>2010</v>
      </c>
      <c r="R2379" s="66">
        <v>8</v>
      </c>
      <c r="S2379" s="75">
        <f t="shared" si="363"/>
        <v>0.125</v>
      </c>
      <c r="T2379" s="76">
        <f t="shared" si="364"/>
        <v>4375000</v>
      </c>
      <c r="U2379" s="66">
        <f t="shared" si="361"/>
        <v>8</v>
      </c>
      <c r="V2379" s="66"/>
      <c r="W2379" s="77">
        <f t="shared" si="365"/>
        <v>35000000</v>
      </c>
      <c r="X2379" s="18">
        <f t="shared" si="369"/>
        <v>0</v>
      </c>
    </row>
    <row r="2380" spans="1:24" ht="18" hidden="1" customHeight="1" x14ac:dyDescent="0.25">
      <c r="A2380" s="65">
        <f t="shared" si="366"/>
        <v>231</v>
      </c>
      <c r="B2380" s="66"/>
      <c r="C2380" s="67" t="s">
        <v>2669</v>
      </c>
      <c r="D2380" s="66" t="s">
        <v>2670</v>
      </c>
      <c r="E2380" s="68" t="s">
        <v>86</v>
      </c>
      <c r="F2380" s="65">
        <v>1</v>
      </c>
      <c r="G2380" s="88">
        <v>27500000</v>
      </c>
      <c r="H2380" s="70">
        <v>0</v>
      </c>
      <c r="I2380" s="65">
        <v>1</v>
      </c>
      <c r="J2380" s="87">
        <f t="shared" si="368"/>
        <v>27500000</v>
      </c>
      <c r="K2380" s="70">
        <f t="shared" si="368"/>
        <v>0</v>
      </c>
      <c r="L2380" s="72"/>
      <c r="M2380" s="72"/>
      <c r="N2380" s="72"/>
      <c r="O2380" s="66"/>
      <c r="P2380" s="90"/>
      <c r="Q2380" s="65">
        <v>2009</v>
      </c>
      <c r="R2380" s="66">
        <v>8</v>
      </c>
      <c r="S2380" s="75">
        <f t="shared" si="363"/>
        <v>0.125</v>
      </c>
      <c r="T2380" s="76">
        <f t="shared" si="364"/>
        <v>3437500</v>
      </c>
      <c r="U2380" s="66">
        <f t="shared" si="361"/>
        <v>9</v>
      </c>
      <c r="V2380" s="66"/>
      <c r="W2380" s="77">
        <f t="shared" si="365"/>
        <v>30937500</v>
      </c>
      <c r="X2380" s="18">
        <f t="shared" si="369"/>
        <v>0</v>
      </c>
    </row>
    <row r="2381" spans="1:24" ht="18" hidden="1" customHeight="1" x14ac:dyDescent="0.25">
      <c r="A2381" s="65">
        <f t="shared" si="366"/>
        <v>232</v>
      </c>
      <c r="B2381" s="66"/>
      <c r="C2381" s="67" t="s">
        <v>2669</v>
      </c>
      <c r="D2381" s="66" t="s">
        <v>2671</v>
      </c>
      <c r="E2381" s="68" t="s">
        <v>86</v>
      </c>
      <c r="F2381" s="65">
        <v>1</v>
      </c>
      <c r="G2381" s="88">
        <v>27500000</v>
      </c>
      <c r="H2381" s="70">
        <v>0</v>
      </c>
      <c r="I2381" s="65">
        <v>1</v>
      </c>
      <c r="J2381" s="87">
        <f t="shared" si="368"/>
        <v>27500000</v>
      </c>
      <c r="K2381" s="70">
        <f t="shared" si="368"/>
        <v>0</v>
      </c>
      <c r="L2381" s="72"/>
      <c r="M2381" s="72"/>
      <c r="N2381" s="72"/>
      <c r="O2381" s="66"/>
      <c r="P2381" s="90"/>
      <c r="Q2381" s="65">
        <v>2009</v>
      </c>
      <c r="R2381" s="66">
        <v>8</v>
      </c>
      <c r="S2381" s="75">
        <f t="shared" si="363"/>
        <v>0.125</v>
      </c>
      <c r="T2381" s="76">
        <f t="shared" si="364"/>
        <v>3437500</v>
      </c>
      <c r="U2381" s="66">
        <f t="shared" si="361"/>
        <v>9</v>
      </c>
      <c r="V2381" s="66"/>
      <c r="W2381" s="77">
        <f t="shared" si="365"/>
        <v>30937500</v>
      </c>
      <c r="X2381" s="18">
        <f t="shared" si="369"/>
        <v>0</v>
      </c>
    </row>
    <row r="2382" spans="1:24" ht="18" hidden="1" customHeight="1" x14ac:dyDescent="0.25">
      <c r="A2382" s="65">
        <f t="shared" si="366"/>
        <v>233</v>
      </c>
      <c r="B2382" s="66"/>
      <c r="C2382" s="67" t="s">
        <v>2669</v>
      </c>
      <c r="D2382" s="66" t="s">
        <v>2672</v>
      </c>
      <c r="E2382" s="68" t="s">
        <v>86</v>
      </c>
      <c r="F2382" s="65">
        <v>1</v>
      </c>
      <c r="G2382" s="88">
        <v>27500000</v>
      </c>
      <c r="H2382" s="70">
        <v>0</v>
      </c>
      <c r="I2382" s="65">
        <v>1</v>
      </c>
      <c r="J2382" s="87">
        <f t="shared" si="368"/>
        <v>27500000</v>
      </c>
      <c r="K2382" s="70">
        <f t="shared" si="368"/>
        <v>0</v>
      </c>
      <c r="L2382" s="72"/>
      <c r="M2382" s="72"/>
      <c r="N2382" s="72"/>
      <c r="O2382" s="66"/>
      <c r="P2382" s="90"/>
      <c r="Q2382" s="65">
        <v>2009</v>
      </c>
      <c r="R2382" s="66">
        <v>8</v>
      </c>
      <c r="S2382" s="75">
        <f t="shared" si="363"/>
        <v>0.125</v>
      </c>
      <c r="T2382" s="76">
        <f t="shared" si="364"/>
        <v>3437500</v>
      </c>
      <c r="U2382" s="66">
        <f t="shared" si="361"/>
        <v>9</v>
      </c>
      <c r="V2382" s="66"/>
      <c r="W2382" s="77">
        <f t="shared" si="365"/>
        <v>30937500</v>
      </c>
      <c r="X2382" s="18">
        <f t="shared" si="369"/>
        <v>0</v>
      </c>
    </row>
    <row r="2383" spans="1:24" ht="30" hidden="1" x14ac:dyDescent="0.25">
      <c r="A2383" s="65">
        <f t="shared" si="366"/>
        <v>234</v>
      </c>
      <c r="B2383" s="66"/>
      <c r="C2383" s="67" t="s">
        <v>2673</v>
      </c>
      <c r="D2383" s="66">
        <v>5000565</v>
      </c>
      <c r="E2383" s="68" t="s">
        <v>86</v>
      </c>
      <c r="F2383" s="65">
        <v>1</v>
      </c>
      <c r="G2383" s="88">
        <v>49283000</v>
      </c>
      <c r="H2383" s="70">
        <v>0</v>
      </c>
      <c r="I2383" s="65">
        <v>1</v>
      </c>
      <c r="J2383" s="87">
        <f t="shared" si="368"/>
        <v>49283000</v>
      </c>
      <c r="K2383" s="70">
        <f t="shared" si="368"/>
        <v>0</v>
      </c>
      <c r="L2383" s="72"/>
      <c r="M2383" s="72"/>
      <c r="N2383" s="72"/>
      <c r="O2383" s="66"/>
      <c r="P2383" s="90"/>
      <c r="Q2383" s="65">
        <v>1998</v>
      </c>
      <c r="R2383" s="66">
        <v>8</v>
      </c>
      <c r="S2383" s="75">
        <f t="shared" si="363"/>
        <v>0.125</v>
      </c>
      <c r="T2383" s="76">
        <f t="shared" si="364"/>
        <v>6160375</v>
      </c>
      <c r="U2383" s="66">
        <f t="shared" si="361"/>
        <v>20</v>
      </c>
      <c r="V2383" s="66"/>
      <c r="W2383" s="77">
        <f t="shared" si="365"/>
        <v>123207500</v>
      </c>
      <c r="X2383" s="18">
        <f t="shared" si="369"/>
        <v>0</v>
      </c>
    </row>
    <row r="2384" spans="1:24" hidden="1" x14ac:dyDescent="0.25">
      <c r="A2384" s="65">
        <f t="shared" si="366"/>
        <v>235</v>
      </c>
      <c r="B2384" s="66"/>
      <c r="C2384" s="67" t="s">
        <v>2674</v>
      </c>
      <c r="D2384" s="66">
        <v>5000566</v>
      </c>
      <c r="E2384" s="68" t="s">
        <v>86</v>
      </c>
      <c r="F2384" s="65">
        <v>1</v>
      </c>
      <c r="G2384" s="88">
        <v>8073000</v>
      </c>
      <c r="H2384" s="70">
        <v>0</v>
      </c>
      <c r="I2384" s="65">
        <v>1</v>
      </c>
      <c r="J2384" s="87">
        <f t="shared" si="368"/>
        <v>8073000</v>
      </c>
      <c r="K2384" s="70">
        <f t="shared" si="368"/>
        <v>0</v>
      </c>
      <c r="L2384" s="72"/>
      <c r="M2384" s="72"/>
      <c r="N2384" s="72"/>
      <c r="O2384" s="66"/>
      <c r="P2384" s="90"/>
      <c r="Q2384" s="65">
        <v>1998</v>
      </c>
      <c r="R2384" s="66">
        <v>8</v>
      </c>
      <c r="S2384" s="75">
        <f t="shared" si="363"/>
        <v>0.125</v>
      </c>
      <c r="T2384" s="76">
        <f t="shared" si="364"/>
        <v>1009125</v>
      </c>
      <c r="U2384" s="66">
        <f t="shared" si="361"/>
        <v>20</v>
      </c>
      <c r="V2384" s="66"/>
      <c r="W2384" s="77">
        <f t="shared" si="365"/>
        <v>20182500</v>
      </c>
      <c r="X2384" s="18">
        <f t="shared" si="369"/>
        <v>0</v>
      </c>
    </row>
    <row r="2385" spans="1:24" ht="30" hidden="1" x14ac:dyDescent="0.25">
      <c r="A2385" s="65">
        <f t="shared" si="366"/>
        <v>236</v>
      </c>
      <c r="B2385" s="66"/>
      <c r="C2385" s="67" t="s">
        <v>2675</v>
      </c>
      <c r="D2385" s="66">
        <v>5000569</v>
      </c>
      <c r="E2385" s="68" t="s">
        <v>86</v>
      </c>
      <c r="F2385" s="65">
        <v>1</v>
      </c>
      <c r="G2385" s="88">
        <v>82496000</v>
      </c>
      <c r="H2385" s="70">
        <v>0</v>
      </c>
      <c r="I2385" s="65">
        <v>1</v>
      </c>
      <c r="J2385" s="87">
        <f t="shared" si="368"/>
        <v>82496000</v>
      </c>
      <c r="K2385" s="70">
        <f t="shared" si="368"/>
        <v>0</v>
      </c>
      <c r="L2385" s="72"/>
      <c r="M2385" s="72"/>
      <c r="N2385" s="72"/>
      <c r="O2385" s="66"/>
      <c r="P2385" s="90"/>
      <c r="Q2385" s="65">
        <v>1998</v>
      </c>
      <c r="R2385" s="66">
        <v>8</v>
      </c>
      <c r="S2385" s="75">
        <f t="shared" si="363"/>
        <v>0.125</v>
      </c>
      <c r="T2385" s="76">
        <f t="shared" si="364"/>
        <v>10312000</v>
      </c>
      <c r="U2385" s="66">
        <f t="shared" si="361"/>
        <v>20</v>
      </c>
      <c r="V2385" s="66"/>
      <c r="W2385" s="77">
        <f t="shared" si="365"/>
        <v>206240000</v>
      </c>
      <c r="X2385" s="18">
        <f t="shared" si="369"/>
        <v>0</v>
      </c>
    </row>
    <row r="2386" spans="1:24" ht="30" hidden="1" x14ac:dyDescent="0.25">
      <c r="A2386" s="65">
        <f t="shared" si="366"/>
        <v>237</v>
      </c>
      <c r="B2386" s="66"/>
      <c r="C2386" s="67" t="s">
        <v>2676</v>
      </c>
      <c r="D2386" s="66">
        <v>5001886</v>
      </c>
      <c r="E2386" s="68" t="s">
        <v>86</v>
      </c>
      <c r="F2386" s="65">
        <v>1</v>
      </c>
      <c r="G2386" s="69">
        <v>13000000</v>
      </c>
      <c r="H2386" s="70">
        <f>G2386-W2386</f>
        <v>0</v>
      </c>
      <c r="I2386" s="65">
        <v>1</v>
      </c>
      <c r="J2386" s="87">
        <f t="shared" si="368"/>
        <v>13000000</v>
      </c>
      <c r="K2386" s="70">
        <f t="shared" si="368"/>
        <v>0</v>
      </c>
      <c r="L2386" s="72"/>
      <c r="M2386" s="72"/>
      <c r="N2386" s="72"/>
      <c r="O2386" s="66"/>
      <c r="P2386" s="90"/>
      <c r="Q2386" s="65">
        <v>2010</v>
      </c>
      <c r="R2386" s="66">
        <v>8</v>
      </c>
      <c r="S2386" s="75">
        <f t="shared" si="363"/>
        <v>0.125</v>
      </c>
      <c r="T2386" s="76">
        <f t="shared" si="364"/>
        <v>1625000</v>
      </c>
      <c r="U2386" s="66">
        <f t="shared" si="361"/>
        <v>8</v>
      </c>
      <c r="V2386" s="66"/>
      <c r="W2386" s="77">
        <f t="shared" si="365"/>
        <v>13000000</v>
      </c>
      <c r="X2386" s="18">
        <f t="shared" si="369"/>
        <v>0</v>
      </c>
    </row>
    <row r="2387" spans="1:24" hidden="1" x14ac:dyDescent="0.25">
      <c r="A2387" s="65">
        <f t="shared" si="366"/>
        <v>238</v>
      </c>
      <c r="B2387" s="66"/>
      <c r="C2387" s="67" t="s">
        <v>2677</v>
      </c>
      <c r="D2387" s="195" t="s">
        <v>2678</v>
      </c>
      <c r="E2387" s="68" t="s">
        <v>86</v>
      </c>
      <c r="F2387" s="65">
        <v>1</v>
      </c>
      <c r="G2387" s="88">
        <v>19500000</v>
      </c>
      <c r="H2387" s="70">
        <v>0</v>
      </c>
      <c r="I2387" s="65">
        <v>1</v>
      </c>
      <c r="J2387" s="87">
        <f t="shared" si="368"/>
        <v>19500000</v>
      </c>
      <c r="K2387" s="70">
        <f t="shared" si="368"/>
        <v>0</v>
      </c>
      <c r="L2387" s="72"/>
      <c r="M2387" s="72"/>
      <c r="N2387" s="72"/>
      <c r="O2387" s="199"/>
      <c r="P2387" s="90"/>
      <c r="Q2387" s="65">
        <v>2009</v>
      </c>
      <c r="R2387" s="66">
        <v>8</v>
      </c>
      <c r="S2387" s="75">
        <f t="shared" si="363"/>
        <v>0.125</v>
      </c>
      <c r="T2387" s="76">
        <f t="shared" si="364"/>
        <v>2437500</v>
      </c>
      <c r="U2387" s="66">
        <f t="shared" si="361"/>
        <v>9</v>
      </c>
      <c r="V2387" s="66"/>
      <c r="W2387" s="77">
        <f t="shared" si="365"/>
        <v>21937500</v>
      </c>
      <c r="X2387" s="18">
        <f t="shared" si="369"/>
        <v>0</v>
      </c>
    </row>
    <row r="2388" spans="1:24" hidden="1" x14ac:dyDescent="0.25">
      <c r="A2388" s="65">
        <f t="shared" si="366"/>
        <v>239</v>
      </c>
      <c r="B2388" s="66"/>
      <c r="C2388" s="67" t="s">
        <v>2677</v>
      </c>
      <c r="D2388" s="195" t="s">
        <v>2679</v>
      </c>
      <c r="E2388" s="68" t="s">
        <v>86</v>
      </c>
      <c r="F2388" s="65">
        <v>1</v>
      </c>
      <c r="G2388" s="88">
        <v>19500000</v>
      </c>
      <c r="H2388" s="70">
        <v>0</v>
      </c>
      <c r="I2388" s="65">
        <v>1</v>
      </c>
      <c r="J2388" s="87">
        <f t="shared" si="368"/>
        <v>19500000</v>
      </c>
      <c r="K2388" s="70">
        <f t="shared" si="368"/>
        <v>0</v>
      </c>
      <c r="L2388" s="72"/>
      <c r="M2388" s="72"/>
      <c r="N2388" s="72"/>
      <c r="O2388" s="199"/>
      <c r="P2388" s="90"/>
      <c r="Q2388" s="65">
        <v>2009</v>
      </c>
      <c r="R2388" s="66">
        <v>8</v>
      </c>
      <c r="S2388" s="75">
        <f t="shared" si="363"/>
        <v>0.125</v>
      </c>
      <c r="T2388" s="76">
        <f t="shared" si="364"/>
        <v>2437500</v>
      </c>
      <c r="U2388" s="66">
        <f t="shared" si="361"/>
        <v>9</v>
      </c>
      <c r="V2388" s="66"/>
      <c r="W2388" s="77">
        <f t="shared" si="365"/>
        <v>21937500</v>
      </c>
      <c r="X2388" s="18">
        <f t="shared" si="369"/>
        <v>0</v>
      </c>
    </row>
    <row r="2389" spans="1:24" hidden="1" x14ac:dyDescent="0.25">
      <c r="A2389" s="65">
        <f t="shared" si="366"/>
        <v>240</v>
      </c>
      <c r="B2389" s="66"/>
      <c r="C2389" s="67" t="s">
        <v>2677</v>
      </c>
      <c r="D2389" s="195" t="s">
        <v>2680</v>
      </c>
      <c r="E2389" s="68" t="s">
        <v>86</v>
      </c>
      <c r="F2389" s="65">
        <v>1</v>
      </c>
      <c r="G2389" s="88">
        <v>19500000</v>
      </c>
      <c r="H2389" s="70">
        <v>0</v>
      </c>
      <c r="I2389" s="65">
        <v>1</v>
      </c>
      <c r="J2389" s="87">
        <f t="shared" si="368"/>
        <v>19500000</v>
      </c>
      <c r="K2389" s="70">
        <f t="shared" si="368"/>
        <v>0</v>
      </c>
      <c r="L2389" s="72"/>
      <c r="M2389" s="72"/>
      <c r="N2389" s="72"/>
      <c r="O2389" s="199"/>
      <c r="P2389" s="90"/>
      <c r="Q2389" s="65">
        <v>2009</v>
      </c>
      <c r="R2389" s="66">
        <v>8</v>
      </c>
      <c r="S2389" s="75">
        <f t="shared" si="363"/>
        <v>0.125</v>
      </c>
      <c r="T2389" s="76">
        <f t="shared" si="364"/>
        <v>2437500</v>
      </c>
      <c r="U2389" s="66">
        <f t="shared" si="361"/>
        <v>9</v>
      </c>
      <c r="V2389" s="66"/>
      <c r="W2389" s="77">
        <f t="shared" si="365"/>
        <v>21937500</v>
      </c>
      <c r="X2389" s="18">
        <f t="shared" si="369"/>
        <v>0</v>
      </c>
    </row>
    <row r="2390" spans="1:24" hidden="1" x14ac:dyDescent="0.25">
      <c r="A2390" s="65">
        <f t="shared" si="366"/>
        <v>241</v>
      </c>
      <c r="B2390" s="66"/>
      <c r="C2390" s="67" t="s">
        <v>2677</v>
      </c>
      <c r="D2390" s="195" t="s">
        <v>2681</v>
      </c>
      <c r="E2390" s="68" t="s">
        <v>86</v>
      </c>
      <c r="F2390" s="65">
        <v>1</v>
      </c>
      <c r="G2390" s="88">
        <v>19500000</v>
      </c>
      <c r="H2390" s="70">
        <v>0</v>
      </c>
      <c r="I2390" s="65">
        <v>1</v>
      </c>
      <c r="J2390" s="87">
        <f t="shared" si="368"/>
        <v>19500000</v>
      </c>
      <c r="K2390" s="70">
        <f t="shared" si="368"/>
        <v>0</v>
      </c>
      <c r="L2390" s="72"/>
      <c r="M2390" s="72"/>
      <c r="N2390" s="72"/>
      <c r="O2390" s="199"/>
      <c r="P2390" s="90"/>
      <c r="Q2390" s="65">
        <v>2009</v>
      </c>
      <c r="R2390" s="66">
        <v>8</v>
      </c>
      <c r="S2390" s="75">
        <f t="shared" si="363"/>
        <v>0.125</v>
      </c>
      <c r="T2390" s="76">
        <f t="shared" si="364"/>
        <v>2437500</v>
      </c>
      <c r="U2390" s="66">
        <f t="shared" si="361"/>
        <v>9</v>
      </c>
      <c r="V2390" s="66"/>
      <c r="W2390" s="77">
        <f t="shared" si="365"/>
        <v>21937500</v>
      </c>
      <c r="X2390" s="18">
        <f t="shared" si="369"/>
        <v>0</v>
      </c>
    </row>
    <row r="2391" spans="1:24" hidden="1" x14ac:dyDescent="0.25">
      <c r="A2391" s="65">
        <f t="shared" si="366"/>
        <v>242</v>
      </c>
      <c r="B2391" s="66"/>
      <c r="C2391" s="67" t="s">
        <v>2677</v>
      </c>
      <c r="D2391" s="195" t="s">
        <v>2682</v>
      </c>
      <c r="E2391" s="68" t="s">
        <v>86</v>
      </c>
      <c r="F2391" s="65">
        <v>1</v>
      </c>
      <c r="G2391" s="88">
        <v>19500000</v>
      </c>
      <c r="H2391" s="70">
        <v>0</v>
      </c>
      <c r="I2391" s="65">
        <v>1</v>
      </c>
      <c r="J2391" s="87">
        <f t="shared" si="368"/>
        <v>19500000</v>
      </c>
      <c r="K2391" s="70">
        <f t="shared" si="368"/>
        <v>0</v>
      </c>
      <c r="L2391" s="72"/>
      <c r="M2391" s="72"/>
      <c r="N2391" s="72"/>
      <c r="O2391" s="199"/>
      <c r="P2391" s="90"/>
      <c r="Q2391" s="65">
        <v>2009</v>
      </c>
      <c r="R2391" s="66">
        <v>8</v>
      </c>
      <c r="S2391" s="75">
        <f t="shared" si="363"/>
        <v>0.125</v>
      </c>
      <c r="T2391" s="76">
        <f t="shared" si="364"/>
        <v>2437500</v>
      </c>
      <c r="U2391" s="66">
        <f t="shared" si="361"/>
        <v>9</v>
      </c>
      <c r="V2391" s="66"/>
      <c r="W2391" s="77">
        <f t="shared" si="365"/>
        <v>21937500</v>
      </c>
      <c r="X2391" s="18">
        <f t="shared" si="369"/>
        <v>0</v>
      </c>
    </row>
    <row r="2392" spans="1:24" hidden="1" x14ac:dyDescent="0.25">
      <c r="A2392" s="65">
        <f t="shared" si="366"/>
        <v>243</v>
      </c>
      <c r="B2392" s="66"/>
      <c r="C2392" s="67" t="s">
        <v>2683</v>
      </c>
      <c r="D2392" s="195" t="s">
        <v>2684</v>
      </c>
      <c r="E2392" s="68" t="s">
        <v>86</v>
      </c>
      <c r="F2392" s="65">
        <v>1</v>
      </c>
      <c r="G2392" s="88">
        <v>13500000</v>
      </c>
      <c r="H2392" s="70">
        <f t="shared" ref="H2392:H2399" si="370">G2392-W2392</f>
        <v>0</v>
      </c>
      <c r="I2392" s="65">
        <v>1</v>
      </c>
      <c r="J2392" s="87">
        <f t="shared" si="368"/>
        <v>13500000</v>
      </c>
      <c r="K2392" s="70">
        <f t="shared" si="368"/>
        <v>0</v>
      </c>
      <c r="L2392" s="72"/>
      <c r="M2392" s="72"/>
      <c r="N2392" s="72"/>
      <c r="O2392" s="199"/>
      <c r="P2392" s="90"/>
      <c r="Q2392" s="65">
        <v>2010</v>
      </c>
      <c r="R2392" s="66">
        <v>8</v>
      </c>
      <c r="S2392" s="75">
        <f t="shared" si="363"/>
        <v>0.125</v>
      </c>
      <c r="T2392" s="76">
        <f t="shared" si="364"/>
        <v>1687500</v>
      </c>
      <c r="U2392" s="66">
        <f t="shared" si="361"/>
        <v>8</v>
      </c>
      <c r="V2392" s="66"/>
      <c r="W2392" s="77">
        <f t="shared" si="365"/>
        <v>13500000</v>
      </c>
      <c r="X2392" s="18">
        <f t="shared" si="369"/>
        <v>0</v>
      </c>
    </row>
    <row r="2393" spans="1:24" hidden="1" x14ac:dyDescent="0.25">
      <c r="A2393" s="65">
        <f t="shared" si="366"/>
        <v>244</v>
      </c>
      <c r="B2393" s="66"/>
      <c r="C2393" s="67" t="s">
        <v>2683</v>
      </c>
      <c r="D2393" s="195" t="s">
        <v>2685</v>
      </c>
      <c r="E2393" s="68" t="s">
        <v>86</v>
      </c>
      <c r="F2393" s="65">
        <v>1</v>
      </c>
      <c r="G2393" s="88">
        <v>13500000</v>
      </c>
      <c r="H2393" s="70">
        <f t="shared" si="370"/>
        <v>0</v>
      </c>
      <c r="I2393" s="65">
        <v>1</v>
      </c>
      <c r="J2393" s="87">
        <f t="shared" si="368"/>
        <v>13500000</v>
      </c>
      <c r="K2393" s="70">
        <f t="shared" si="368"/>
        <v>0</v>
      </c>
      <c r="L2393" s="72"/>
      <c r="M2393" s="72"/>
      <c r="N2393" s="72"/>
      <c r="O2393" s="199"/>
      <c r="P2393" s="90"/>
      <c r="Q2393" s="65">
        <v>2010</v>
      </c>
      <c r="R2393" s="66">
        <v>8</v>
      </c>
      <c r="S2393" s="75">
        <f t="shared" si="363"/>
        <v>0.125</v>
      </c>
      <c r="T2393" s="76">
        <f t="shared" si="364"/>
        <v>1687500</v>
      </c>
      <c r="U2393" s="66">
        <f t="shared" si="361"/>
        <v>8</v>
      </c>
      <c r="V2393" s="66"/>
      <c r="W2393" s="77">
        <f t="shared" si="365"/>
        <v>13500000</v>
      </c>
      <c r="X2393" s="18">
        <f t="shared" si="369"/>
        <v>0</v>
      </c>
    </row>
    <row r="2394" spans="1:24" hidden="1" x14ac:dyDescent="0.25">
      <c r="A2394" s="65">
        <f t="shared" si="366"/>
        <v>245</v>
      </c>
      <c r="B2394" s="66"/>
      <c r="C2394" s="67" t="s">
        <v>2683</v>
      </c>
      <c r="D2394" s="195" t="s">
        <v>2686</v>
      </c>
      <c r="E2394" s="68" t="s">
        <v>86</v>
      </c>
      <c r="F2394" s="65">
        <v>1</v>
      </c>
      <c r="G2394" s="88">
        <v>13500000</v>
      </c>
      <c r="H2394" s="70">
        <f t="shared" si="370"/>
        <v>0</v>
      </c>
      <c r="I2394" s="65">
        <v>1</v>
      </c>
      <c r="J2394" s="87">
        <f t="shared" si="368"/>
        <v>13500000</v>
      </c>
      <c r="K2394" s="70">
        <f t="shared" si="368"/>
        <v>0</v>
      </c>
      <c r="L2394" s="72"/>
      <c r="M2394" s="72"/>
      <c r="N2394" s="72"/>
      <c r="O2394" s="199"/>
      <c r="P2394" s="90"/>
      <c r="Q2394" s="65">
        <v>2010</v>
      </c>
      <c r="R2394" s="66">
        <v>8</v>
      </c>
      <c r="S2394" s="75">
        <f t="shared" si="363"/>
        <v>0.125</v>
      </c>
      <c r="T2394" s="76">
        <f t="shared" si="364"/>
        <v>1687500</v>
      </c>
      <c r="U2394" s="66">
        <f t="shared" si="361"/>
        <v>8</v>
      </c>
      <c r="V2394" s="66"/>
      <c r="W2394" s="77">
        <f t="shared" si="365"/>
        <v>13500000</v>
      </c>
      <c r="X2394" s="18">
        <f t="shared" si="369"/>
        <v>0</v>
      </c>
    </row>
    <row r="2395" spans="1:24" hidden="1" x14ac:dyDescent="0.25">
      <c r="A2395" s="65">
        <f t="shared" si="366"/>
        <v>246</v>
      </c>
      <c r="B2395" s="66"/>
      <c r="C2395" s="67" t="s">
        <v>2683</v>
      </c>
      <c r="D2395" s="195" t="s">
        <v>2687</v>
      </c>
      <c r="E2395" s="68" t="s">
        <v>86</v>
      </c>
      <c r="F2395" s="65">
        <v>1</v>
      </c>
      <c r="G2395" s="88">
        <v>13500000</v>
      </c>
      <c r="H2395" s="70">
        <f t="shared" si="370"/>
        <v>0</v>
      </c>
      <c r="I2395" s="65">
        <v>1</v>
      </c>
      <c r="J2395" s="87">
        <f t="shared" si="368"/>
        <v>13500000</v>
      </c>
      <c r="K2395" s="70">
        <f t="shared" si="368"/>
        <v>0</v>
      </c>
      <c r="L2395" s="72"/>
      <c r="M2395" s="72"/>
      <c r="N2395" s="72"/>
      <c r="O2395" s="199"/>
      <c r="P2395" s="90"/>
      <c r="Q2395" s="65">
        <v>2010</v>
      </c>
      <c r="R2395" s="66">
        <v>8</v>
      </c>
      <c r="S2395" s="75">
        <f t="shared" si="363"/>
        <v>0.125</v>
      </c>
      <c r="T2395" s="76">
        <f t="shared" si="364"/>
        <v>1687500</v>
      </c>
      <c r="U2395" s="66">
        <f t="shared" si="361"/>
        <v>8</v>
      </c>
      <c r="V2395" s="66"/>
      <c r="W2395" s="77">
        <f t="shared" si="365"/>
        <v>13500000</v>
      </c>
      <c r="X2395" s="18">
        <f t="shared" si="369"/>
        <v>0</v>
      </c>
    </row>
    <row r="2396" spans="1:24" hidden="1" x14ac:dyDescent="0.25">
      <c r="A2396" s="65">
        <f t="shared" si="366"/>
        <v>247</v>
      </c>
      <c r="B2396" s="66"/>
      <c r="C2396" s="67" t="s">
        <v>2683</v>
      </c>
      <c r="D2396" s="195" t="s">
        <v>2688</v>
      </c>
      <c r="E2396" s="68" t="s">
        <v>86</v>
      </c>
      <c r="F2396" s="65">
        <v>1</v>
      </c>
      <c r="G2396" s="88">
        <v>13500000</v>
      </c>
      <c r="H2396" s="70">
        <f t="shared" si="370"/>
        <v>0</v>
      </c>
      <c r="I2396" s="65">
        <v>1</v>
      </c>
      <c r="J2396" s="87">
        <f t="shared" si="368"/>
        <v>13500000</v>
      </c>
      <c r="K2396" s="70">
        <f t="shared" si="368"/>
        <v>0</v>
      </c>
      <c r="L2396" s="72"/>
      <c r="M2396" s="72"/>
      <c r="N2396" s="72"/>
      <c r="O2396" s="199"/>
      <c r="P2396" s="90"/>
      <c r="Q2396" s="65">
        <v>2010</v>
      </c>
      <c r="R2396" s="66">
        <v>8</v>
      </c>
      <c r="S2396" s="75">
        <f t="shared" si="363"/>
        <v>0.125</v>
      </c>
      <c r="T2396" s="76">
        <f t="shared" si="364"/>
        <v>1687500</v>
      </c>
      <c r="U2396" s="66">
        <f t="shared" si="361"/>
        <v>8</v>
      </c>
      <c r="V2396" s="66"/>
      <c r="W2396" s="77">
        <f t="shared" si="365"/>
        <v>13500000</v>
      </c>
      <c r="X2396" s="18">
        <f t="shared" si="369"/>
        <v>0</v>
      </c>
    </row>
    <row r="2397" spans="1:24" hidden="1" x14ac:dyDescent="0.25">
      <c r="A2397" s="65">
        <f t="shared" si="366"/>
        <v>248</v>
      </c>
      <c r="B2397" s="66"/>
      <c r="C2397" s="67" t="s">
        <v>2683</v>
      </c>
      <c r="D2397" s="195" t="s">
        <v>2689</v>
      </c>
      <c r="E2397" s="68" t="s">
        <v>86</v>
      </c>
      <c r="F2397" s="65">
        <v>1</v>
      </c>
      <c r="G2397" s="88">
        <v>13500000</v>
      </c>
      <c r="H2397" s="70">
        <f t="shared" si="370"/>
        <v>0</v>
      </c>
      <c r="I2397" s="65">
        <v>1</v>
      </c>
      <c r="J2397" s="87">
        <f t="shared" si="368"/>
        <v>13500000</v>
      </c>
      <c r="K2397" s="70">
        <f t="shared" si="368"/>
        <v>0</v>
      </c>
      <c r="L2397" s="72"/>
      <c r="M2397" s="72"/>
      <c r="N2397" s="72"/>
      <c r="O2397" s="199"/>
      <c r="P2397" s="90"/>
      <c r="Q2397" s="65">
        <v>2010</v>
      </c>
      <c r="R2397" s="66">
        <v>8</v>
      </c>
      <c r="S2397" s="75">
        <f t="shared" si="363"/>
        <v>0.125</v>
      </c>
      <c r="T2397" s="76">
        <f t="shared" si="364"/>
        <v>1687500</v>
      </c>
      <c r="U2397" s="66">
        <f t="shared" si="361"/>
        <v>8</v>
      </c>
      <c r="V2397" s="66"/>
      <c r="W2397" s="77">
        <f t="shared" si="365"/>
        <v>13500000</v>
      </c>
      <c r="X2397" s="18">
        <f t="shared" si="369"/>
        <v>0</v>
      </c>
    </row>
    <row r="2398" spans="1:24" hidden="1" x14ac:dyDescent="0.25">
      <c r="A2398" s="65">
        <f t="shared" si="366"/>
        <v>249</v>
      </c>
      <c r="B2398" s="66"/>
      <c r="C2398" s="105" t="s">
        <v>2677</v>
      </c>
      <c r="D2398" s="66" t="s">
        <v>2690</v>
      </c>
      <c r="E2398" s="68" t="s">
        <v>86</v>
      </c>
      <c r="F2398" s="65">
        <v>1</v>
      </c>
      <c r="G2398" s="88">
        <v>13500000</v>
      </c>
      <c r="H2398" s="70">
        <f t="shared" si="370"/>
        <v>1687500</v>
      </c>
      <c r="I2398" s="65">
        <v>1</v>
      </c>
      <c r="J2398" s="87">
        <f t="shared" si="368"/>
        <v>13500000</v>
      </c>
      <c r="K2398" s="70">
        <f t="shared" si="368"/>
        <v>1687500</v>
      </c>
      <c r="L2398" s="72"/>
      <c r="M2398" s="72"/>
      <c r="N2398" s="72"/>
      <c r="O2398" s="66"/>
      <c r="P2398" s="90"/>
      <c r="Q2398" s="65">
        <v>2011</v>
      </c>
      <c r="R2398" s="66">
        <v>8</v>
      </c>
      <c r="S2398" s="75">
        <f t="shared" si="363"/>
        <v>0.125</v>
      </c>
      <c r="T2398" s="76">
        <f t="shared" si="364"/>
        <v>1687500</v>
      </c>
      <c r="U2398" s="66">
        <f t="shared" si="361"/>
        <v>7</v>
      </c>
      <c r="V2398" s="66"/>
      <c r="W2398" s="77">
        <f t="shared" si="365"/>
        <v>11812500</v>
      </c>
      <c r="X2398" s="18">
        <f t="shared" si="369"/>
        <v>1687500</v>
      </c>
    </row>
    <row r="2399" spans="1:24" hidden="1" x14ac:dyDescent="0.25">
      <c r="A2399" s="65">
        <f t="shared" si="366"/>
        <v>250</v>
      </c>
      <c r="B2399" s="66"/>
      <c r="C2399" s="105" t="s">
        <v>2677</v>
      </c>
      <c r="D2399" s="66" t="s">
        <v>2691</v>
      </c>
      <c r="E2399" s="68" t="s">
        <v>86</v>
      </c>
      <c r="F2399" s="65">
        <v>1</v>
      </c>
      <c r="G2399" s="88">
        <v>13500000</v>
      </c>
      <c r="H2399" s="70">
        <f t="shared" si="370"/>
        <v>1687500</v>
      </c>
      <c r="I2399" s="65">
        <v>1</v>
      </c>
      <c r="J2399" s="87">
        <f t="shared" si="368"/>
        <v>13500000</v>
      </c>
      <c r="K2399" s="70">
        <f t="shared" si="368"/>
        <v>1687500</v>
      </c>
      <c r="L2399" s="72"/>
      <c r="M2399" s="72"/>
      <c r="N2399" s="72"/>
      <c r="O2399" s="66"/>
      <c r="P2399" s="90"/>
      <c r="Q2399" s="65">
        <v>2011</v>
      </c>
      <c r="R2399" s="66">
        <v>8</v>
      </c>
      <c r="S2399" s="75">
        <f t="shared" si="363"/>
        <v>0.125</v>
      </c>
      <c r="T2399" s="76">
        <f t="shared" si="364"/>
        <v>1687500</v>
      </c>
      <c r="U2399" s="66">
        <f t="shared" si="361"/>
        <v>7</v>
      </c>
      <c r="V2399" s="66"/>
      <c r="W2399" s="77">
        <f t="shared" si="365"/>
        <v>11812500</v>
      </c>
      <c r="X2399" s="18">
        <f t="shared" si="369"/>
        <v>1687500</v>
      </c>
    </row>
    <row r="2400" spans="1:24" ht="25.5" hidden="1" x14ac:dyDescent="0.25">
      <c r="A2400" s="65">
        <f t="shared" si="366"/>
        <v>251</v>
      </c>
      <c r="B2400" s="66"/>
      <c r="C2400" s="72" t="s">
        <v>2692</v>
      </c>
      <c r="D2400" s="66" t="s">
        <v>2693</v>
      </c>
      <c r="E2400" s="68" t="s">
        <v>86</v>
      </c>
      <c r="F2400" s="65">
        <v>1</v>
      </c>
      <c r="G2400" s="88">
        <v>6531840</v>
      </c>
      <c r="H2400" s="70">
        <v>0</v>
      </c>
      <c r="I2400" s="65">
        <v>1</v>
      </c>
      <c r="J2400" s="87">
        <f t="shared" si="368"/>
        <v>6531840</v>
      </c>
      <c r="K2400" s="70">
        <f t="shared" si="368"/>
        <v>0</v>
      </c>
      <c r="L2400" s="72"/>
      <c r="M2400" s="72"/>
      <c r="N2400" s="72"/>
      <c r="O2400" s="66"/>
      <c r="P2400" s="90"/>
      <c r="Q2400" s="65">
        <v>2003</v>
      </c>
      <c r="R2400" s="66">
        <v>8</v>
      </c>
      <c r="S2400" s="75">
        <f t="shared" si="363"/>
        <v>0.125</v>
      </c>
      <c r="T2400" s="76">
        <f t="shared" si="364"/>
        <v>816480</v>
      </c>
      <c r="U2400" s="66">
        <f t="shared" si="361"/>
        <v>15</v>
      </c>
      <c r="V2400" s="66"/>
      <c r="W2400" s="77">
        <f t="shared" si="365"/>
        <v>12247200</v>
      </c>
      <c r="X2400" s="18">
        <f t="shared" si="369"/>
        <v>0</v>
      </c>
    </row>
    <row r="2401" spans="1:24" ht="18.75" hidden="1" customHeight="1" x14ac:dyDescent="0.25">
      <c r="A2401" s="65">
        <f t="shared" si="366"/>
        <v>252</v>
      </c>
      <c r="B2401" s="66"/>
      <c r="C2401" s="72" t="s">
        <v>2694</v>
      </c>
      <c r="D2401" s="66" t="s">
        <v>2695</v>
      </c>
      <c r="E2401" s="68" t="s">
        <v>86</v>
      </c>
      <c r="F2401" s="65">
        <v>1</v>
      </c>
      <c r="G2401" s="88">
        <v>6531840</v>
      </c>
      <c r="H2401" s="70">
        <v>0</v>
      </c>
      <c r="I2401" s="65">
        <v>1</v>
      </c>
      <c r="J2401" s="87">
        <f t="shared" si="368"/>
        <v>6531840</v>
      </c>
      <c r="K2401" s="70">
        <f t="shared" si="368"/>
        <v>0</v>
      </c>
      <c r="L2401" s="72"/>
      <c r="M2401" s="72"/>
      <c r="N2401" s="72"/>
      <c r="O2401" s="66"/>
      <c r="P2401" s="90"/>
      <c r="Q2401" s="65">
        <v>2003</v>
      </c>
      <c r="R2401" s="66">
        <v>8</v>
      </c>
      <c r="S2401" s="75">
        <f t="shared" si="363"/>
        <v>0.125</v>
      </c>
      <c r="T2401" s="76">
        <f t="shared" si="364"/>
        <v>816480</v>
      </c>
      <c r="U2401" s="66">
        <f t="shared" si="361"/>
        <v>15</v>
      </c>
      <c r="V2401" s="66"/>
      <c r="W2401" s="77">
        <f t="shared" si="365"/>
        <v>12247200</v>
      </c>
      <c r="X2401" s="18">
        <f t="shared" si="369"/>
        <v>0</v>
      </c>
    </row>
    <row r="2402" spans="1:24" ht="17.25" hidden="1" customHeight="1" x14ac:dyDescent="0.25">
      <c r="A2402" s="65">
        <f t="shared" si="366"/>
        <v>253</v>
      </c>
      <c r="B2402" s="66"/>
      <c r="C2402" s="72" t="s">
        <v>2694</v>
      </c>
      <c r="D2402" s="66" t="s">
        <v>2696</v>
      </c>
      <c r="E2402" s="68" t="s">
        <v>86</v>
      </c>
      <c r="F2402" s="65">
        <v>1</v>
      </c>
      <c r="G2402" s="88">
        <v>6531840</v>
      </c>
      <c r="H2402" s="70">
        <v>0</v>
      </c>
      <c r="I2402" s="65">
        <v>1</v>
      </c>
      <c r="J2402" s="87">
        <f t="shared" si="368"/>
        <v>6531840</v>
      </c>
      <c r="K2402" s="70">
        <f t="shared" si="368"/>
        <v>0</v>
      </c>
      <c r="L2402" s="72"/>
      <c r="M2402" s="72"/>
      <c r="N2402" s="72"/>
      <c r="O2402" s="66"/>
      <c r="P2402" s="90"/>
      <c r="Q2402" s="65">
        <v>2003</v>
      </c>
      <c r="R2402" s="66">
        <v>8</v>
      </c>
      <c r="S2402" s="75">
        <f t="shared" si="363"/>
        <v>0.125</v>
      </c>
      <c r="T2402" s="76">
        <f t="shared" si="364"/>
        <v>816480</v>
      </c>
      <c r="U2402" s="66">
        <f t="shared" ref="U2402:U2465" si="371">2018-Q2402</f>
        <v>15</v>
      </c>
      <c r="V2402" s="66"/>
      <c r="W2402" s="77">
        <f t="shared" si="365"/>
        <v>12247200</v>
      </c>
      <c r="X2402" s="18">
        <f t="shared" si="369"/>
        <v>0</v>
      </c>
    </row>
    <row r="2403" spans="1:24" ht="17.25" hidden="1" customHeight="1" x14ac:dyDescent="0.25">
      <c r="A2403" s="65">
        <f t="shared" si="366"/>
        <v>254</v>
      </c>
      <c r="B2403" s="66"/>
      <c r="C2403" s="72" t="s">
        <v>2694</v>
      </c>
      <c r="D2403" s="66" t="s">
        <v>2697</v>
      </c>
      <c r="E2403" s="68" t="s">
        <v>86</v>
      </c>
      <c r="F2403" s="65">
        <v>1</v>
      </c>
      <c r="G2403" s="88">
        <v>6531840</v>
      </c>
      <c r="H2403" s="70">
        <v>0</v>
      </c>
      <c r="I2403" s="65">
        <v>1</v>
      </c>
      <c r="J2403" s="87">
        <f t="shared" si="368"/>
        <v>6531840</v>
      </c>
      <c r="K2403" s="70">
        <f t="shared" si="368"/>
        <v>0</v>
      </c>
      <c r="L2403" s="72"/>
      <c r="M2403" s="72"/>
      <c r="N2403" s="72"/>
      <c r="O2403" s="66"/>
      <c r="P2403" s="90"/>
      <c r="Q2403" s="65">
        <v>2003</v>
      </c>
      <c r="R2403" s="66">
        <v>8</v>
      </c>
      <c r="S2403" s="75">
        <f t="shared" si="363"/>
        <v>0.125</v>
      </c>
      <c r="T2403" s="76">
        <f t="shared" si="364"/>
        <v>816480</v>
      </c>
      <c r="U2403" s="66">
        <f t="shared" si="371"/>
        <v>15</v>
      </c>
      <c r="V2403" s="66"/>
      <c r="W2403" s="77">
        <f t="shared" si="365"/>
        <v>12247200</v>
      </c>
      <c r="X2403" s="18">
        <f t="shared" si="369"/>
        <v>0</v>
      </c>
    </row>
    <row r="2404" spans="1:24" ht="17.25" hidden="1" customHeight="1" x14ac:dyDescent="0.25">
      <c r="A2404" s="65">
        <f t="shared" si="366"/>
        <v>255</v>
      </c>
      <c r="B2404" s="66"/>
      <c r="C2404" s="72" t="s">
        <v>2694</v>
      </c>
      <c r="D2404" s="66" t="s">
        <v>2698</v>
      </c>
      <c r="E2404" s="68" t="s">
        <v>86</v>
      </c>
      <c r="F2404" s="65">
        <v>1</v>
      </c>
      <c r="G2404" s="88">
        <v>6531840</v>
      </c>
      <c r="H2404" s="70">
        <v>0</v>
      </c>
      <c r="I2404" s="65">
        <v>1</v>
      </c>
      <c r="J2404" s="87">
        <f t="shared" si="368"/>
        <v>6531840</v>
      </c>
      <c r="K2404" s="70">
        <f t="shared" si="368"/>
        <v>0</v>
      </c>
      <c r="L2404" s="72"/>
      <c r="M2404" s="72"/>
      <c r="N2404" s="72"/>
      <c r="O2404" s="66"/>
      <c r="P2404" s="90"/>
      <c r="Q2404" s="65">
        <v>2003</v>
      </c>
      <c r="R2404" s="66">
        <v>8</v>
      </c>
      <c r="S2404" s="75">
        <f t="shared" si="363"/>
        <v>0.125</v>
      </c>
      <c r="T2404" s="76">
        <f t="shared" si="364"/>
        <v>816480</v>
      </c>
      <c r="U2404" s="66">
        <f t="shared" si="371"/>
        <v>15</v>
      </c>
      <c r="V2404" s="66"/>
      <c r="W2404" s="77">
        <f t="shared" si="365"/>
        <v>12247200</v>
      </c>
      <c r="X2404" s="18">
        <f t="shared" si="369"/>
        <v>0</v>
      </c>
    </row>
    <row r="2405" spans="1:24" ht="17.25" hidden="1" customHeight="1" x14ac:dyDescent="0.25">
      <c r="A2405" s="65">
        <f t="shared" si="366"/>
        <v>256</v>
      </c>
      <c r="B2405" s="66"/>
      <c r="C2405" s="72" t="s">
        <v>2694</v>
      </c>
      <c r="D2405" s="66" t="s">
        <v>2699</v>
      </c>
      <c r="E2405" s="68" t="s">
        <v>86</v>
      </c>
      <c r="F2405" s="65">
        <v>1</v>
      </c>
      <c r="G2405" s="88">
        <v>6531840</v>
      </c>
      <c r="H2405" s="70">
        <v>0</v>
      </c>
      <c r="I2405" s="65">
        <v>1</v>
      </c>
      <c r="J2405" s="87">
        <f t="shared" si="368"/>
        <v>6531840</v>
      </c>
      <c r="K2405" s="70">
        <f t="shared" si="368"/>
        <v>0</v>
      </c>
      <c r="L2405" s="72"/>
      <c r="M2405" s="72"/>
      <c r="N2405" s="72"/>
      <c r="O2405" s="66"/>
      <c r="P2405" s="90"/>
      <c r="Q2405" s="65">
        <v>2003</v>
      </c>
      <c r="R2405" s="66">
        <v>8</v>
      </c>
      <c r="S2405" s="75">
        <f t="shared" si="363"/>
        <v>0.125</v>
      </c>
      <c r="T2405" s="76">
        <f t="shared" si="364"/>
        <v>816480</v>
      </c>
      <c r="U2405" s="66">
        <f t="shared" si="371"/>
        <v>15</v>
      </c>
      <c r="V2405" s="66"/>
      <c r="W2405" s="77">
        <f t="shared" si="365"/>
        <v>12247200</v>
      </c>
      <c r="X2405" s="18">
        <f t="shared" si="369"/>
        <v>0</v>
      </c>
    </row>
    <row r="2406" spans="1:24" ht="17.25" hidden="1" customHeight="1" x14ac:dyDescent="0.25">
      <c r="A2406" s="65">
        <f t="shared" si="366"/>
        <v>257</v>
      </c>
      <c r="B2406" s="66"/>
      <c r="C2406" s="72" t="s">
        <v>2694</v>
      </c>
      <c r="D2406" s="66" t="s">
        <v>2700</v>
      </c>
      <c r="E2406" s="68" t="s">
        <v>86</v>
      </c>
      <c r="F2406" s="65">
        <v>1</v>
      </c>
      <c r="G2406" s="88">
        <v>6531840</v>
      </c>
      <c r="H2406" s="70">
        <v>0</v>
      </c>
      <c r="I2406" s="65">
        <v>1</v>
      </c>
      <c r="J2406" s="87">
        <f t="shared" si="368"/>
        <v>6531840</v>
      </c>
      <c r="K2406" s="70">
        <f t="shared" si="368"/>
        <v>0</v>
      </c>
      <c r="L2406" s="72"/>
      <c r="M2406" s="72"/>
      <c r="N2406" s="72"/>
      <c r="O2406" s="66"/>
      <c r="P2406" s="90"/>
      <c r="Q2406" s="65">
        <v>2003</v>
      </c>
      <c r="R2406" s="66">
        <v>8</v>
      </c>
      <c r="S2406" s="75">
        <f t="shared" ref="S2406:S2469" si="372">100%/R2406</f>
        <v>0.125</v>
      </c>
      <c r="T2406" s="76">
        <f t="shared" ref="T2406:T2469" si="373">G2406/R2406</f>
        <v>816480</v>
      </c>
      <c r="U2406" s="66">
        <f t="shared" si="371"/>
        <v>15</v>
      </c>
      <c r="V2406" s="66"/>
      <c r="W2406" s="77">
        <f t="shared" ref="W2406:W2469" si="374">T2406*U2406</f>
        <v>12247200</v>
      </c>
      <c r="X2406" s="18">
        <f t="shared" si="369"/>
        <v>0</v>
      </c>
    </row>
    <row r="2407" spans="1:24" ht="17.25" hidden="1" customHeight="1" x14ac:dyDescent="0.25">
      <c r="A2407" s="65">
        <f t="shared" si="366"/>
        <v>258</v>
      </c>
      <c r="B2407" s="66"/>
      <c r="C2407" s="72" t="s">
        <v>2694</v>
      </c>
      <c r="D2407" s="66" t="s">
        <v>2701</v>
      </c>
      <c r="E2407" s="68" t="s">
        <v>86</v>
      </c>
      <c r="F2407" s="65">
        <v>1</v>
      </c>
      <c r="G2407" s="88">
        <v>6531840</v>
      </c>
      <c r="H2407" s="70">
        <v>0</v>
      </c>
      <c r="I2407" s="65">
        <v>1</v>
      </c>
      <c r="J2407" s="87">
        <f t="shared" si="368"/>
        <v>6531840</v>
      </c>
      <c r="K2407" s="70">
        <f t="shared" si="368"/>
        <v>0</v>
      </c>
      <c r="L2407" s="72"/>
      <c r="M2407" s="72"/>
      <c r="N2407" s="72"/>
      <c r="O2407" s="66"/>
      <c r="P2407" s="90"/>
      <c r="Q2407" s="65">
        <v>2003</v>
      </c>
      <c r="R2407" s="66">
        <v>8</v>
      </c>
      <c r="S2407" s="75">
        <f t="shared" si="372"/>
        <v>0.125</v>
      </c>
      <c r="T2407" s="76">
        <f t="shared" si="373"/>
        <v>816480</v>
      </c>
      <c r="U2407" s="66">
        <f t="shared" si="371"/>
        <v>15</v>
      </c>
      <c r="V2407" s="66"/>
      <c r="W2407" s="77">
        <f t="shared" si="374"/>
        <v>12247200</v>
      </c>
      <c r="X2407" s="18">
        <f t="shared" si="369"/>
        <v>0</v>
      </c>
    </row>
    <row r="2408" spans="1:24" ht="17.25" hidden="1" customHeight="1" x14ac:dyDescent="0.25">
      <c r="A2408" s="65">
        <f t="shared" ref="A2408:A2471" si="375">+A2407+1</f>
        <v>259</v>
      </c>
      <c r="B2408" s="66"/>
      <c r="C2408" s="72" t="s">
        <v>2694</v>
      </c>
      <c r="D2408" s="66" t="s">
        <v>2702</v>
      </c>
      <c r="E2408" s="68" t="s">
        <v>86</v>
      </c>
      <c r="F2408" s="65">
        <v>1</v>
      </c>
      <c r="G2408" s="88">
        <v>6531840</v>
      </c>
      <c r="H2408" s="70">
        <v>0</v>
      </c>
      <c r="I2408" s="65">
        <v>1</v>
      </c>
      <c r="J2408" s="87">
        <f t="shared" si="368"/>
        <v>6531840</v>
      </c>
      <c r="K2408" s="70">
        <f t="shared" si="368"/>
        <v>0</v>
      </c>
      <c r="L2408" s="72"/>
      <c r="M2408" s="72"/>
      <c r="N2408" s="72"/>
      <c r="O2408" s="66"/>
      <c r="P2408" s="90"/>
      <c r="Q2408" s="65">
        <v>2003</v>
      </c>
      <c r="R2408" s="66">
        <v>8</v>
      </c>
      <c r="S2408" s="75">
        <f t="shared" si="372"/>
        <v>0.125</v>
      </c>
      <c r="T2408" s="76">
        <f t="shared" si="373"/>
        <v>816480</v>
      </c>
      <c r="U2408" s="66">
        <f t="shared" si="371"/>
        <v>15</v>
      </c>
      <c r="V2408" s="66"/>
      <c r="W2408" s="77">
        <f t="shared" si="374"/>
        <v>12247200</v>
      </c>
      <c r="X2408" s="18">
        <f t="shared" si="369"/>
        <v>0</v>
      </c>
    </row>
    <row r="2409" spans="1:24" ht="17.25" hidden="1" customHeight="1" x14ac:dyDescent="0.25">
      <c r="A2409" s="65">
        <f t="shared" si="375"/>
        <v>260</v>
      </c>
      <c r="B2409" s="66"/>
      <c r="C2409" s="72" t="s">
        <v>2694</v>
      </c>
      <c r="D2409" s="66" t="s">
        <v>2703</v>
      </c>
      <c r="E2409" s="68" t="s">
        <v>86</v>
      </c>
      <c r="F2409" s="65">
        <v>1</v>
      </c>
      <c r="G2409" s="88">
        <v>6531840</v>
      </c>
      <c r="H2409" s="70">
        <v>0</v>
      </c>
      <c r="I2409" s="65">
        <v>1</v>
      </c>
      <c r="J2409" s="87">
        <f t="shared" si="368"/>
        <v>6531840</v>
      </c>
      <c r="K2409" s="70">
        <f t="shared" si="368"/>
        <v>0</v>
      </c>
      <c r="L2409" s="72"/>
      <c r="M2409" s="72"/>
      <c r="N2409" s="72"/>
      <c r="O2409" s="66"/>
      <c r="P2409" s="90"/>
      <c r="Q2409" s="65">
        <v>2003</v>
      </c>
      <c r="R2409" s="66">
        <v>8</v>
      </c>
      <c r="S2409" s="75">
        <f t="shared" si="372"/>
        <v>0.125</v>
      </c>
      <c r="T2409" s="76">
        <f t="shared" si="373"/>
        <v>816480</v>
      </c>
      <c r="U2409" s="66">
        <f t="shared" si="371"/>
        <v>15</v>
      </c>
      <c r="V2409" s="66"/>
      <c r="W2409" s="77">
        <f t="shared" si="374"/>
        <v>12247200</v>
      </c>
      <c r="X2409" s="18">
        <f t="shared" si="369"/>
        <v>0</v>
      </c>
    </row>
    <row r="2410" spans="1:24" ht="17.25" hidden="1" customHeight="1" x14ac:dyDescent="0.25">
      <c r="A2410" s="65">
        <f t="shared" si="375"/>
        <v>261</v>
      </c>
      <c r="B2410" s="66"/>
      <c r="C2410" s="72" t="s">
        <v>2694</v>
      </c>
      <c r="D2410" s="66" t="s">
        <v>2704</v>
      </c>
      <c r="E2410" s="68" t="s">
        <v>86</v>
      </c>
      <c r="F2410" s="65">
        <v>1</v>
      </c>
      <c r="G2410" s="88">
        <v>6531840</v>
      </c>
      <c r="H2410" s="70">
        <v>0</v>
      </c>
      <c r="I2410" s="65">
        <v>1</v>
      </c>
      <c r="J2410" s="87">
        <f t="shared" si="368"/>
        <v>6531840</v>
      </c>
      <c r="K2410" s="70">
        <f t="shared" si="368"/>
        <v>0</v>
      </c>
      <c r="L2410" s="72"/>
      <c r="M2410" s="72"/>
      <c r="N2410" s="72"/>
      <c r="O2410" s="66"/>
      <c r="P2410" s="90"/>
      <c r="Q2410" s="65">
        <v>2003</v>
      </c>
      <c r="R2410" s="66">
        <v>8</v>
      </c>
      <c r="S2410" s="75">
        <f t="shared" si="372"/>
        <v>0.125</v>
      </c>
      <c r="T2410" s="76">
        <f t="shared" si="373"/>
        <v>816480</v>
      </c>
      <c r="U2410" s="66">
        <f t="shared" si="371"/>
        <v>15</v>
      </c>
      <c r="V2410" s="66"/>
      <c r="W2410" s="77">
        <f t="shared" si="374"/>
        <v>12247200</v>
      </c>
      <c r="X2410" s="18">
        <f t="shared" si="369"/>
        <v>0</v>
      </c>
    </row>
    <row r="2411" spans="1:24" ht="17.25" hidden="1" customHeight="1" x14ac:dyDescent="0.25">
      <c r="A2411" s="65">
        <f t="shared" si="375"/>
        <v>262</v>
      </c>
      <c r="B2411" s="66"/>
      <c r="C2411" s="72" t="s">
        <v>2694</v>
      </c>
      <c r="D2411" s="66" t="s">
        <v>2705</v>
      </c>
      <c r="E2411" s="68" t="s">
        <v>86</v>
      </c>
      <c r="F2411" s="65">
        <v>1</v>
      </c>
      <c r="G2411" s="88">
        <v>6531840</v>
      </c>
      <c r="H2411" s="70">
        <v>0</v>
      </c>
      <c r="I2411" s="65">
        <v>1</v>
      </c>
      <c r="J2411" s="87">
        <f t="shared" si="368"/>
        <v>6531840</v>
      </c>
      <c r="K2411" s="70">
        <f t="shared" si="368"/>
        <v>0</v>
      </c>
      <c r="L2411" s="72"/>
      <c r="M2411" s="72"/>
      <c r="N2411" s="72"/>
      <c r="O2411" s="66"/>
      <c r="P2411" s="90"/>
      <c r="Q2411" s="65">
        <v>2003</v>
      </c>
      <c r="R2411" s="66">
        <v>8</v>
      </c>
      <c r="S2411" s="75">
        <f t="shared" si="372"/>
        <v>0.125</v>
      </c>
      <c r="T2411" s="76">
        <f t="shared" si="373"/>
        <v>816480</v>
      </c>
      <c r="U2411" s="66">
        <f t="shared" si="371"/>
        <v>15</v>
      </c>
      <c r="V2411" s="66"/>
      <c r="W2411" s="77">
        <f t="shared" si="374"/>
        <v>12247200</v>
      </c>
      <c r="X2411" s="18">
        <f t="shared" si="369"/>
        <v>0</v>
      </c>
    </row>
    <row r="2412" spans="1:24" ht="17.25" hidden="1" customHeight="1" x14ac:dyDescent="0.25">
      <c r="A2412" s="65">
        <f t="shared" si="375"/>
        <v>263</v>
      </c>
      <c r="B2412" s="66"/>
      <c r="C2412" s="72" t="s">
        <v>2694</v>
      </c>
      <c r="D2412" s="66" t="s">
        <v>2706</v>
      </c>
      <c r="E2412" s="68" t="s">
        <v>86</v>
      </c>
      <c r="F2412" s="65">
        <v>1</v>
      </c>
      <c r="G2412" s="88">
        <v>6531840</v>
      </c>
      <c r="H2412" s="70">
        <v>0</v>
      </c>
      <c r="I2412" s="65">
        <v>1</v>
      </c>
      <c r="J2412" s="87">
        <f t="shared" si="368"/>
        <v>6531840</v>
      </c>
      <c r="K2412" s="70">
        <f t="shared" si="368"/>
        <v>0</v>
      </c>
      <c r="L2412" s="72"/>
      <c r="M2412" s="72"/>
      <c r="N2412" s="72"/>
      <c r="O2412" s="66"/>
      <c r="P2412" s="90"/>
      <c r="Q2412" s="65">
        <v>2003</v>
      </c>
      <c r="R2412" s="66">
        <v>8</v>
      </c>
      <c r="S2412" s="75">
        <f t="shared" si="372"/>
        <v>0.125</v>
      </c>
      <c r="T2412" s="76">
        <f t="shared" si="373"/>
        <v>816480</v>
      </c>
      <c r="U2412" s="66">
        <f t="shared" si="371"/>
        <v>15</v>
      </c>
      <c r="V2412" s="66"/>
      <c r="W2412" s="77">
        <f t="shared" si="374"/>
        <v>12247200</v>
      </c>
      <c r="X2412" s="18">
        <f t="shared" si="369"/>
        <v>0</v>
      </c>
    </row>
    <row r="2413" spans="1:24" ht="17.25" hidden="1" customHeight="1" x14ac:dyDescent="0.25">
      <c r="A2413" s="65">
        <f t="shared" si="375"/>
        <v>264</v>
      </c>
      <c r="B2413" s="66"/>
      <c r="C2413" s="72" t="s">
        <v>2694</v>
      </c>
      <c r="D2413" s="66" t="s">
        <v>2707</v>
      </c>
      <c r="E2413" s="68" t="s">
        <v>86</v>
      </c>
      <c r="F2413" s="65">
        <v>1</v>
      </c>
      <c r="G2413" s="88">
        <v>6531840</v>
      </c>
      <c r="H2413" s="70">
        <v>0</v>
      </c>
      <c r="I2413" s="65">
        <v>1</v>
      </c>
      <c r="J2413" s="87">
        <f t="shared" si="368"/>
        <v>6531840</v>
      </c>
      <c r="K2413" s="70">
        <f t="shared" si="368"/>
        <v>0</v>
      </c>
      <c r="L2413" s="72"/>
      <c r="M2413" s="72"/>
      <c r="N2413" s="72"/>
      <c r="O2413" s="66"/>
      <c r="P2413" s="90"/>
      <c r="Q2413" s="65">
        <v>2003</v>
      </c>
      <c r="R2413" s="66">
        <v>8</v>
      </c>
      <c r="S2413" s="75">
        <f t="shared" si="372"/>
        <v>0.125</v>
      </c>
      <c r="T2413" s="76">
        <f t="shared" si="373"/>
        <v>816480</v>
      </c>
      <c r="U2413" s="66">
        <f t="shared" si="371"/>
        <v>15</v>
      </c>
      <c r="V2413" s="66"/>
      <c r="W2413" s="77">
        <f t="shared" si="374"/>
        <v>12247200</v>
      </c>
      <c r="X2413" s="18">
        <f t="shared" si="369"/>
        <v>0</v>
      </c>
    </row>
    <row r="2414" spans="1:24" ht="17.25" hidden="1" customHeight="1" x14ac:dyDescent="0.25">
      <c r="A2414" s="65">
        <f t="shared" si="375"/>
        <v>265</v>
      </c>
      <c r="B2414" s="66"/>
      <c r="C2414" s="72" t="s">
        <v>2694</v>
      </c>
      <c r="D2414" s="66" t="s">
        <v>2708</v>
      </c>
      <c r="E2414" s="68" t="s">
        <v>86</v>
      </c>
      <c r="F2414" s="65">
        <v>1</v>
      </c>
      <c r="G2414" s="88">
        <v>6531840</v>
      </c>
      <c r="H2414" s="70">
        <v>0</v>
      </c>
      <c r="I2414" s="65">
        <v>1</v>
      </c>
      <c r="J2414" s="87">
        <f t="shared" si="368"/>
        <v>6531840</v>
      </c>
      <c r="K2414" s="70">
        <f t="shared" si="368"/>
        <v>0</v>
      </c>
      <c r="L2414" s="72"/>
      <c r="M2414" s="72"/>
      <c r="N2414" s="72"/>
      <c r="O2414" s="66"/>
      <c r="P2414" s="90"/>
      <c r="Q2414" s="65">
        <v>2003</v>
      </c>
      <c r="R2414" s="66">
        <v>8</v>
      </c>
      <c r="S2414" s="75">
        <f t="shared" si="372"/>
        <v>0.125</v>
      </c>
      <c r="T2414" s="76">
        <f t="shared" si="373"/>
        <v>816480</v>
      </c>
      <c r="U2414" s="66">
        <f t="shared" si="371"/>
        <v>15</v>
      </c>
      <c r="V2414" s="66"/>
      <c r="W2414" s="77">
        <f t="shared" si="374"/>
        <v>12247200</v>
      </c>
      <c r="X2414" s="18">
        <f t="shared" si="369"/>
        <v>0</v>
      </c>
    </row>
    <row r="2415" spans="1:24" hidden="1" x14ac:dyDescent="0.25">
      <c r="A2415" s="65">
        <f t="shared" si="375"/>
        <v>266</v>
      </c>
      <c r="B2415" s="66"/>
      <c r="C2415" s="72" t="s">
        <v>2694</v>
      </c>
      <c r="D2415" s="66" t="s">
        <v>2709</v>
      </c>
      <c r="E2415" s="68" t="s">
        <v>86</v>
      </c>
      <c r="F2415" s="65">
        <v>1</v>
      </c>
      <c r="G2415" s="88">
        <v>6531840</v>
      </c>
      <c r="H2415" s="70">
        <v>0</v>
      </c>
      <c r="I2415" s="65">
        <v>1</v>
      </c>
      <c r="J2415" s="87">
        <f t="shared" si="368"/>
        <v>6531840</v>
      </c>
      <c r="K2415" s="70">
        <f t="shared" si="368"/>
        <v>0</v>
      </c>
      <c r="L2415" s="72"/>
      <c r="M2415" s="72"/>
      <c r="N2415" s="72"/>
      <c r="O2415" s="66"/>
      <c r="P2415" s="90"/>
      <c r="Q2415" s="65">
        <v>2003</v>
      </c>
      <c r="R2415" s="66">
        <v>8</v>
      </c>
      <c r="S2415" s="75">
        <f t="shared" si="372"/>
        <v>0.125</v>
      </c>
      <c r="T2415" s="76">
        <f t="shared" si="373"/>
        <v>816480</v>
      </c>
      <c r="U2415" s="66">
        <f t="shared" si="371"/>
        <v>15</v>
      </c>
      <c r="V2415" s="66"/>
      <c r="W2415" s="77">
        <f t="shared" si="374"/>
        <v>12247200</v>
      </c>
      <c r="X2415" s="18">
        <f t="shared" si="369"/>
        <v>0</v>
      </c>
    </row>
    <row r="2416" spans="1:24" hidden="1" x14ac:dyDescent="0.25">
      <c r="A2416" s="65">
        <f t="shared" si="375"/>
        <v>267</v>
      </c>
      <c r="B2416" s="66"/>
      <c r="C2416" s="72" t="s">
        <v>2694</v>
      </c>
      <c r="D2416" s="66" t="s">
        <v>2710</v>
      </c>
      <c r="E2416" s="68" t="s">
        <v>86</v>
      </c>
      <c r="F2416" s="65">
        <v>1</v>
      </c>
      <c r="G2416" s="88">
        <v>6531840</v>
      </c>
      <c r="H2416" s="70">
        <v>0</v>
      </c>
      <c r="I2416" s="65">
        <v>1</v>
      </c>
      <c r="J2416" s="87">
        <f t="shared" si="368"/>
        <v>6531840</v>
      </c>
      <c r="K2416" s="70">
        <f t="shared" si="368"/>
        <v>0</v>
      </c>
      <c r="L2416" s="72"/>
      <c r="M2416" s="72"/>
      <c r="N2416" s="72"/>
      <c r="O2416" s="66"/>
      <c r="P2416" s="90"/>
      <c r="Q2416" s="65">
        <v>2003</v>
      </c>
      <c r="R2416" s="66">
        <v>8</v>
      </c>
      <c r="S2416" s="75">
        <f t="shared" si="372"/>
        <v>0.125</v>
      </c>
      <c r="T2416" s="76">
        <f t="shared" si="373"/>
        <v>816480</v>
      </c>
      <c r="U2416" s="66">
        <f t="shared" si="371"/>
        <v>15</v>
      </c>
      <c r="V2416" s="66"/>
      <c r="W2416" s="77">
        <f t="shared" si="374"/>
        <v>12247200</v>
      </c>
      <c r="X2416" s="18">
        <f t="shared" si="369"/>
        <v>0</v>
      </c>
    </row>
    <row r="2417" spans="1:24" hidden="1" x14ac:dyDescent="0.25">
      <c r="A2417" s="65">
        <f t="shared" si="375"/>
        <v>268</v>
      </c>
      <c r="B2417" s="66"/>
      <c r="C2417" s="67" t="s">
        <v>2711</v>
      </c>
      <c r="D2417" s="66" t="s">
        <v>2712</v>
      </c>
      <c r="E2417" s="68" t="s">
        <v>86</v>
      </c>
      <c r="F2417" s="65">
        <v>1</v>
      </c>
      <c r="G2417" s="88">
        <v>9068640</v>
      </c>
      <c r="H2417" s="70">
        <v>0</v>
      </c>
      <c r="I2417" s="65">
        <v>1</v>
      </c>
      <c r="J2417" s="87">
        <f t="shared" si="368"/>
        <v>9068640</v>
      </c>
      <c r="K2417" s="70">
        <f t="shared" si="368"/>
        <v>0</v>
      </c>
      <c r="L2417" s="72"/>
      <c r="M2417" s="72"/>
      <c r="N2417" s="72"/>
      <c r="O2417" s="66"/>
      <c r="P2417" s="90"/>
      <c r="Q2417" s="65">
        <v>2004</v>
      </c>
      <c r="R2417" s="66">
        <v>8</v>
      </c>
      <c r="S2417" s="75">
        <f t="shared" si="372"/>
        <v>0.125</v>
      </c>
      <c r="T2417" s="76">
        <f t="shared" si="373"/>
        <v>1133580</v>
      </c>
      <c r="U2417" s="66">
        <f t="shared" si="371"/>
        <v>14</v>
      </c>
      <c r="V2417" s="66"/>
      <c r="W2417" s="77">
        <f t="shared" si="374"/>
        <v>15870120</v>
      </c>
      <c r="X2417" s="18">
        <f t="shared" si="369"/>
        <v>0</v>
      </c>
    </row>
    <row r="2418" spans="1:24" hidden="1" x14ac:dyDescent="0.25">
      <c r="A2418" s="65">
        <f t="shared" si="375"/>
        <v>269</v>
      </c>
      <c r="B2418" s="66"/>
      <c r="C2418" s="67" t="s">
        <v>2711</v>
      </c>
      <c r="D2418" s="66" t="s">
        <v>2713</v>
      </c>
      <c r="E2418" s="68" t="s">
        <v>86</v>
      </c>
      <c r="F2418" s="65">
        <v>1</v>
      </c>
      <c r="G2418" s="88">
        <v>9068640</v>
      </c>
      <c r="H2418" s="70">
        <v>0</v>
      </c>
      <c r="I2418" s="65">
        <v>1</v>
      </c>
      <c r="J2418" s="87">
        <f t="shared" si="368"/>
        <v>9068640</v>
      </c>
      <c r="K2418" s="70">
        <f t="shared" si="368"/>
        <v>0</v>
      </c>
      <c r="L2418" s="72"/>
      <c r="M2418" s="72"/>
      <c r="N2418" s="72"/>
      <c r="O2418" s="66"/>
      <c r="P2418" s="90"/>
      <c r="Q2418" s="65">
        <v>2004</v>
      </c>
      <c r="R2418" s="66">
        <v>8</v>
      </c>
      <c r="S2418" s="75">
        <f t="shared" si="372"/>
        <v>0.125</v>
      </c>
      <c r="T2418" s="76">
        <f t="shared" si="373"/>
        <v>1133580</v>
      </c>
      <c r="U2418" s="66">
        <f t="shared" si="371"/>
        <v>14</v>
      </c>
      <c r="V2418" s="66"/>
      <c r="W2418" s="77">
        <f t="shared" si="374"/>
        <v>15870120</v>
      </c>
      <c r="X2418" s="18">
        <f t="shared" si="369"/>
        <v>0</v>
      </c>
    </row>
    <row r="2419" spans="1:24" hidden="1" x14ac:dyDescent="0.25">
      <c r="A2419" s="65">
        <f t="shared" si="375"/>
        <v>270</v>
      </c>
      <c r="B2419" s="66"/>
      <c r="C2419" s="67" t="s">
        <v>2711</v>
      </c>
      <c r="D2419" s="66" t="s">
        <v>2714</v>
      </c>
      <c r="E2419" s="68" t="s">
        <v>86</v>
      </c>
      <c r="F2419" s="65">
        <v>1</v>
      </c>
      <c r="G2419" s="88">
        <v>9068640</v>
      </c>
      <c r="H2419" s="70">
        <v>0</v>
      </c>
      <c r="I2419" s="65">
        <v>1</v>
      </c>
      <c r="J2419" s="87">
        <f t="shared" si="368"/>
        <v>9068640</v>
      </c>
      <c r="K2419" s="70">
        <f t="shared" si="368"/>
        <v>0</v>
      </c>
      <c r="L2419" s="72"/>
      <c r="M2419" s="72"/>
      <c r="N2419" s="72"/>
      <c r="O2419" s="66"/>
      <c r="P2419" s="90"/>
      <c r="Q2419" s="65">
        <v>2004</v>
      </c>
      <c r="R2419" s="66">
        <v>8</v>
      </c>
      <c r="S2419" s="75">
        <f t="shared" si="372"/>
        <v>0.125</v>
      </c>
      <c r="T2419" s="76">
        <f t="shared" si="373"/>
        <v>1133580</v>
      </c>
      <c r="U2419" s="66">
        <f t="shared" si="371"/>
        <v>14</v>
      </c>
      <c r="V2419" s="66"/>
      <c r="W2419" s="77">
        <f t="shared" si="374"/>
        <v>15870120</v>
      </c>
      <c r="X2419" s="18">
        <f t="shared" si="369"/>
        <v>0</v>
      </c>
    </row>
    <row r="2420" spans="1:24" hidden="1" x14ac:dyDescent="0.25">
      <c r="A2420" s="65">
        <f t="shared" si="375"/>
        <v>271</v>
      </c>
      <c r="B2420" s="66"/>
      <c r="C2420" s="67" t="s">
        <v>2711</v>
      </c>
      <c r="D2420" s="66" t="s">
        <v>2715</v>
      </c>
      <c r="E2420" s="68" t="s">
        <v>86</v>
      </c>
      <c r="F2420" s="65">
        <v>1</v>
      </c>
      <c r="G2420" s="88">
        <v>9068640</v>
      </c>
      <c r="H2420" s="70">
        <v>0</v>
      </c>
      <c r="I2420" s="65">
        <v>1</v>
      </c>
      <c r="J2420" s="87">
        <f t="shared" si="368"/>
        <v>9068640</v>
      </c>
      <c r="K2420" s="70">
        <f t="shared" si="368"/>
        <v>0</v>
      </c>
      <c r="L2420" s="72"/>
      <c r="M2420" s="72"/>
      <c r="N2420" s="72"/>
      <c r="O2420" s="66"/>
      <c r="P2420" s="90"/>
      <c r="Q2420" s="65">
        <v>2004</v>
      </c>
      <c r="R2420" s="66">
        <v>8</v>
      </c>
      <c r="S2420" s="75">
        <f t="shared" si="372"/>
        <v>0.125</v>
      </c>
      <c r="T2420" s="76">
        <f t="shared" si="373"/>
        <v>1133580</v>
      </c>
      <c r="U2420" s="66">
        <f t="shared" si="371"/>
        <v>14</v>
      </c>
      <c r="V2420" s="66"/>
      <c r="W2420" s="77">
        <f t="shared" si="374"/>
        <v>15870120</v>
      </c>
      <c r="X2420" s="18">
        <f t="shared" si="369"/>
        <v>0</v>
      </c>
    </row>
    <row r="2421" spans="1:24" hidden="1" x14ac:dyDescent="0.25">
      <c r="A2421" s="65">
        <f t="shared" si="375"/>
        <v>272</v>
      </c>
      <c r="B2421" s="66"/>
      <c r="C2421" s="67" t="s">
        <v>2711</v>
      </c>
      <c r="D2421" s="66" t="s">
        <v>2716</v>
      </c>
      <c r="E2421" s="68" t="s">
        <v>86</v>
      </c>
      <c r="F2421" s="65">
        <v>1</v>
      </c>
      <c r="G2421" s="88">
        <v>9068640</v>
      </c>
      <c r="H2421" s="70">
        <v>0</v>
      </c>
      <c r="I2421" s="65">
        <v>1</v>
      </c>
      <c r="J2421" s="87">
        <f t="shared" si="368"/>
        <v>9068640</v>
      </c>
      <c r="K2421" s="70">
        <f t="shared" si="368"/>
        <v>0</v>
      </c>
      <c r="L2421" s="72"/>
      <c r="M2421" s="72"/>
      <c r="N2421" s="72"/>
      <c r="O2421" s="66"/>
      <c r="P2421" s="90"/>
      <c r="Q2421" s="65">
        <v>2004</v>
      </c>
      <c r="R2421" s="66">
        <v>8</v>
      </c>
      <c r="S2421" s="75">
        <f t="shared" si="372"/>
        <v>0.125</v>
      </c>
      <c r="T2421" s="76">
        <f t="shared" si="373"/>
        <v>1133580</v>
      </c>
      <c r="U2421" s="66">
        <f t="shared" si="371"/>
        <v>14</v>
      </c>
      <c r="V2421" s="66"/>
      <c r="W2421" s="77">
        <f t="shared" si="374"/>
        <v>15870120</v>
      </c>
      <c r="X2421" s="18">
        <f t="shared" si="369"/>
        <v>0</v>
      </c>
    </row>
    <row r="2422" spans="1:24" ht="30" hidden="1" x14ac:dyDescent="0.25">
      <c r="A2422" s="65">
        <f t="shared" si="375"/>
        <v>273</v>
      </c>
      <c r="B2422" s="66"/>
      <c r="C2422" s="67" t="s">
        <v>2717</v>
      </c>
      <c r="D2422" s="66" t="s">
        <v>2718</v>
      </c>
      <c r="E2422" s="68" t="s">
        <v>86</v>
      </c>
      <c r="F2422" s="65">
        <v>1</v>
      </c>
      <c r="G2422" s="69">
        <v>14000000</v>
      </c>
      <c r="H2422" s="70">
        <f t="shared" ref="H2422:H2428" si="376">G2422-W2422</f>
        <v>0</v>
      </c>
      <c r="I2422" s="65">
        <v>1</v>
      </c>
      <c r="J2422" s="87">
        <f t="shared" si="368"/>
        <v>14000000</v>
      </c>
      <c r="K2422" s="70">
        <f t="shared" si="368"/>
        <v>0</v>
      </c>
      <c r="L2422" s="72"/>
      <c r="M2422" s="72"/>
      <c r="N2422" s="72"/>
      <c r="O2422" s="66"/>
      <c r="P2422" s="90"/>
      <c r="Q2422" s="65">
        <v>2010</v>
      </c>
      <c r="R2422" s="66">
        <v>8</v>
      </c>
      <c r="S2422" s="75">
        <f t="shared" si="372"/>
        <v>0.125</v>
      </c>
      <c r="T2422" s="76">
        <f t="shared" si="373"/>
        <v>1750000</v>
      </c>
      <c r="U2422" s="66">
        <f t="shared" si="371"/>
        <v>8</v>
      </c>
      <c r="V2422" s="66"/>
      <c r="W2422" s="77">
        <f t="shared" si="374"/>
        <v>14000000</v>
      </c>
      <c r="X2422" s="18">
        <f t="shared" si="369"/>
        <v>0</v>
      </c>
    </row>
    <row r="2423" spans="1:24" ht="30" hidden="1" x14ac:dyDescent="0.25">
      <c r="A2423" s="65">
        <f t="shared" si="375"/>
        <v>274</v>
      </c>
      <c r="B2423" s="66"/>
      <c r="C2423" s="67" t="s">
        <v>2717</v>
      </c>
      <c r="D2423" s="66" t="s">
        <v>2719</v>
      </c>
      <c r="E2423" s="68" t="s">
        <v>86</v>
      </c>
      <c r="F2423" s="65">
        <v>1</v>
      </c>
      <c r="G2423" s="69">
        <v>14000000</v>
      </c>
      <c r="H2423" s="70">
        <f t="shared" si="376"/>
        <v>0</v>
      </c>
      <c r="I2423" s="65">
        <v>1</v>
      </c>
      <c r="J2423" s="87">
        <f t="shared" si="368"/>
        <v>14000000</v>
      </c>
      <c r="K2423" s="70">
        <f t="shared" si="368"/>
        <v>0</v>
      </c>
      <c r="L2423" s="72"/>
      <c r="M2423" s="72"/>
      <c r="N2423" s="72"/>
      <c r="O2423" s="66"/>
      <c r="P2423" s="90"/>
      <c r="Q2423" s="65">
        <v>2010</v>
      </c>
      <c r="R2423" s="66">
        <v>8</v>
      </c>
      <c r="S2423" s="75">
        <f t="shared" si="372"/>
        <v>0.125</v>
      </c>
      <c r="T2423" s="76">
        <f t="shared" si="373"/>
        <v>1750000</v>
      </c>
      <c r="U2423" s="66">
        <f t="shared" si="371"/>
        <v>8</v>
      </c>
      <c r="V2423" s="66"/>
      <c r="W2423" s="77">
        <f t="shared" si="374"/>
        <v>14000000</v>
      </c>
      <c r="X2423" s="18">
        <f t="shared" si="369"/>
        <v>0</v>
      </c>
    </row>
    <row r="2424" spans="1:24" ht="30" hidden="1" x14ac:dyDescent="0.25">
      <c r="A2424" s="65">
        <f t="shared" si="375"/>
        <v>275</v>
      </c>
      <c r="B2424" s="66"/>
      <c r="C2424" s="67" t="s">
        <v>2717</v>
      </c>
      <c r="D2424" s="66" t="s">
        <v>2720</v>
      </c>
      <c r="E2424" s="68" t="s">
        <v>86</v>
      </c>
      <c r="F2424" s="65">
        <v>1</v>
      </c>
      <c r="G2424" s="69">
        <v>14000000</v>
      </c>
      <c r="H2424" s="70">
        <f t="shared" si="376"/>
        <v>0</v>
      </c>
      <c r="I2424" s="65">
        <v>1</v>
      </c>
      <c r="J2424" s="87">
        <f t="shared" si="368"/>
        <v>14000000</v>
      </c>
      <c r="K2424" s="70">
        <f t="shared" si="368"/>
        <v>0</v>
      </c>
      <c r="L2424" s="72"/>
      <c r="M2424" s="72"/>
      <c r="N2424" s="72"/>
      <c r="O2424" s="66"/>
      <c r="P2424" s="90"/>
      <c r="Q2424" s="65">
        <v>2010</v>
      </c>
      <c r="R2424" s="66">
        <v>8</v>
      </c>
      <c r="S2424" s="75">
        <f t="shared" si="372"/>
        <v>0.125</v>
      </c>
      <c r="T2424" s="76">
        <f t="shared" si="373"/>
        <v>1750000</v>
      </c>
      <c r="U2424" s="66">
        <f t="shared" si="371"/>
        <v>8</v>
      </c>
      <c r="V2424" s="66"/>
      <c r="W2424" s="77">
        <f t="shared" si="374"/>
        <v>14000000</v>
      </c>
      <c r="X2424" s="18">
        <f t="shared" si="369"/>
        <v>0</v>
      </c>
    </row>
    <row r="2425" spans="1:24" ht="30" hidden="1" x14ac:dyDescent="0.25">
      <c r="A2425" s="65">
        <f t="shared" si="375"/>
        <v>276</v>
      </c>
      <c r="B2425" s="66"/>
      <c r="C2425" s="67" t="s">
        <v>2717</v>
      </c>
      <c r="D2425" s="66" t="s">
        <v>2721</v>
      </c>
      <c r="E2425" s="68" t="s">
        <v>86</v>
      </c>
      <c r="F2425" s="65">
        <v>1</v>
      </c>
      <c r="G2425" s="69">
        <v>14000000</v>
      </c>
      <c r="H2425" s="70">
        <f t="shared" si="376"/>
        <v>0</v>
      </c>
      <c r="I2425" s="65">
        <v>1</v>
      </c>
      <c r="J2425" s="87">
        <f t="shared" si="368"/>
        <v>14000000</v>
      </c>
      <c r="K2425" s="70">
        <f t="shared" si="368"/>
        <v>0</v>
      </c>
      <c r="L2425" s="72"/>
      <c r="M2425" s="72"/>
      <c r="N2425" s="72"/>
      <c r="O2425" s="66"/>
      <c r="P2425" s="90"/>
      <c r="Q2425" s="65">
        <v>2010</v>
      </c>
      <c r="R2425" s="66">
        <v>8</v>
      </c>
      <c r="S2425" s="75">
        <f t="shared" si="372"/>
        <v>0.125</v>
      </c>
      <c r="T2425" s="76">
        <f t="shared" si="373"/>
        <v>1750000</v>
      </c>
      <c r="U2425" s="66">
        <f t="shared" si="371"/>
        <v>8</v>
      </c>
      <c r="V2425" s="66"/>
      <c r="W2425" s="77">
        <f t="shared" si="374"/>
        <v>14000000</v>
      </c>
      <c r="X2425" s="18">
        <f t="shared" si="369"/>
        <v>0</v>
      </c>
    </row>
    <row r="2426" spans="1:24" ht="30" hidden="1" x14ac:dyDescent="0.25">
      <c r="A2426" s="65">
        <f t="shared" si="375"/>
        <v>277</v>
      </c>
      <c r="B2426" s="66"/>
      <c r="C2426" s="67" t="s">
        <v>2717</v>
      </c>
      <c r="D2426" s="66" t="s">
        <v>2722</v>
      </c>
      <c r="E2426" s="68" t="s">
        <v>86</v>
      </c>
      <c r="F2426" s="65">
        <v>1</v>
      </c>
      <c r="G2426" s="69">
        <v>14000000</v>
      </c>
      <c r="H2426" s="70">
        <f t="shared" si="376"/>
        <v>0</v>
      </c>
      <c r="I2426" s="65">
        <v>1</v>
      </c>
      <c r="J2426" s="87">
        <f t="shared" ref="J2426:K2489" si="377">G2426</f>
        <v>14000000</v>
      </c>
      <c r="K2426" s="70">
        <f t="shared" si="377"/>
        <v>0</v>
      </c>
      <c r="L2426" s="72"/>
      <c r="M2426" s="72"/>
      <c r="N2426" s="72"/>
      <c r="O2426" s="66"/>
      <c r="P2426" s="90"/>
      <c r="Q2426" s="65">
        <v>2010</v>
      </c>
      <c r="R2426" s="66">
        <v>8</v>
      </c>
      <c r="S2426" s="75">
        <f t="shared" si="372"/>
        <v>0.125</v>
      </c>
      <c r="T2426" s="76">
        <f t="shared" si="373"/>
        <v>1750000</v>
      </c>
      <c r="U2426" s="66">
        <f t="shared" si="371"/>
        <v>8</v>
      </c>
      <c r="V2426" s="66"/>
      <c r="W2426" s="77">
        <f t="shared" si="374"/>
        <v>14000000</v>
      </c>
      <c r="X2426" s="18">
        <f t="shared" ref="X2426:X2484" si="378">IF(H2426&lt;0,0,H2426)</f>
        <v>0</v>
      </c>
    </row>
    <row r="2427" spans="1:24" ht="30" hidden="1" x14ac:dyDescent="0.25">
      <c r="A2427" s="65">
        <f t="shared" si="375"/>
        <v>278</v>
      </c>
      <c r="B2427" s="66"/>
      <c r="C2427" s="67" t="s">
        <v>2717</v>
      </c>
      <c r="D2427" s="66" t="s">
        <v>2723</v>
      </c>
      <c r="E2427" s="68" t="s">
        <v>86</v>
      </c>
      <c r="F2427" s="65">
        <v>1</v>
      </c>
      <c r="G2427" s="69">
        <v>14000000</v>
      </c>
      <c r="H2427" s="70">
        <f t="shared" si="376"/>
        <v>0</v>
      </c>
      <c r="I2427" s="65">
        <v>1</v>
      </c>
      <c r="J2427" s="87">
        <f t="shared" si="377"/>
        <v>14000000</v>
      </c>
      <c r="K2427" s="70">
        <f t="shared" si="377"/>
        <v>0</v>
      </c>
      <c r="L2427" s="72"/>
      <c r="M2427" s="72"/>
      <c r="N2427" s="72"/>
      <c r="O2427" s="66"/>
      <c r="P2427" s="90"/>
      <c r="Q2427" s="65">
        <v>2010</v>
      </c>
      <c r="R2427" s="66">
        <v>8</v>
      </c>
      <c r="S2427" s="75">
        <f t="shared" si="372"/>
        <v>0.125</v>
      </c>
      <c r="T2427" s="76">
        <f t="shared" si="373"/>
        <v>1750000</v>
      </c>
      <c r="U2427" s="66">
        <f t="shared" si="371"/>
        <v>8</v>
      </c>
      <c r="V2427" s="66"/>
      <c r="W2427" s="77">
        <f t="shared" si="374"/>
        <v>14000000</v>
      </c>
      <c r="X2427" s="18">
        <f t="shared" si="378"/>
        <v>0</v>
      </c>
    </row>
    <row r="2428" spans="1:24" ht="30" hidden="1" x14ac:dyDescent="0.25">
      <c r="A2428" s="65">
        <f t="shared" si="375"/>
        <v>279</v>
      </c>
      <c r="B2428" s="66"/>
      <c r="C2428" s="67" t="s">
        <v>2717</v>
      </c>
      <c r="D2428" s="66" t="s">
        <v>2724</v>
      </c>
      <c r="E2428" s="68" t="s">
        <v>86</v>
      </c>
      <c r="F2428" s="65">
        <v>1</v>
      </c>
      <c r="G2428" s="69">
        <v>14000000</v>
      </c>
      <c r="H2428" s="70">
        <f t="shared" si="376"/>
        <v>0</v>
      </c>
      <c r="I2428" s="65">
        <v>1</v>
      </c>
      <c r="J2428" s="87">
        <f t="shared" si="377"/>
        <v>14000000</v>
      </c>
      <c r="K2428" s="70">
        <f t="shared" si="377"/>
        <v>0</v>
      </c>
      <c r="L2428" s="72"/>
      <c r="M2428" s="72"/>
      <c r="N2428" s="72"/>
      <c r="O2428" s="66"/>
      <c r="P2428" s="90"/>
      <c r="Q2428" s="65">
        <v>2010</v>
      </c>
      <c r="R2428" s="66">
        <v>8</v>
      </c>
      <c r="S2428" s="75">
        <f t="shared" si="372"/>
        <v>0.125</v>
      </c>
      <c r="T2428" s="76">
        <f t="shared" si="373"/>
        <v>1750000</v>
      </c>
      <c r="U2428" s="66">
        <f t="shared" si="371"/>
        <v>8</v>
      </c>
      <c r="V2428" s="66"/>
      <c r="W2428" s="77">
        <f t="shared" si="374"/>
        <v>14000000</v>
      </c>
      <c r="X2428" s="18">
        <f t="shared" si="378"/>
        <v>0</v>
      </c>
    </row>
    <row r="2429" spans="1:24" hidden="1" x14ac:dyDescent="0.25">
      <c r="A2429" s="65">
        <f t="shared" si="375"/>
        <v>280</v>
      </c>
      <c r="B2429" s="66"/>
      <c r="C2429" s="67" t="s">
        <v>2725</v>
      </c>
      <c r="D2429" s="66" t="s">
        <v>2726</v>
      </c>
      <c r="E2429" s="68" t="s">
        <v>86</v>
      </c>
      <c r="F2429" s="65">
        <v>1</v>
      </c>
      <c r="G2429" s="212">
        <v>39500000</v>
      </c>
      <c r="H2429" s="70">
        <v>0</v>
      </c>
      <c r="I2429" s="65">
        <v>1</v>
      </c>
      <c r="J2429" s="87">
        <f t="shared" si="377"/>
        <v>39500000</v>
      </c>
      <c r="K2429" s="70">
        <f t="shared" si="377"/>
        <v>0</v>
      </c>
      <c r="L2429" s="72"/>
      <c r="M2429" s="72"/>
      <c r="N2429" s="72"/>
      <c r="O2429" s="66"/>
      <c r="P2429" s="90"/>
      <c r="Q2429" s="65">
        <v>2009</v>
      </c>
      <c r="R2429" s="66">
        <v>8</v>
      </c>
      <c r="S2429" s="75">
        <f t="shared" si="372"/>
        <v>0.125</v>
      </c>
      <c r="T2429" s="76">
        <f t="shared" si="373"/>
        <v>4937500</v>
      </c>
      <c r="U2429" s="66">
        <f t="shared" si="371"/>
        <v>9</v>
      </c>
      <c r="V2429" s="66"/>
      <c r="W2429" s="77">
        <f t="shared" si="374"/>
        <v>44437500</v>
      </c>
      <c r="X2429" s="18">
        <f t="shared" si="378"/>
        <v>0</v>
      </c>
    </row>
    <row r="2430" spans="1:24" hidden="1" x14ac:dyDescent="0.25">
      <c r="A2430" s="65">
        <f t="shared" si="375"/>
        <v>281</v>
      </c>
      <c r="B2430" s="66"/>
      <c r="C2430" s="67" t="s">
        <v>2725</v>
      </c>
      <c r="D2430" s="66" t="s">
        <v>2727</v>
      </c>
      <c r="E2430" s="68" t="s">
        <v>86</v>
      </c>
      <c r="F2430" s="65">
        <v>1</v>
      </c>
      <c r="G2430" s="212">
        <v>39500000</v>
      </c>
      <c r="H2430" s="70">
        <v>0</v>
      </c>
      <c r="I2430" s="65">
        <v>1</v>
      </c>
      <c r="J2430" s="87">
        <f t="shared" si="377"/>
        <v>39500000</v>
      </c>
      <c r="K2430" s="70">
        <f t="shared" si="377"/>
        <v>0</v>
      </c>
      <c r="L2430" s="72"/>
      <c r="M2430" s="72"/>
      <c r="N2430" s="72"/>
      <c r="O2430" s="66"/>
      <c r="P2430" s="90"/>
      <c r="Q2430" s="65">
        <v>2009</v>
      </c>
      <c r="R2430" s="66">
        <v>8</v>
      </c>
      <c r="S2430" s="75">
        <f t="shared" si="372"/>
        <v>0.125</v>
      </c>
      <c r="T2430" s="76">
        <f t="shared" si="373"/>
        <v>4937500</v>
      </c>
      <c r="U2430" s="66">
        <f t="shared" si="371"/>
        <v>9</v>
      </c>
      <c r="V2430" s="66"/>
      <c r="W2430" s="77">
        <f t="shared" si="374"/>
        <v>44437500</v>
      </c>
      <c r="X2430" s="18">
        <f t="shared" si="378"/>
        <v>0</v>
      </c>
    </row>
    <row r="2431" spans="1:24" hidden="1" x14ac:dyDescent="0.25">
      <c r="A2431" s="65">
        <f t="shared" si="375"/>
        <v>282</v>
      </c>
      <c r="B2431" s="66"/>
      <c r="C2431" s="67" t="s">
        <v>2394</v>
      </c>
      <c r="D2431" s="66">
        <v>5001734</v>
      </c>
      <c r="E2431" s="68" t="s">
        <v>86</v>
      </c>
      <c r="F2431" s="65">
        <v>1</v>
      </c>
      <c r="G2431" s="88">
        <v>8846153.8499999996</v>
      </c>
      <c r="H2431" s="70">
        <v>0</v>
      </c>
      <c r="I2431" s="65">
        <v>1</v>
      </c>
      <c r="J2431" s="87">
        <f t="shared" si="377"/>
        <v>8846153.8499999996</v>
      </c>
      <c r="K2431" s="70">
        <f t="shared" si="377"/>
        <v>0</v>
      </c>
      <c r="L2431" s="72"/>
      <c r="M2431" s="72"/>
      <c r="N2431" s="72"/>
      <c r="O2431" s="72"/>
      <c r="P2431" s="90"/>
      <c r="Q2431" s="65">
        <v>2008</v>
      </c>
      <c r="R2431" s="66">
        <v>5</v>
      </c>
      <c r="S2431" s="75">
        <f t="shared" si="372"/>
        <v>0.2</v>
      </c>
      <c r="T2431" s="76">
        <f t="shared" si="373"/>
        <v>1769230.77</v>
      </c>
      <c r="U2431" s="66">
        <f t="shared" si="371"/>
        <v>10</v>
      </c>
      <c r="V2431" s="66">
        <v>0</v>
      </c>
      <c r="W2431" s="77">
        <f t="shared" si="374"/>
        <v>17692307.699999999</v>
      </c>
      <c r="X2431" s="18">
        <f t="shared" si="378"/>
        <v>0</v>
      </c>
    </row>
    <row r="2432" spans="1:24" hidden="1" x14ac:dyDescent="0.25">
      <c r="A2432" s="65">
        <f t="shared" si="375"/>
        <v>283</v>
      </c>
      <c r="B2432" s="66"/>
      <c r="C2432" s="67" t="s">
        <v>2728</v>
      </c>
      <c r="D2432" s="66">
        <v>5001022</v>
      </c>
      <c r="E2432" s="68" t="s">
        <v>86</v>
      </c>
      <c r="F2432" s="65">
        <v>1</v>
      </c>
      <c r="G2432" s="88">
        <v>26864200</v>
      </c>
      <c r="H2432" s="70">
        <v>0</v>
      </c>
      <c r="I2432" s="65">
        <v>1</v>
      </c>
      <c r="J2432" s="87">
        <f t="shared" si="377"/>
        <v>26864200</v>
      </c>
      <c r="K2432" s="70">
        <f t="shared" si="377"/>
        <v>0</v>
      </c>
      <c r="L2432" s="72"/>
      <c r="M2432" s="72"/>
      <c r="N2432" s="72"/>
      <c r="O2432" s="66"/>
      <c r="P2432" s="90"/>
      <c r="Q2432" s="65">
        <v>2003</v>
      </c>
      <c r="R2432" s="66">
        <v>5</v>
      </c>
      <c r="S2432" s="75">
        <f t="shared" si="372"/>
        <v>0.2</v>
      </c>
      <c r="T2432" s="76">
        <f t="shared" si="373"/>
        <v>5372840</v>
      </c>
      <c r="U2432" s="66">
        <f t="shared" si="371"/>
        <v>15</v>
      </c>
      <c r="V2432" s="66">
        <v>0</v>
      </c>
      <c r="W2432" s="77">
        <f t="shared" si="374"/>
        <v>80592600</v>
      </c>
      <c r="X2432" s="18">
        <f t="shared" si="378"/>
        <v>0</v>
      </c>
    </row>
    <row r="2433" spans="1:24" ht="135" hidden="1" x14ac:dyDescent="0.25">
      <c r="A2433" s="65">
        <f t="shared" si="375"/>
        <v>284</v>
      </c>
      <c r="B2433" s="66"/>
      <c r="C2433" s="67" t="s">
        <v>2729</v>
      </c>
      <c r="D2433" s="66">
        <v>5001003</v>
      </c>
      <c r="E2433" s="68" t="s">
        <v>86</v>
      </c>
      <c r="F2433" s="65">
        <v>1</v>
      </c>
      <c r="G2433" s="88">
        <v>33580000</v>
      </c>
      <c r="H2433" s="70">
        <v>0</v>
      </c>
      <c r="I2433" s="65">
        <v>1</v>
      </c>
      <c r="J2433" s="87">
        <f t="shared" si="377"/>
        <v>33580000</v>
      </c>
      <c r="K2433" s="70">
        <f t="shared" si="377"/>
        <v>0</v>
      </c>
      <c r="L2433" s="72"/>
      <c r="M2433" s="72"/>
      <c r="N2433" s="72"/>
      <c r="O2433" s="66"/>
      <c r="P2433" s="90"/>
      <c r="Q2433" s="65">
        <v>2002</v>
      </c>
      <c r="R2433" s="66">
        <v>5</v>
      </c>
      <c r="S2433" s="75">
        <f t="shared" si="372"/>
        <v>0.2</v>
      </c>
      <c r="T2433" s="76">
        <f t="shared" si="373"/>
        <v>6716000</v>
      </c>
      <c r="U2433" s="66">
        <f t="shared" si="371"/>
        <v>16</v>
      </c>
      <c r="V2433" s="66">
        <v>0</v>
      </c>
      <c r="W2433" s="77">
        <f t="shared" si="374"/>
        <v>107456000</v>
      </c>
      <c r="X2433" s="18">
        <f t="shared" si="378"/>
        <v>0</v>
      </c>
    </row>
    <row r="2434" spans="1:24" hidden="1" x14ac:dyDescent="0.25">
      <c r="A2434" s="65">
        <f t="shared" si="375"/>
        <v>285</v>
      </c>
      <c r="B2434" s="66"/>
      <c r="C2434" s="67" t="s">
        <v>2395</v>
      </c>
      <c r="D2434" s="66">
        <v>5001974</v>
      </c>
      <c r="E2434" s="68" t="s">
        <v>86</v>
      </c>
      <c r="F2434" s="65">
        <v>1</v>
      </c>
      <c r="G2434" s="69">
        <v>17700000</v>
      </c>
      <c r="H2434" s="70">
        <v>0</v>
      </c>
      <c r="I2434" s="65">
        <v>1</v>
      </c>
      <c r="J2434" s="87">
        <f t="shared" si="377"/>
        <v>17700000</v>
      </c>
      <c r="K2434" s="70">
        <f t="shared" si="377"/>
        <v>0</v>
      </c>
      <c r="L2434" s="72"/>
      <c r="M2434" s="72"/>
      <c r="N2434" s="72"/>
      <c r="O2434" s="66"/>
      <c r="P2434" s="90"/>
      <c r="Q2434" s="65">
        <v>2009</v>
      </c>
      <c r="R2434" s="66">
        <v>5</v>
      </c>
      <c r="S2434" s="75">
        <f t="shared" si="372"/>
        <v>0.2</v>
      </c>
      <c r="T2434" s="76">
        <f t="shared" si="373"/>
        <v>3540000</v>
      </c>
      <c r="U2434" s="66">
        <f t="shared" si="371"/>
        <v>9</v>
      </c>
      <c r="V2434" s="66">
        <v>0</v>
      </c>
      <c r="W2434" s="77">
        <f t="shared" si="374"/>
        <v>31860000</v>
      </c>
      <c r="X2434" s="18">
        <f t="shared" si="378"/>
        <v>0</v>
      </c>
    </row>
    <row r="2435" spans="1:24" hidden="1" x14ac:dyDescent="0.25">
      <c r="A2435" s="65">
        <f t="shared" si="375"/>
        <v>286</v>
      </c>
      <c r="B2435" s="66"/>
      <c r="C2435" s="67" t="s">
        <v>2394</v>
      </c>
      <c r="D2435" s="66">
        <v>5001736</v>
      </c>
      <c r="E2435" s="68" t="s">
        <v>86</v>
      </c>
      <c r="F2435" s="65">
        <v>1</v>
      </c>
      <c r="G2435" s="340">
        <v>8846154</v>
      </c>
      <c r="H2435" s="70">
        <v>0</v>
      </c>
      <c r="I2435" s="65">
        <v>1</v>
      </c>
      <c r="J2435" s="87">
        <f t="shared" si="377"/>
        <v>8846154</v>
      </c>
      <c r="K2435" s="70">
        <f t="shared" si="377"/>
        <v>0</v>
      </c>
      <c r="L2435" s="72"/>
      <c r="M2435" s="72"/>
      <c r="N2435" s="72"/>
      <c r="O2435" s="66"/>
      <c r="P2435" s="73"/>
      <c r="Q2435" s="65">
        <v>2008</v>
      </c>
      <c r="R2435" s="66">
        <v>5</v>
      </c>
      <c r="S2435" s="75">
        <f t="shared" si="372"/>
        <v>0.2</v>
      </c>
      <c r="T2435" s="76">
        <f t="shared" si="373"/>
        <v>1769230.8</v>
      </c>
      <c r="U2435" s="66">
        <f t="shared" si="371"/>
        <v>10</v>
      </c>
      <c r="V2435" s="66">
        <v>0</v>
      </c>
      <c r="W2435" s="77">
        <f t="shared" si="374"/>
        <v>17692308</v>
      </c>
      <c r="X2435" s="18">
        <f t="shared" si="378"/>
        <v>0</v>
      </c>
    </row>
    <row r="2436" spans="1:24" hidden="1" x14ac:dyDescent="0.25">
      <c r="A2436" s="65">
        <f t="shared" si="375"/>
        <v>287</v>
      </c>
      <c r="B2436" s="66"/>
      <c r="C2436" s="67" t="s">
        <v>2730</v>
      </c>
      <c r="D2436" s="66" t="s">
        <v>2731</v>
      </c>
      <c r="E2436" s="68" t="s">
        <v>86</v>
      </c>
      <c r="F2436" s="65">
        <v>1</v>
      </c>
      <c r="G2436" s="88">
        <v>7804545</v>
      </c>
      <c r="H2436" s="70">
        <v>0</v>
      </c>
      <c r="I2436" s="65">
        <v>1</v>
      </c>
      <c r="J2436" s="87">
        <f t="shared" si="377"/>
        <v>7804545</v>
      </c>
      <c r="K2436" s="70">
        <f t="shared" si="377"/>
        <v>0</v>
      </c>
      <c r="L2436" s="72"/>
      <c r="M2436" s="72"/>
      <c r="N2436" s="72"/>
      <c r="O2436" s="66"/>
      <c r="P2436" s="90"/>
      <c r="Q2436" s="65">
        <v>2004</v>
      </c>
      <c r="R2436" s="66">
        <v>10</v>
      </c>
      <c r="S2436" s="75">
        <f t="shared" si="372"/>
        <v>0.1</v>
      </c>
      <c r="T2436" s="76">
        <f t="shared" si="373"/>
        <v>780454.5</v>
      </c>
      <c r="U2436" s="66">
        <f t="shared" si="371"/>
        <v>14</v>
      </c>
      <c r="V2436" s="66"/>
      <c r="W2436" s="77">
        <f t="shared" si="374"/>
        <v>10926363</v>
      </c>
      <c r="X2436" s="18">
        <f t="shared" si="378"/>
        <v>0</v>
      </c>
    </row>
    <row r="2437" spans="1:24" hidden="1" x14ac:dyDescent="0.25">
      <c r="A2437" s="65">
        <f t="shared" si="375"/>
        <v>288</v>
      </c>
      <c r="B2437" s="66"/>
      <c r="C2437" s="67" t="s">
        <v>2730</v>
      </c>
      <c r="D2437" s="66" t="s">
        <v>2732</v>
      </c>
      <c r="E2437" s="68" t="s">
        <v>86</v>
      </c>
      <c r="F2437" s="65">
        <v>1</v>
      </c>
      <c r="G2437" s="88">
        <v>7804545</v>
      </c>
      <c r="H2437" s="70">
        <v>0</v>
      </c>
      <c r="I2437" s="65">
        <v>1</v>
      </c>
      <c r="J2437" s="87">
        <f t="shared" si="377"/>
        <v>7804545</v>
      </c>
      <c r="K2437" s="70">
        <f t="shared" si="377"/>
        <v>0</v>
      </c>
      <c r="L2437" s="72"/>
      <c r="M2437" s="72"/>
      <c r="N2437" s="72"/>
      <c r="O2437" s="66"/>
      <c r="P2437" s="90"/>
      <c r="Q2437" s="65">
        <v>2004</v>
      </c>
      <c r="R2437" s="66">
        <v>10</v>
      </c>
      <c r="S2437" s="75">
        <f t="shared" si="372"/>
        <v>0.1</v>
      </c>
      <c r="T2437" s="76">
        <f t="shared" si="373"/>
        <v>780454.5</v>
      </c>
      <c r="U2437" s="66">
        <f t="shared" si="371"/>
        <v>14</v>
      </c>
      <c r="V2437" s="66"/>
      <c r="W2437" s="77">
        <f t="shared" si="374"/>
        <v>10926363</v>
      </c>
      <c r="X2437" s="18">
        <f t="shared" si="378"/>
        <v>0</v>
      </c>
    </row>
    <row r="2438" spans="1:24" hidden="1" x14ac:dyDescent="0.25">
      <c r="A2438" s="65">
        <f t="shared" si="375"/>
        <v>289</v>
      </c>
      <c r="B2438" s="66"/>
      <c r="C2438" s="67" t="s">
        <v>2730</v>
      </c>
      <c r="D2438" s="66" t="s">
        <v>2733</v>
      </c>
      <c r="E2438" s="68" t="s">
        <v>86</v>
      </c>
      <c r="F2438" s="65">
        <v>1</v>
      </c>
      <c r="G2438" s="88">
        <v>7804545</v>
      </c>
      <c r="H2438" s="70">
        <v>0</v>
      </c>
      <c r="I2438" s="65">
        <v>1</v>
      </c>
      <c r="J2438" s="87">
        <f t="shared" si="377"/>
        <v>7804545</v>
      </c>
      <c r="K2438" s="70">
        <f t="shared" si="377"/>
        <v>0</v>
      </c>
      <c r="L2438" s="72"/>
      <c r="M2438" s="72"/>
      <c r="N2438" s="72"/>
      <c r="O2438" s="66"/>
      <c r="P2438" s="90"/>
      <c r="Q2438" s="65">
        <v>2004</v>
      </c>
      <c r="R2438" s="66">
        <v>10</v>
      </c>
      <c r="S2438" s="75">
        <f t="shared" si="372"/>
        <v>0.1</v>
      </c>
      <c r="T2438" s="76">
        <f t="shared" si="373"/>
        <v>780454.5</v>
      </c>
      <c r="U2438" s="66">
        <f t="shared" si="371"/>
        <v>14</v>
      </c>
      <c r="V2438" s="66"/>
      <c r="W2438" s="77">
        <f t="shared" si="374"/>
        <v>10926363</v>
      </c>
      <c r="X2438" s="18">
        <f t="shared" si="378"/>
        <v>0</v>
      </c>
    </row>
    <row r="2439" spans="1:24" hidden="1" x14ac:dyDescent="0.25">
      <c r="A2439" s="65">
        <f t="shared" si="375"/>
        <v>290</v>
      </c>
      <c r="B2439" s="66"/>
      <c r="C2439" s="67" t="s">
        <v>2730</v>
      </c>
      <c r="D2439" s="66" t="s">
        <v>2734</v>
      </c>
      <c r="E2439" s="68" t="s">
        <v>86</v>
      </c>
      <c r="F2439" s="65">
        <v>1</v>
      </c>
      <c r="G2439" s="88">
        <v>7804545</v>
      </c>
      <c r="H2439" s="70">
        <v>0</v>
      </c>
      <c r="I2439" s="65">
        <v>1</v>
      </c>
      <c r="J2439" s="87">
        <f t="shared" si="377"/>
        <v>7804545</v>
      </c>
      <c r="K2439" s="70">
        <f t="shared" si="377"/>
        <v>0</v>
      </c>
      <c r="L2439" s="72"/>
      <c r="M2439" s="72"/>
      <c r="N2439" s="72"/>
      <c r="O2439" s="66"/>
      <c r="P2439" s="90"/>
      <c r="Q2439" s="65">
        <v>2004</v>
      </c>
      <c r="R2439" s="66">
        <v>10</v>
      </c>
      <c r="S2439" s="75">
        <f t="shared" si="372"/>
        <v>0.1</v>
      </c>
      <c r="T2439" s="76">
        <f t="shared" si="373"/>
        <v>780454.5</v>
      </c>
      <c r="U2439" s="66">
        <f t="shared" si="371"/>
        <v>14</v>
      </c>
      <c r="V2439" s="66"/>
      <c r="W2439" s="77">
        <f t="shared" si="374"/>
        <v>10926363</v>
      </c>
      <c r="X2439" s="18">
        <f t="shared" si="378"/>
        <v>0</v>
      </c>
    </row>
    <row r="2440" spans="1:24" hidden="1" x14ac:dyDescent="0.25">
      <c r="A2440" s="65">
        <f t="shared" si="375"/>
        <v>291</v>
      </c>
      <c r="B2440" s="66"/>
      <c r="C2440" s="67" t="s">
        <v>2730</v>
      </c>
      <c r="D2440" s="66" t="s">
        <v>2735</v>
      </c>
      <c r="E2440" s="68" t="s">
        <v>86</v>
      </c>
      <c r="F2440" s="65">
        <v>1</v>
      </c>
      <c r="G2440" s="88">
        <v>7804545</v>
      </c>
      <c r="H2440" s="70">
        <v>0</v>
      </c>
      <c r="I2440" s="65">
        <v>1</v>
      </c>
      <c r="J2440" s="87">
        <f t="shared" si="377"/>
        <v>7804545</v>
      </c>
      <c r="K2440" s="70">
        <f t="shared" si="377"/>
        <v>0</v>
      </c>
      <c r="L2440" s="72"/>
      <c r="M2440" s="72"/>
      <c r="N2440" s="72"/>
      <c r="O2440" s="66"/>
      <c r="P2440" s="90"/>
      <c r="Q2440" s="65">
        <v>2004</v>
      </c>
      <c r="R2440" s="66">
        <v>10</v>
      </c>
      <c r="S2440" s="75">
        <f t="shared" si="372"/>
        <v>0.1</v>
      </c>
      <c r="T2440" s="76">
        <f t="shared" si="373"/>
        <v>780454.5</v>
      </c>
      <c r="U2440" s="66">
        <f t="shared" si="371"/>
        <v>14</v>
      </c>
      <c r="V2440" s="66"/>
      <c r="W2440" s="77">
        <f t="shared" si="374"/>
        <v>10926363</v>
      </c>
      <c r="X2440" s="18">
        <f t="shared" si="378"/>
        <v>0</v>
      </c>
    </row>
    <row r="2441" spans="1:24" hidden="1" x14ac:dyDescent="0.25">
      <c r="A2441" s="65">
        <f t="shared" si="375"/>
        <v>292</v>
      </c>
      <c r="B2441" s="66"/>
      <c r="C2441" s="67" t="s">
        <v>2736</v>
      </c>
      <c r="D2441" s="66">
        <v>5001101</v>
      </c>
      <c r="E2441" s="68" t="s">
        <v>86</v>
      </c>
      <c r="F2441" s="65">
        <v>1</v>
      </c>
      <c r="G2441" s="88">
        <v>36474165</v>
      </c>
      <c r="H2441" s="70">
        <v>0</v>
      </c>
      <c r="I2441" s="65">
        <v>1</v>
      </c>
      <c r="J2441" s="87">
        <f t="shared" si="377"/>
        <v>36474165</v>
      </c>
      <c r="K2441" s="70">
        <f t="shared" si="377"/>
        <v>0</v>
      </c>
      <c r="L2441" s="72"/>
      <c r="M2441" s="72"/>
      <c r="N2441" s="72"/>
      <c r="O2441" s="66"/>
      <c r="P2441" s="90"/>
      <c r="Q2441" s="65">
        <v>2004</v>
      </c>
      <c r="R2441" s="66">
        <v>10</v>
      </c>
      <c r="S2441" s="75">
        <f t="shared" si="372"/>
        <v>0.1</v>
      </c>
      <c r="T2441" s="76">
        <f t="shared" si="373"/>
        <v>3647416.5</v>
      </c>
      <c r="U2441" s="66">
        <f t="shared" si="371"/>
        <v>14</v>
      </c>
      <c r="V2441" s="66"/>
      <c r="W2441" s="77">
        <f t="shared" si="374"/>
        <v>51063831</v>
      </c>
      <c r="X2441" s="18">
        <f t="shared" si="378"/>
        <v>0</v>
      </c>
    </row>
    <row r="2442" spans="1:24" ht="123.75" hidden="1" customHeight="1" x14ac:dyDescent="0.25">
      <c r="A2442" s="65">
        <f t="shared" si="375"/>
        <v>293</v>
      </c>
      <c r="B2442" s="66"/>
      <c r="C2442" s="67" t="s">
        <v>2737</v>
      </c>
      <c r="D2442" s="66">
        <v>5001420</v>
      </c>
      <c r="E2442" s="68" t="s">
        <v>86</v>
      </c>
      <c r="F2442" s="65">
        <v>1</v>
      </c>
      <c r="G2442" s="88">
        <v>772266174</v>
      </c>
      <c r="H2442" s="70">
        <v>0</v>
      </c>
      <c r="I2442" s="65">
        <v>1</v>
      </c>
      <c r="J2442" s="87">
        <f t="shared" si="377"/>
        <v>772266174</v>
      </c>
      <c r="K2442" s="70">
        <f t="shared" si="377"/>
        <v>0</v>
      </c>
      <c r="L2442" s="72"/>
      <c r="M2442" s="72"/>
      <c r="N2442" s="72"/>
      <c r="O2442" s="66"/>
      <c r="P2442" s="90"/>
      <c r="Q2442" s="65">
        <v>2003</v>
      </c>
      <c r="R2442" s="66">
        <v>10</v>
      </c>
      <c r="S2442" s="75">
        <f t="shared" si="372"/>
        <v>0.1</v>
      </c>
      <c r="T2442" s="76">
        <f t="shared" si="373"/>
        <v>77226617.400000006</v>
      </c>
      <c r="U2442" s="66">
        <f t="shared" si="371"/>
        <v>15</v>
      </c>
      <c r="V2442" s="66"/>
      <c r="W2442" s="77">
        <f t="shared" si="374"/>
        <v>1158399261</v>
      </c>
      <c r="X2442" s="18">
        <f t="shared" si="378"/>
        <v>0</v>
      </c>
    </row>
    <row r="2443" spans="1:24" ht="150.75" hidden="1" customHeight="1" x14ac:dyDescent="0.25">
      <c r="A2443" s="65">
        <f t="shared" si="375"/>
        <v>294</v>
      </c>
      <c r="B2443" s="66"/>
      <c r="C2443" s="67" t="s">
        <v>2738</v>
      </c>
      <c r="D2443" s="66" t="s">
        <v>2739</v>
      </c>
      <c r="E2443" s="68" t="s">
        <v>86</v>
      </c>
      <c r="F2443" s="65">
        <v>1</v>
      </c>
      <c r="G2443" s="88">
        <v>27633313</v>
      </c>
      <c r="H2443" s="70">
        <v>0</v>
      </c>
      <c r="I2443" s="65">
        <v>1</v>
      </c>
      <c r="J2443" s="87">
        <f t="shared" si="377"/>
        <v>27633313</v>
      </c>
      <c r="K2443" s="70">
        <f t="shared" si="377"/>
        <v>0</v>
      </c>
      <c r="L2443" s="72"/>
      <c r="M2443" s="72"/>
      <c r="N2443" s="72"/>
      <c r="O2443" s="66"/>
      <c r="P2443" s="90"/>
      <c r="Q2443" s="65">
        <v>2003</v>
      </c>
      <c r="R2443" s="66">
        <v>10</v>
      </c>
      <c r="S2443" s="75">
        <f t="shared" si="372"/>
        <v>0.1</v>
      </c>
      <c r="T2443" s="76">
        <f t="shared" si="373"/>
        <v>2763331.3</v>
      </c>
      <c r="U2443" s="66">
        <f t="shared" si="371"/>
        <v>15</v>
      </c>
      <c r="V2443" s="66"/>
      <c r="W2443" s="77">
        <f t="shared" si="374"/>
        <v>41449969.5</v>
      </c>
      <c r="X2443" s="18">
        <f t="shared" si="378"/>
        <v>0</v>
      </c>
    </row>
    <row r="2444" spans="1:24" hidden="1" x14ac:dyDescent="0.25">
      <c r="A2444" s="65">
        <f t="shared" si="375"/>
        <v>295</v>
      </c>
      <c r="B2444" s="66"/>
      <c r="C2444" s="67" t="s">
        <v>2740</v>
      </c>
      <c r="D2444" s="66" t="s">
        <v>2741</v>
      </c>
      <c r="E2444" s="68" t="s">
        <v>86</v>
      </c>
      <c r="F2444" s="65">
        <v>1</v>
      </c>
      <c r="G2444" s="88">
        <v>27633313</v>
      </c>
      <c r="H2444" s="70">
        <v>0</v>
      </c>
      <c r="I2444" s="65">
        <v>1</v>
      </c>
      <c r="J2444" s="87">
        <f t="shared" si="377"/>
        <v>27633313</v>
      </c>
      <c r="K2444" s="70">
        <f t="shared" si="377"/>
        <v>0</v>
      </c>
      <c r="L2444" s="72"/>
      <c r="M2444" s="72"/>
      <c r="N2444" s="72"/>
      <c r="O2444" s="66"/>
      <c r="P2444" s="90"/>
      <c r="Q2444" s="65">
        <v>2003</v>
      </c>
      <c r="R2444" s="66">
        <v>10</v>
      </c>
      <c r="S2444" s="75">
        <f t="shared" si="372"/>
        <v>0.1</v>
      </c>
      <c r="T2444" s="76">
        <f t="shared" si="373"/>
        <v>2763331.3</v>
      </c>
      <c r="U2444" s="66">
        <f t="shared" si="371"/>
        <v>15</v>
      </c>
      <c r="V2444" s="66"/>
      <c r="W2444" s="77">
        <f t="shared" si="374"/>
        <v>41449969.5</v>
      </c>
      <c r="X2444" s="18">
        <f t="shared" si="378"/>
        <v>0</v>
      </c>
    </row>
    <row r="2445" spans="1:24" hidden="1" x14ac:dyDescent="0.25">
      <c r="A2445" s="65">
        <f t="shared" si="375"/>
        <v>296</v>
      </c>
      <c r="B2445" s="66"/>
      <c r="C2445" s="67" t="s">
        <v>2740</v>
      </c>
      <c r="D2445" s="66" t="s">
        <v>2742</v>
      </c>
      <c r="E2445" s="68" t="s">
        <v>86</v>
      </c>
      <c r="F2445" s="65">
        <v>1</v>
      </c>
      <c r="G2445" s="88">
        <v>27633313</v>
      </c>
      <c r="H2445" s="70">
        <v>0</v>
      </c>
      <c r="I2445" s="65">
        <v>1</v>
      </c>
      <c r="J2445" s="87">
        <f t="shared" si="377"/>
        <v>27633313</v>
      </c>
      <c r="K2445" s="70">
        <f t="shared" si="377"/>
        <v>0</v>
      </c>
      <c r="L2445" s="72"/>
      <c r="M2445" s="72"/>
      <c r="N2445" s="72"/>
      <c r="O2445" s="66"/>
      <c r="P2445" s="90"/>
      <c r="Q2445" s="65">
        <v>2003</v>
      </c>
      <c r="R2445" s="66">
        <v>10</v>
      </c>
      <c r="S2445" s="75">
        <f t="shared" si="372"/>
        <v>0.1</v>
      </c>
      <c r="T2445" s="76">
        <f t="shared" si="373"/>
        <v>2763331.3</v>
      </c>
      <c r="U2445" s="66">
        <f t="shared" si="371"/>
        <v>15</v>
      </c>
      <c r="V2445" s="66"/>
      <c r="W2445" s="77">
        <f t="shared" si="374"/>
        <v>41449969.5</v>
      </c>
      <c r="X2445" s="18">
        <f t="shared" si="378"/>
        <v>0</v>
      </c>
    </row>
    <row r="2446" spans="1:24" hidden="1" x14ac:dyDescent="0.25">
      <c r="A2446" s="65">
        <f t="shared" si="375"/>
        <v>297</v>
      </c>
      <c r="B2446" s="66"/>
      <c r="C2446" s="67" t="s">
        <v>2740</v>
      </c>
      <c r="D2446" s="66" t="s">
        <v>2743</v>
      </c>
      <c r="E2446" s="68" t="s">
        <v>86</v>
      </c>
      <c r="F2446" s="65">
        <v>1</v>
      </c>
      <c r="G2446" s="88">
        <v>27633313</v>
      </c>
      <c r="H2446" s="70">
        <v>0</v>
      </c>
      <c r="I2446" s="65">
        <v>1</v>
      </c>
      <c r="J2446" s="87">
        <f t="shared" si="377"/>
        <v>27633313</v>
      </c>
      <c r="K2446" s="70">
        <f t="shared" si="377"/>
        <v>0</v>
      </c>
      <c r="L2446" s="72"/>
      <c r="M2446" s="72"/>
      <c r="N2446" s="72"/>
      <c r="O2446" s="66"/>
      <c r="P2446" s="90"/>
      <c r="Q2446" s="65">
        <v>2003</v>
      </c>
      <c r="R2446" s="66">
        <v>10</v>
      </c>
      <c r="S2446" s="75">
        <f t="shared" si="372"/>
        <v>0.1</v>
      </c>
      <c r="T2446" s="76">
        <f t="shared" si="373"/>
        <v>2763331.3</v>
      </c>
      <c r="U2446" s="66">
        <f t="shared" si="371"/>
        <v>15</v>
      </c>
      <c r="V2446" s="66"/>
      <c r="W2446" s="77">
        <f t="shared" si="374"/>
        <v>41449969.5</v>
      </c>
      <c r="X2446" s="18">
        <f t="shared" si="378"/>
        <v>0</v>
      </c>
    </row>
    <row r="2447" spans="1:24" hidden="1" x14ac:dyDescent="0.25">
      <c r="A2447" s="65">
        <f t="shared" si="375"/>
        <v>298</v>
      </c>
      <c r="B2447" s="66"/>
      <c r="C2447" s="67" t="s">
        <v>2740</v>
      </c>
      <c r="D2447" s="66" t="s">
        <v>2744</v>
      </c>
      <c r="E2447" s="68" t="s">
        <v>86</v>
      </c>
      <c r="F2447" s="65">
        <v>1</v>
      </c>
      <c r="G2447" s="88">
        <v>27633313</v>
      </c>
      <c r="H2447" s="70">
        <v>0</v>
      </c>
      <c r="I2447" s="65">
        <v>1</v>
      </c>
      <c r="J2447" s="87">
        <f t="shared" si="377"/>
        <v>27633313</v>
      </c>
      <c r="K2447" s="70">
        <f t="shared" si="377"/>
        <v>0</v>
      </c>
      <c r="L2447" s="72"/>
      <c r="M2447" s="72"/>
      <c r="N2447" s="72"/>
      <c r="O2447" s="66"/>
      <c r="P2447" s="90"/>
      <c r="Q2447" s="65">
        <v>2003</v>
      </c>
      <c r="R2447" s="66">
        <v>10</v>
      </c>
      <c r="S2447" s="75">
        <f t="shared" si="372"/>
        <v>0.1</v>
      </c>
      <c r="T2447" s="76">
        <f t="shared" si="373"/>
        <v>2763331.3</v>
      </c>
      <c r="U2447" s="66">
        <f t="shared" si="371"/>
        <v>15</v>
      </c>
      <c r="V2447" s="66"/>
      <c r="W2447" s="77">
        <f t="shared" si="374"/>
        <v>41449969.5</v>
      </c>
      <c r="X2447" s="18">
        <f t="shared" si="378"/>
        <v>0</v>
      </c>
    </row>
    <row r="2448" spans="1:24" hidden="1" x14ac:dyDescent="0.25">
      <c r="A2448" s="65">
        <f t="shared" si="375"/>
        <v>299</v>
      </c>
      <c r="B2448" s="66"/>
      <c r="C2448" s="67" t="s">
        <v>2740</v>
      </c>
      <c r="D2448" s="66" t="s">
        <v>2745</v>
      </c>
      <c r="E2448" s="68" t="s">
        <v>86</v>
      </c>
      <c r="F2448" s="65">
        <v>1</v>
      </c>
      <c r="G2448" s="88">
        <v>27633313</v>
      </c>
      <c r="H2448" s="70">
        <v>0</v>
      </c>
      <c r="I2448" s="65">
        <v>1</v>
      </c>
      <c r="J2448" s="87">
        <f t="shared" si="377"/>
        <v>27633313</v>
      </c>
      <c r="K2448" s="70">
        <f t="shared" si="377"/>
        <v>0</v>
      </c>
      <c r="L2448" s="72"/>
      <c r="M2448" s="72"/>
      <c r="N2448" s="72"/>
      <c r="O2448" s="66"/>
      <c r="P2448" s="90"/>
      <c r="Q2448" s="65">
        <v>2003</v>
      </c>
      <c r="R2448" s="66">
        <v>10</v>
      </c>
      <c r="S2448" s="75">
        <f t="shared" si="372"/>
        <v>0.1</v>
      </c>
      <c r="T2448" s="76">
        <f t="shared" si="373"/>
        <v>2763331.3</v>
      </c>
      <c r="U2448" s="66">
        <f t="shared" si="371"/>
        <v>15</v>
      </c>
      <c r="V2448" s="66"/>
      <c r="W2448" s="77">
        <f t="shared" si="374"/>
        <v>41449969.5</v>
      </c>
      <c r="X2448" s="18">
        <f t="shared" si="378"/>
        <v>0</v>
      </c>
    </row>
    <row r="2449" spans="1:24" hidden="1" x14ac:dyDescent="0.25">
      <c r="A2449" s="65">
        <f t="shared" si="375"/>
        <v>300</v>
      </c>
      <c r="B2449" s="66"/>
      <c r="C2449" s="67" t="s">
        <v>2740</v>
      </c>
      <c r="D2449" s="66" t="s">
        <v>2746</v>
      </c>
      <c r="E2449" s="68" t="s">
        <v>86</v>
      </c>
      <c r="F2449" s="65">
        <v>1</v>
      </c>
      <c r="G2449" s="88">
        <v>27633313</v>
      </c>
      <c r="H2449" s="70">
        <v>0</v>
      </c>
      <c r="I2449" s="65">
        <v>1</v>
      </c>
      <c r="J2449" s="87">
        <f t="shared" si="377"/>
        <v>27633313</v>
      </c>
      <c r="K2449" s="70">
        <f t="shared" si="377"/>
        <v>0</v>
      </c>
      <c r="L2449" s="72"/>
      <c r="M2449" s="72"/>
      <c r="N2449" s="72"/>
      <c r="O2449" s="66"/>
      <c r="P2449" s="90"/>
      <c r="Q2449" s="65">
        <v>2003</v>
      </c>
      <c r="R2449" s="66">
        <v>10</v>
      </c>
      <c r="S2449" s="75">
        <f t="shared" si="372"/>
        <v>0.1</v>
      </c>
      <c r="T2449" s="76">
        <f t="shared" si="373"/>
        <v>2763331.3</v>
      </c>
      <c r="U2449" s="66">
        <f t="shared" si="371"/>
        <v>15</v>
      </c>
      <c r="V2449" s="66"/>
      <c r="W2449" s="77">
        <f t="shared" si="374"/>
        <v>41449969.5</v>
      </c>
      <c r="X2449" s="18">
        <f t="shared" si="378"/>
        <v>0</v>
      </c>
    </row>
    <row r="2450" spans="1:24" hidden="1" x14ac:dyDescent="0.25">
      <c r="A2450" s="65">
        <f t="shared" si="375"/>
        <v>301</v>
      </c>
      <c r="B2450" s="66"/>
      <c r="C2450" s="67" t="s">
        <v>2740</v>
      </c>
      <c r="D2450" s="66" t="s">
        <v>2747</v>
      </c>
      <c r="E2450" s="68" t="s">
        <v>86</v>
      </c>
      <c r="F2450" s="65">
        <v>1</v>
      </c>
      <c r="G2450" s="88">
        <v>27633313</v>
      </c>
      <c r="H2450" s="70">
        <v>0</v>
      </c>
      <c r="I2450" s="65">
        <v>1</v>
      </c>
      <c r="J2450" s="87">
        <f t="shared" si="377"/>
        <v>27633313</v>
      </c>
      <c r="K2450" s="70">
        <f t="shared" si="377"/>
        <v>0</v>
      </c>
      <c r="L2450" s="72"/>
      <c r="M2450" s="72"/>
      <c r="N2450" s="72"/>
      <c r="O2450" s="66"/>
      <c r="P2450" s="90"/>
      <c r="Q2450" s="65">
        <v>2003</v>
      </c>
      <c r="R2450" s="66">
        <v>10</v>
      </c>
      <c r="S2450" s="75">
        <f t="shared" si="372"/>
        <v>0.1</v>
      </c>
      <c r="T2450" s="76">
        <f t="shared" si="373"/>
        <v>2763331.3</v>
      </c>
      <c r="U2450" s="66">
        <f t="shared" si="371"/>
        <v>15</v>
      </c>
      <c r="V2450" s="66"/>
      <c r="W2450" s="77">
        <f t="shared" si="374"/>
        <v>41449969.5</v>
      </c>
      <c r="X2450" s="18">
        <f t="shared" si="378"/>
        <v>0</v>
      </c>
    </row>
    <row r="2451" spans="1:24" hidden="1" x14ac:dyDescent="0.25">
      <c r="A2451" s="65">
        <f t="shared" si="375"/>
        <v>302</v>
      </c>
      <c r="B2451" s="66"/>
      <c r="C2451" s="67" t="s">
        <v>2740</v>
      </c>
      <c r="D2451" s="66" t="s">
        <v>2748</v>
      </c>
      <c r="E2451" s="68" t="s">
        <v>86</v>
      </c>
      <c r="F2451" s="65">
        <v>1</v>
      </c>
      <c r="G2451" s="88">
        <v>27633313</v>
      </c>
      <c r="H2451" s="70">
        <v>0</v>
      </c>
      <c r="I2451" s="65">
        <v>1</v>
      </c>
      <c r="J2451" s="87">
        <f t="shared" si="377"/>
        <v>27633313</v>
      </c>
      <c r="K2451" s="70">
        <f t="shared" si="377"/>
        <v>0</v>
      </c>
      <c r="L2451" s="72"/>
      <c r="M2451" s="72"/>
      <c r="N2451" s="72"/>
      <c r="O2451" s="66"/>
      <c r="P2451" s="90"/>
      <c r="Q2451" s="65">
        <v>2003</v>
      </c>
      <c r="R2451" s="66">
        <v>10</v>
      </c>
      <c r="S2451" s="75">
        <f t="shared" si="372"/>
        <v>0.1</v>
      </c>
      <c r="T2451" s="76">
        <f t="shared" si="373"/>
        <v>2763331.3</v>
      </c>
      <c r="U2451" s="66">
        <f t="shared" si="371"/>
        <v>15</v>
      </c>
      <c r="V2451" s="66"/>
      <c r="W2451" s="77">
        <f t="shared" si="374"/>
        <v>41449969.5</v>
      </c>
      <c r="X2451" s="18">
        <f t="shared" si="378"/>
        <v>0</v>
      </c>
    </row>
    <row r="2452" spans="1:24" hidden="1" x14ac:dyDescent="0.25">
      <c r="A2452" s="65">
        <f t="shared" si="375"/>
        <v>303</v>
      </c>
      <c r="B2452" s="66"/>
      <c r="C2452" s="67" t="s">
        <v>2740</v>
      </c>
      <c r="D2452" s="66" t="s">
        <v>2749</v>
      </c>
      <c r="E2452" s="68" t="s">
        <v>86</v>
      </c>
      <c r="F2452" s="65">
        <v>1</v>
      </c>
      <c r="G2452" s="88">
        <v>27633313</v>
      </c>
      <c r="H2452" s="70">
        <v>0</v>
      </c>
      <c r="I2452" s="65">
        <v>1</v>
      </c>
      <c r="J2452" s="87">
        <f t="shared" si="377"/>
        <v>27633313</v>
      </c>
      <c r="K2452" s="70">
        <f t="shared" si="377"/>
        <v>0</v>
      </c>
      <c r="L2452" s="72"/>
      <c r="M2452" s="72"/>
      <c r="N2452" s="72"/>
      <c r="O2452" s="66"/>
      <c r="P2452" s="90"/>
      <c r="Q2452" s="65">
        <v>2003</v>
      </c>
      <c r="R2452" s="66">
        <v>10</v>
      </c>
      <c r="S2452" s="75">
        <f t="shared" si="372"/>
        <v>0.1</v>
      </c>
      <c r="T2452" s="76">
        <f t="shared" si="373"/>
        <v>2763331.3</v>
      </c>
      <c r="U2452" s="66">
        <f t="shared" si="371"/>
        <v>15</v>
      </c>
      <c r="V2452" s="66"/>
      <c r="W2452" s="77">
        <f t="shared" si="374"/>
        <v>41449969.5</v>
      </c>
      <c r="X2452" s="18">
        <f t="shared" si="378"/>
        <v>0</v>
      </c>
    </row>
    <row r="2453" spans="1:24" hidden="1" x14ac:dyDescent="0.25">
      <c r="A2453" s="65">
        <f t="shared" si="375"/>
        <v>304</v>
      </c>
      <c r="B2453" s="66"/>
      <c r="C2453" s="67" t="s">
        <v>2740</v>
      </c>
      <c r="D2453" s="66" t="s">
        <v>2750</v>
      </c>
      <c r="E2453" s="68" t="s">
        <v>86</v>
      </c>
      <c r="F2453" s="65">
        <v>1</v>
      </c>
      <c r="G2453" s="88">
        <v>27633313</v>
      </c>
      <c r="H2453" s="70">
        <v>0</v>
      </c>
      <c r="I2453" s="65">
        <v>1</v>
      </c>
      <c r="J2453" s="87">
        <f t="shared" si="377"/>
        <v>27633313</v>
      </c>
      <c r="K2453" s="70">
        <f t="shared" si="377"/>
        <v>0</v>
      </c>
      <c r="L2453" s="72"/>
      <c r="M2453" s="72"/>
      <c r="N2453" s="72"/>
      <c r="O2453" s="66"/>
      <c r="P2453" s="90"/>
      <c r="Q2453" s="65">
        <v>2003</v>
      </c>
      <c r="R2453" s="66">
        <v>10</v>
      </c>
      <c r="S2453" s="75">
        <f t="shared" si="372"/>
        <v>0.1</v>
      </c>
      <c r="T2453" s="76">
        <f t="shared" si="373"/>
        <v>2763331.3</v>
      </c>
      <c r="U2453" s="66">
        <f t="shared" si="371"/>
        <v>15</v>
      </c>
      <c r="V2453" s="66"/>
      <c r="W2453" s="77">
        <f t="shared" si="374"/>
        <v>41449969.5</v>
      </c>
      <c r="X2453" s="18">
        <f t="shared" si="378"/>
        <v>0</v>
      </c>
    </row>
    <row r="2454" spans="1:24" hidden="1" x14ac:dyDescent="0.25">
      <c r="A2454" s="65">
        <f t="shared" si="375"/>
        <v>305</v>
      </c>
      <c r="B2454" s="66"/>
      <c r="C2454" s="67" t="s">
        <v>2740</v>
      </c>
      <c r="D2454" s="66" t="s">
        <v>2751</v>
      </c>
      <c r="E2454" s="68" t="s">
        <v>86</v>
      </c>
      <c r="F2454" s="65">
        <v>1</v>
      </c>
      <c r="G2454" s="88">
        <v>27633313</v>
      </c>
      <c r="H2454" s="70">
        <v>0</v>
      </c>
      <c r="I2454" s="65">
        <v>1</v>
      </c>
      <c r="J2454" s="87">
        <f t="shared" si="377"/>
        <v>27633313</v>
      </c>
      <c r="K2454" s="70">
        <f t="shared" si="377"/>
        <v>0</v>
      </c>
      <c r="L2454" s="72"/>
      <c r="M2454" s="72"/>
      <c r="N2454" s="72"/>
      <c r="O2454" s="66"/>
      <c r="P2454" s="90"/>
      <c r="Q2454" s="65">
        <v>2003</v>
      </c>
      <c r="R2454" s="66">
        <v>10</v>
      </c>
      <c r="S2454" s="75">
        <f t="shared" si="372"/>
        <v>0.1</v>
      </c>
      <c r="T2454" s="76">
        <f t="shared" si="373"/>
        <v>2763331.3</v>
      </c>
      <c r="U2454" s="66">
        <f t="shared" si="371"/>
        <v>15</v>
      </c>
      <c r="V2454" s="66"/>
      <c r="W2454" s="77">
        <f t="shared" si="374"/>
        <v>41449969.5</v>
      </c>
      <c r="X2454" s="18">
        <f t="shared" si="378"/>
        <v>0</v>
      </c>
    </row>
    <row r="2455" spans="1:24" hidden="1" x14ac:dyDescent="0.25">
      <c r="A2455" s="65">
        <f t="shared" si="375"/>
        <v>306</v>
      </c>
      <c r="B2455" s="66"/>
      <c r="C2455" s="67" t="s">
        <v>2740</v>
      </c>
      <c r="D2455" s="66" t="s">
        <v>2752</v>
      </c>
      <c r="E2455" s="68" t="s">
        <v>86</v>
      </c>
      <c r="F2455" s="65">
        <v>1</v>
      </c>
      <c r="G2455" s="88">
        <v>27633313</v>
      </c>
      <c r="H2455" s="70">
        <v>0</v>
      </c>
      <c r="I2455" s="65">
        <v>1</v>
      </c>
      <c r="J2455" s="87">
        <f t="shared" si="377"/>
        <v>27633313</v>
      </c>
      <c r="K2455" s="70">
        <f t="shared" si="377"/>
        <v>0</v>
      </c>
      <c r="L2455" s="72"/>
      <c r="M2455" s="72"/>
      <c r="N2455" s="72"/>
      <c r="O2455" s="66"/>
      <c r="P2455" s="90"/>
      <c r="Q2455" s="65">
        <v>2003</v>
      </c>
      <c r="R2455" s="66">
        <v>10</v>
      </c>
      <c r="S2455" s="75">
        <f t="shared" si="372"/>
        <v>0.1</v>
      </c>
      <c r="T2455" s="76">
        <f t="shared" si="373"/>
        <v>2763331.3</v>
      </c>
      <c r="U2455" s="66">
        <f t="shared" si="371"/>
        <v>15</v>
      </c>
      <c r="V2455" s="66"/>
      <c r="W2455" s="77">
        <f t="shared" si="374"/>
        <v>41449969.5</v>
      </c>
      <c r="X2455" s="18">
        <f t="shared" si="378"/>
        <v>0</v>
      </c>
    </row>
    <row r="2456" spans="1:24" hidden="1" x14ac:dyDescent="0.25">
      <c r="A2456" s="65">
        <f t="shared" si="375"/>
        <v>307</v>
      </c>
      <c r="B2456" s="66"/>
      <c r="C2456" s="67" t="s">
        <v>2740</v>
      </c>
      <c r="D2456" s="66" t="s">
        <v>2753</v>
      </c>
      <c r="E2456" s="68" t="s">
        <v>86</v>
      </c>
      <c r="F2456" s="65">
        <v>1</v>
      </c>
      <c r="G2456" s="88">
        <v>27633313</v>
      </c>
      <c r="H2456" s="70">
        <v>0</v>
      </c>
      <c r="I2456" s="65">
        <v>1</v>
      </c>
      <c r="J2456" s="87">
        <f t="shared" si="377"/>
        <v>27633313</v>
      </c>
      <c r="K2456" s="70">
        <f t="shared" si="377"/>
        <v>0</v>
      </c>
      <c r="L2456" s="72"/>
      <c r="M2456" s="72"/>
      <c r="N2456" s="72"/>
      <c r="O2456" s="66"/>
      <c r="P2456" s="90"/>
      <c r="Q2456" s="65">
        <v>2003</v>
      </c>
      <c r="R2456" s="66">
        <v>10</v>
      </c>
      <c r="S2456" s="75">
        <f t="shared" si="372"/>
        <v>0.1</v>
      </c>
      <c r="T2456" s="76">
        <f t="shared" si="373"/>
        <v>2763331.3</v>
      </c>
      <c r="U2456" s="66">
        <f t="shared" si="371"/>
        <v>15</v>
      </c>
      <c r="V2456" s="66"/>
      <c r="W2456" s="77">
        <f t="shared" si="374"/>
        <v>41449969.5</v>
      </c>
      <c r="X2456" s="18">
        <f t="shared" si="378"/>
        <v>0</v>
      </c>
    </row>
    <row r="2457" spans="1:24" hidden="1" x14ac:dyDescent="0.25">
      <c r="A2457" s="65">
        <f t="shared" si="375"/>
        <v>308</v>
      </c>
      <c r="B2457" s="66"/>
      <c r="C2457" s="67" t="s">
        <v>2740</v>
      </c>
      <c r="D2457" s="66" t="s">
        <v>2754</v>
      </c>
      <c r="E2457" s="68" t="s">
        <v>86</v>
      </c>
      <c r="F2457" s="65">
        <v>1</v>
      </c>
      <c r="G2457" s="88">
        <v>27633313</v>
      </c>
      <c r="H2457" s="70">
        <v>0</v>
      </c>
      <c r="I2457" s="65">
        <v>1</v>
      </c>
      <c r="J2457" s="87">
        <f t="shared" si="377"/>
        <v>27633313</v>
      </c>
      <c r="K2457" s="70">
        <f t="shared" si="377"/>
        <v>0</v>
      </c>
      <c r="L2457" s="72"/>
      <c r="M2457" s="72"/>
      <c r="N2457" s="72"/>
      <c r="O2457" s="66"/>
      <c r="P2457" s="90"/>
      <c r="Q2457" s="65">
        <v>2003</v>
      </c>
      <c r="R2457" s="66">
        <v>10</v>
      </c>
      <c r="S2457" s="75">
        <f t="shared" si="372"/>
        <v>0.1</v>
      </c>
      <c r="T2457" s="76">
        <f t="shared" si="373"/>
        <v>2763331.3</v>
      </c>
      <c r="U2457" s="66">
        <f t="shared" si="371"/>
        <v>15</v>
      </c>
      <c r="V2457" s="66"/>
      <c r="W2457" s="77">
        <f t="shared" si="374"/>
        <v>41449969.5</v>
      </c>
      <c r="X2457" s="18">
        <f t="shared" si="378"/>
        <v>0</v>
      </c>
    </row>
    <row r="2458" spans="1:24" hidden="1" x14ac:dyDescent="0.25">
      <c r="A2458" s="65">
        <f t="shared" si="375"/>
        <v>309</v>
      </c>
      <c r="B2458" s="66"/>
      <c r="C2458" s="67" t="s">
        <v>2740</v>
      </c>
      <c r="D2458" s="66" t="s">
        <v>2755</v>
      </c>
      <c r="E2458" s="68" t="s">
        <v>86</v>
      </c>
      <c r="F2458" s="65">
        <v>1</v>
      </c>
      <c r="G2458" s="88">
        <v>27633313</v>
      </c>
      <c r="H2458" s="70">
        <v>0</v>
      </c>
      <c r="I2458" s="65">
        <v>1</v>
      </c>
      <c r="J2458" s="87">
        <f t="shared" si="377"/>
        <v>27633313</v>
      </c>
      <c r="K2458" s="70">
        <f t="shared" si="377"/>
        <v>0</v>
      </c>
      <c r="L2458" s="72"/>
      <c r="M2458" s="72"/>
      <c r="N2458" s="72"/>
      <c r="O2458" s="66"/>
      <c r="P2458" s="90"/>
      <c r="Q2458" s="65">
        <v>2003</v>
      </c>
      <c r="R2458" s="66">
        <v>10</v>
      </c>
      <c r="S2458" s="75">
        <f t="shared" si="372"/>
        <v>0.1</v>
      </c>
      <c r="T2458" s="76">
        <f t="shared" si="373"/>
        <v>2763331.3</v>
      </c>
      <c r="U2458" s="66">
        <f t="shared" si="371"/>
        <v>15</v>
      </c>
      <c r="V2458" s="66"/>
      <c r="W2458" s="77">
        <f t="shared" si="374"/>
        <v>41449969.5</v>
      </c>
      <c r="X2458" s="18">
        <f t="shared" si="378"/>
        <v>0</v>
      </c>
    </row>
    <row r="2459" spans="1:24" hidden="1" x14ac:dyDescent="0.25">
      <c r="A2459" s="65">
        <f t="shared" si="375"/>
        <v>310</v>
      </c>
      <c r="B2459" s="66"/>
      <c r="C2459" s="67" t="s">
        <v>2740</v>
      </c>
      <c r="D2459" s="66" t="s">
        <v>2756</v>
      </c>
      <c r="E2459" s="68" t="s">
        <v>86</v>
      </c>
      <c r="F2459" s="65">
        <v>1</v>
      </c>
      <c r="G2459" s="88">
        <v>27633313</v>
      </c>
      <c r="H2459" s="70">
        <v>0</v>
      </c>
      <c r="I2459" s="65">
        <v>1</v>
      </c>
      <c r="J2459" s="87">
        <f t="shared" si="377"/>
        <v>27633313</v>
      </c>
      <c r="K2459" s="70">
        <f t="shared" si="377"/>
        <v>0</v>
      </c>
      <c r="L2459" s="72"/>
      <c r="M2459" s="72"/>
      <c r="N2459" s="72"/>
      <c r="O2459" s="66"/>
      <c r="P2459" s="90"/>
      <c r="Q2459" s="65">
        <v>2003</v>
      </c>
      <c r="R2459" s="66">
        <v>10</v>
      </c>
      <c r="S2459" s="75">
        <f t="shared" si="372"/>
        <v>0.1</v>
      </c>
      <c r="T2459" s="76">
        <f t="shared" si="373"/>
        <v>2763331.3</v>
      </c>
      <c r="U2459" s="66">
        <f t="shared" si="371"/>
        <v>15</v>
      </c>
      <c r="V2459" s="66"/>
      <c r="W2459" s="77">
        <f t="shared" si="374"/>
        <v>41449969.5</v>
      </c>
      <c r="X2459" s="18">
        <f t="shared" si="378"/>
        <v>0</v>
      </c>
    </row>
    <row r="2460" spans="1:24" hidden="1" x14ac:dyDescent="0.25">
      <c r="A2460" s="65">
        <f t="shared" si="375"/>
        <v>311</v>
      </c>
      <c r="B2460" s="66"/>
      <c r="C2460" s="67" t="s">
        <v>2757</v>
      </c>
      <c r="D2460" s="66">
        <v>5000606</v>
      </c>
      <c r="E2460" s="68" t="s">
        <v>86</v>
      </c>
      <c r="F2460" s="65">
        <v>1</v>
      </c>
      <c r="G2460" s="88">
        <v>18000000</v>
      </c>
      <c r="H2460" s="70">
        <v>0</v>
      </c>
      <c r="I2460" s="65">
        <v>1</v>
      </c>
      <c r="J2460" s="87">
        <f t="shared" si="377"/>
        <v>18000000</v>
      </c>
      <c r="K2460" s="70">
        <f t="shared" si="377"/>
        <v>0</v>
      </c>
      <c r="L2460" s="72"/>
      <c r="M2460" s="72"/>
      <c r="N2460" s="72"/>
      <c r="O2460" s="66"/>
      <c r="P2460" s="90"/>
      <c r="Q2460" s="65">
        <v>1999</v>
      </c>
      <c r="R2460" s="66">
        <v>10</v>
      </c>
      <c r="S2460" s="75">
        <f t="shared" si="372"/>
        <v>0.1</v>
      </c>
      <c r="T2460" s="76">
        <f t="shared" si="373"/>
        <v>1800000</v>
      </c>
      <c r="U2460" s="66">
        <f t="shared" si="371"/>
        <v>19</v>
      </c>
      <c r="V2460" s="66"/>
      <c r="W2460" s="77">
        <f t="shared" si="374"/>
        <v>34200000</v>
      </c>
      <c r="X2460" s="18">
        <f t="shared" si="378"/>
        <v>0</v>
      </c>
    </row>
    <row r="2461" spans="1:24" ht="16.5" hidden="1" customHeight="1" x14ac:dyDescent="0.25">
      <c r="A2461" s="65">
        <f t="shared" si="375"/>
        <v>312</v>
      </c>
      <c r="B2461" s="66"/>
      <c r="C2461" s="67" t="s">
        <v>2758</v>
      </c>
      <c r="D2461" s="66" t="s">
        <v>2759</v>
      </c>
      <c r="E2461" s="68" t="s">
        <v>86</v>
      </c>
      <c r="F2461" s="65">
        <v>1</v>
      </c>
      <c r="G2461" s="88">
        <v>45000000</v>
      </c>
      <c r="H2461" s="70">
        <f>G2461-W2461</f>
        <v>9000000</v>
      </c>
      <c r="I2461" s="65">
        <v>1</v>
      </c>
      <c r="J2461" s="87">
        <f t="shared" si="377"/>
        <v>45000000</v>
      </c>
      <c r="K2461" s="70">
        <f t="shared" si="377"/>
        <v>9000000</v>
      </c>
      <c r="L2461" s="72"/>
      <c r="M2461" s="72"/>
      <c r="N2461" s="72"/>
      <c r="O2461" s="66"/>
      <c r="P2461" s="90"/>
      <c r="Q2461" s="65">
        <v>2010</v>
      </c>
      <c r="R2461" s="66">
        <v>10</v>
      </c>
      <c r="S2461" s="75">
        <f t="shared" si="372"/>
        <v>0.1</v>
      </c>
      <c r="T2461" s="76">
        <f t="shared" si="373"/>
        <v>4500000</v>
      </c>
      <c r="U2461" s="66">
        <f t="shared" si="371"/>
        <v>8</v>
      </c>
      <c r="V2461" s="66"/>
      <c r="W2461" s="77">
        <f t="shared" si="374"/>
        <v>36000000</v>
      </c>
      <c r="X2461" s="18">
        <f t="shared" si="378"/>
        <v>9000000</v>
      </c>
    </row>
    <row r="2462" spans="1:24" ht="16.5" hidden="1" customHeight="1" x14ac:dyDescent="0.25">
      <c r="A2462" s="65">
        <f t="shared" si="375"/>
        <v>313</v>
      </c>
      <c r="B2462" s="66"/>
      <c r="C2462" s="67" t="s">
        <v>2758</v>
      </c>
      <c r="D2462" s="66" t="s">
        <v>2760</v>
      </c>
      <c r="E2462" s="68" t="s">
        <v>86</v>
      </c>
      <c r="F2462" s="65">
        <v>1</v>
      </c>
      <c r="G2462" s="88">
        <v>45000000</v>
      </c>
      <c r="H2462" s="70">
        <f>G2462-W2462</f>
        <v>9000000</v>
      </c>
      <c r="I2462" s="65">
        <v>1</v>
      </c>
      <c r="J2462" s="87">
        <f t="shared" si="377"/>
        <v>45000000</v>
      </c>
      <c r="K2462" s="70">
        <f t="shared" si="377"/>
        <v>9000000</v>
      </c>
      <c r="L2462" s="72"/>
      <c r="M2462" s="72"/>
      <c r="N2462" s="72"/>
      <c r="O2462" s="66"/>
      <c r="P2462" s="90"/>
      <c r="Q2462" s="65">
        <v>2010</v>
      </c>
      <c r="R2462" s="66">
        <v>10</v>
      </c>
      <c r="S2462" s="75">
        <f t="shared" si="372"/>
        <v>0.1</v>
      </c>
      <c r="T2462" s="76">
        <f t="shared" si="373"/>
        <v>4500000</v>
      </c>
      <c r="U2462" s="66">
        <f t="shared" si="371"/>
        <v>8</v>
      </c>
      <c r="V2462" s="66"/>
      <c r="W2462" s="77">
        <f t="shared" si="374"/>
        <v>36000000</v>
      </c>
      <c r="X2462" s="18">
        <f t="shared" si="378"/>
        <v>9000000</v>
      </c>
    </row>
    <row r="2463" spans="1:24" hidden="1" x14ac:dyDescent="0.25">
      <c r="A2463" s="65">
        <f t="shared" si="375"/>
        <v>314</v>
      </c>
      <c r="B2463" s="66"/>
      <c r="C2463" s="67" t="s">
        <v>2761</v>
      </c>
      <c r="D2463" s="66">
        <v>5000570</v>
      </c>
      <c r="E2463" s="68" t="s">
        <v>86</v>
      </c>
      <c r="F2463" s="65">
        <v>1</v>
      </c>
      <c r="G2463" s="88">
        <v>64933000</v>
      </c>
      <c r="H2463" s="70">
        <v>0</v>
      </c>
      <c r="I2463" s="65">
        <v>1</v>
      </c>
      <c r="J2463" s="87">
        <f t="shared" si="377"/>
        <v>64933000</v>
      </c>
      <c r="K2463" s="70">
        <f t="shared" si="377"/>
        <v>0</v>
      </c>
      <c r="L2463" s="72"/>
      <c r="M2463" s="72"/>
      <c r="N2463" s="72"/>
      <c r="O2463" s="66"/>
      <c r="P2463" s="90"/>
      <c r="Q2463" s="65">
        <v>1998</v>
      </c>
      <c r="R2463" s="66">
        <v>10</v>
      </c>
      <c r="S2463" s="75">
        <f t="shared" si="372"/>
        <v>0.1</v>
      </c>
      <c r="T2463" s="76">
        <f t="shared" si="373"/>
        <v>6493300</v>
      </c>
      <c r="U2463" s="66">
        <f t="shared" si="371"/>
        <v>20</v>
      </c>
      <c r="V2463" s="66"/>
      <c r="W2463" s="77">
        <f t="shared" si="374"/>
        <v>129866000</v>
      </c>
      <c r="X2463" s="18">
        <f t="shared" si="378"/>
        <v>0</v>
      </c>
    </row>
    <row r="2464" spans="1:24" ht="60" hidden="1" x14ac:dyDescent="0.25">
      <c r="A2464" s="65">
        <f t="shared" si="375"/>
        <v>315</v>
      </c>
      <c r="B2464" s="66"/>
      <c r="C2464" s="67" t="s">
        <v>2762</v>
      </c>
      <c r="D2464" s="66">
        <v>5000575</v>
      </c>
      <c r="E2464" s="68" t="s">
        <v>86</v>
      </c>
      <c r="F2464" s="65">
        <v>1</v>
      </c>
      <c r="G2464" s="88">
        <v>80000000</v>
      </c>
      <c r="H2464" s="70">
        <v>0</v>
      </c>
      <c r="I2464" s="65">
        <v>1</v>
      </c>
      <c r="J2464" s="87">
        <f t="shared" si="377"/>
        <v>80000000</v>
      </c>
      <c r="K2464" s="70">
        <f t="shared" si="377"/>
        <v>0</v>
      </c>
      <c r="L2464" s="72"/>
      <c r="M2464" s="72"/>
      <c r="N2464" s="72"/>
      <c r="O2464" s="66"/>
      <c r="P2464" s="90"/>
      <c r="Q2464" s="65">
        <v>1998</v>
      </c>
      <c r="R2464" s="66">
        <v>10</v>
      </c>
      <c r="S2464" s="75">
        <f t="shared" si="372"/>
        <v>0.1</v>
      </c>
      <c r="T2464" s="76">
        <f t="shared" si="373"/>
        <v>8000000</v>
      </c>
      <c r="U2464" s="66">
        <f t="shared" si="371"/>
        <v>20</v>
      </c>
      <c r="V2464" s="66"/>
      <c r="W2464" s="77">
        <f t="shared" si="374"/>
        <v>160000000</v>
      </c>
      <c r="X2464" s="18">
        <f t="shared" si="378"/>
        <v>0</v>
      </c>
    </row>
    <row r="2465" spans="1:24" hidden="1" x14ac:dyDescent="0.25">
      <c r="A2465" s="65">
        <f t="shared" si="375"/>
        <v>316</v>
      </c>
      <c r="B2465" s="66"/>
      <c r="C2465" s="67" t="s">
        <v>2763</v>
      </c>
      <c r="D2465" s="66">
        <v>5000571</v>
      </c>
      <c r="E2465" s="68" t="s">
        <v>86</v>
      </c>
      <c r="F2465" s="65">
        <v>1</v>
      </c>
      <c r="G2465" s="88">
        <v>28722000</v>
      </c>
      <c r="H2465" s="70">
        <v>0</v>
      </c>
      <c r="I2465" s="65">
        <v>1</v>
      </c>
      <c r="J2465" s="87">
        <f t="shared" si="377"/>
        <v>28722000</v>
      </c>
      <c r="K2465" s="70">
        <f t="shared" si="377"/>
        <v>0</v>
      </c>
      <c r="L2465" s="72"/>
      <c r="M2465" s="72"/>
      <c r="N2465" s="72"/>
      <c r="O2465" s="66"/>
      <c r="P2465" s="90"/>
      <c r="Q2465" s="65">
        <v>1998</v>
      </c>
      <c r="R2465" s="66">
        <v>10</v>
      </c>
      <c r="S2465" s="75">
        <f t="shared" si="372"/>
        <v>0.1</v>
      </c>
      <c r="T2465" s="76">
        <f t="shared" si="373"/>
        <v>2872200</v>
      </c>
      <c r="U2465" s="66">
        <f t="shared" si="371"/>
        <v>20</v>
      </c>
      <c r="V2465" s="66"/>
      <c r="W2465" s="77">
        <f t="shared" si="374"/>
        <v>57444000</v>
      </c>
      <c r="X2465" s="18">
        <f t="shared" si="378"/>
        <v>0</v>
      </c>
    </row>
    <row r="2466" spans="1:24" hidden="1" x14ac:dyDescent="0.25">
      <c r="A2466" s="65">
        <f t="shared" si="375"/>
        <v>317</v>
      </c>
      <c r="B2466" s="66"/>
      <c r="C2466" s="67" t="s">
        <v>2764</v>
      </c>
      <c r="D2466" s="66">
        <v>5000572</v>
      </c>
      <c r="E2466" s="68" t="s">
        <v>86</v>
      </c>
      <c r="F2466" s="65">
        <v>1</v>
      </c>
      <c r="G2466" s="88">
        <v>124535000</v>
      </c>
      <c r="H2466" s="70">
        <v>0</v>
      </c>
      <c r="I2466" s="65">
        <v>1</v>
      </c>
      <c r="J2466" s="87">
        <f t="shared" si="377"/>
        <v>124535000</v>
      </c>
      <c r="K2466" s="70">
        <f t="shared" si="377"/>
        <v>0</v>
      </c>
      <c r="L2466" s="72"/>
      <c r="M2466" s="72"/>
      <c r="N2466" s="72"/>
      <c r="O2466" s="66"/>
      <c r="P2466" s="90"/>
      <c r="Q2466" s="65">
        <v>1998</v>
      </c>
      <c r="R2466" s="66">
        <v>10</v>
      </c>
      <c r="S2466" s="75">
        <f t="shared" si="372"/>
        <v>0.1</v>
      </c>
      <c r="T2466" s="76">
        <f t="shared" si="373"/>
        <v>12453500</v>
      </c>
      <c r="U2466" s="66">
        <f t="shared" ref="U2466:U2535" si="379">2018-Q2466</f>
        <v>20</v>
      </c>
      <c r="V2466" s="66"/>
      <c r="W2466" s="77">
        <f t="shared" si="374"/>
        <v>249070000</v>
      </c>
      <c r="X2466" s="18">
        <f t="shared" si="378"/>
        <v>0</v>
      </c>
    </row>
    <row r="2467" spans="1:24" ht="75" hidden="1" x14ac:dyDescent="0.25">
      <c r="A2467" s="65">
        <f t="shared" si="375"/>
        <v>318</v>
      </c>
      <c r="B2467" s="66"/>
      <c r="C2467" s="67" t="s">
        <v>2765</v>
      </c>
      <c r="D2467" s="66">
        <v>5000576</v>
      </c>
      <c r="E2467" s="68" t="s">
        <v>86</v>
      </c>
      <c r="F2467" s="65">
        <v>1</v>
      </c>
      <c r="G2467" s="88">
        <v>102000000</v>
      </c>
      <c r="H2467" s="70">
        <v>0</v>
      </c>
      <c r="I2467" s="65">
        <v>1</v>
      </c>
      <c r="J2467" s="87">
        <f t="shared" si="377"/>
        <v>102000000</v>
      </c>
      <c r="K2467" s="70">
        <f t="shared" si="377"/>
        <v>0</v>
      </c>
      <c r="L2467" s="72"/>
      <c r="M2467" s="72"/>
      <c r="N2467" s="72"/>
      <c r="O2467" s="66"/>
      <c r="P2467" s="90"/>
      <c r="Q2467" s="65">
        <v>1998</v>
      </c>
      <c r="R2467" s="66">
        <v>10</v>
      </c>
      <c r="S2467" s="75">
        <f t="shared" si="372"/>
        <v>0.1</v>
      </c>
      <c r="T2467" s="76">
        <f t="shared" si="373"/>
        <v>10200000</v>
      </c>
      <c r="U2467" s="66">
        <f t="shared" si="379"/>
        <v>20</v>
      </c>
      <c r="V2467" s="66"/>
      <c r="W2467" s="77">
        <f t="shared" si="374"/>
        <v>204000000</v>
      </c>
      <c r="X2467" s="18">
        <f t="shared" si="378"/>
        <v>0</v>
      </c>
    </row>
    <row r="2468" spans="1:24" ht="30" hidden="1" x14ac:dyDescent="0.25">
      <c r="A2468" s="65">
        <f t="shared" si="375"/>
        <v>319</v>
      </c>
      <c r="B2468" s="66"/>
      <c r="C2468" s="67" t="s">
        <v>2766</v>
      </c>
      <c r="D2468" s="66">
        <v>5000573</v>
      </c>
      <c r="E2468" s="68" t="s">
        <v>86</v>
      </c>
      <c r="F2468" s="65">
        <v>1</v>
      </c>
      <c r="G2468" s="88">
        <v>119602000</v>
      </c>
      <c r="H2468" s="70">
        <v>0</v>
      </c>
      <c r="I2468" s="65">
        <v>1</v>
      </c>
      <c r="J2468" s="87">
        <f t="shared" si="377"/>
        <v>119602000</v>
      </c>
      <c r="K2468" s="70">
        <f t="shared" si="377"/>
        <v>0</v>
      </c>
      <c r="L2468" s="72"/>
      <c r="M2468" s="72"/>
      <c r="N2468" s="72"/>
      <c r="O2468" s="66"/>
      <c r="P2468" s="90"/>
      <c r="Q2468" s="65">
        <v>1998</v>
      </c>
      <c r="R2468" s="66">
        <v>10</v>
      </c>
      <c r="S2468" s="75">
        <f t="shared" si="372"/>
        <v>0.1</v>
      </c>
      <c r="T2468" s="76">
        <f t="shared" si="373"/>
        <v>11960200</v>
      </c>
      <c r="U2468" s="66">
        <f t="shared" si="379"/>
        <v>20</v>
      </c>
      <c r="V2468" s="66"/>
      <c r="W2468" s="77">
        <f t="shared" si="374"/>
        <v>239204000</v>
      </c>
      <c r="X2468" s="18">
        <f t="shared" si="378"/>
        <v>0</v>
      </c>
    </row>
    <row r="2469" spans="1:24" hidden="1" x14ac:dyDescent="0.25">
      <c r="A2469" s="65">
        <f t="shared" si="375"/>
        <v>320</v>
      </c>
      <c r="B2469" s="66"/>
      <c r="C2469" s="67" t="s">
        <v>2767</v>
      </c>
      <c r="D2469" s="66">
        <v>5000574</v>
      </c>
      <c r="E2469" s="68" t="s">
        <v>86</v>
      </c>
      <c r="F2469" s="65">
        <v>1</v>
      </c>
      <c r="G2469" s="88">
        <v>108000000</v>
      </c>
      <c r="H2469" s="70">
        <v>0</v>
      </c>
      <c r="I2469" s="65">
        <v>1</v>
      </c>
      <c r="J2469" s="87">
        <f t="shared" si="377"/>
        <v>108000000</v>
      </c>
      <c r="K2469" s="70">
        <f t="shared" si="377"/>
        <v>0</v>
      </c>
      <c r="L2469" s="72"/>
      <c r="M2469" s="72"/>
      <c r="N2469" s="72"/>
      <c r="O2469" s="66"/>
      <c r="P2469" s="90"/>
      <c r="Q2469" s="65">
        <v>1998</v>
      </c>
      <c r="R2469" s="66">
        <v>10</v>
      </c>
      <c r="S2469" s="75">
        <f t="shared" si="372"/>
        <v>0.1</v>
      </c>
      <c r="T2469" s="76">
        <f t="shared" si="373"/>
        <v>10800000</v>
      </c>
      <c r="U2469" s="66">
        <f t="shared" si="379"/>
        <v>20</v>
      </c>
      <c r="V2469" s="66"/>
      <c r="W2469" s="77">
        <f t="shared" si="374"/>
        <v>216000000</v>
      </c>
      <c r="X2469" s="18">
        <f t="shared" si="378"/>
        <v>0</v>
      </c>
    </row>
    <row r="2470" spans="1:24" hidden="1" x14ac:dyDescent="0.25">
      <c r="A2470" s="65">
        <f t="shared" si="375"/>
        <v>321</v>
      </c>
      <c r="B2470" s="66"/>
      <c r="C2470" s="67" t="s">
        <v>2768</v>
      </c>
      <c r="D2470" s="66" t="s">
        <v>2769</v>
      </c>
      <c r="E2470" s="68" t="s">
        <v>86</v>
      </c>
      <c r="F2470" s="65">
        <v>1</v>
      </c>
      <c r="G2470" s="88">
        <v>40005000</v>
      </c>
      <c r="H2470" s="70">
        <v>0</v>
      </c>
      <c r="I2470" s="65">
        <v>1</v>
      </c>
      <c r="J2470" s="87">
        <f t="shared" si="377"/>
        <v>40005000</v>
      </c>
      <c r="K2470" s="70">
        <f t="shared" si="377"/>
        <v>0</v>
      </c>
      <c r="L2470" s="72"/>
      <c r="M2470" s="72"/>
      <c r="N2470" s="72"/>
      <c r="O2470" s="66"/>
      <c r="P2470" s="90"/>
      <c r="Q2470" s="65">
        <v>2000</v>
      </c>
      <c r="R2470" s="66">
        <v>10</v>
      </c>
      <c r="S2470" s="75">
        <f t="shared" ref="S2470:S2533" si="380">100%/R2470</f>
        <v>0.1</v>
      </c>
      <c r="T2470" s="76">
        <f t="shared" ref="T2470:T2533" si="381">G2470/R2470</f>
        <v>4000500</v>
      </c>
      <c r="U2470" s="66">
        <f t="shared" si="379"/>
        <v>18</v>
      </c>
      <c r="V2470" s="66"/>
      <c r="W2470" s="77">
        <f t="shared" ref="W2470:W2533" si="382">T2470*U2470</f>
        <v>72009000</v>
      </c>
      <c r="X2470" s="18">
        <f t="shared" si="378"/>
        <v>0</v>
      </c>
    </row>
    <row r="2471" spans="1:24" hidden="1" x14ac:dyDescent="0.25">
      <c r="A2471" s="65">
        <f t="shared" si="375"/>
        <v>322</v>
      </c>
      <c r="B2471" s="66"/>
      <c r="C2471" s="67" t="s">
        <v>2768</v>
      </c>
      <c r="D2471" s="66" t="s">
        <v>2770</v>
      </c>
      <c r="E2471" s="68" t="s">
        <v>86</v>
      </c>
      <c r="F2471" s="65">
        <v>1</v>
      </c>
      <c r="G2471" s="88">
        <v>40005000</v>
      </c>
      <c r="H2471" s="70">
        <v>0</v>
      </c>
      <c r="I2471" s="65">
        <v>1</v>
      </c>
      <c r="J2471" s="87">
        <f t="shared" si="377"/>
        <v>40005000</v>
      </c>
      <c r="K2471" s="70">
        <f t="shared" si="377"/>
        <v>0</v>
      </c>
      <c r="L2471" s="72"/>
      <c r="M2471" s="72"/>
      <c r="N2471" s="72"/>
      <c r="O2471" s="66"/>
      <c r="P2471" s="90"/>
      <c r="Q2471" s="65">
        <v>2000</v>
      </c>
      <c r="R2471" s="66">
        <v>10</v>
      </c>
      <c r="S2471" s="75">
        <f t="shared" si="380"/>
        <v>0.1</v>
      </c>
      <c r="T2471" s="76">
        <f t="shared" si="381"/>
        <v>4000500</v>
      </c>
      <c r="U2471" s="66">
        <f t="shared" si="379"/>
        <v>18</v>
      </c>
      <c r="V2471" s="66"/>
      <c r="W2471" s="77">
        <f t="shared" si="382"/>
        <v>72009000</v>
      </c>
      <c r="X2471" s="18">
        <f t="shared" si="378"/>
        <v>0</v>
      </c>
    </row>
    <row r="2472" spans="1:24" hidden="1" x14ac:dyDescent="0.25">
      <c r="A2472" s="65">
        <f t="shared" ref="A2472:A2535" si="383">+A2471+1</f>
        <v>323</v>
      </c>
      <c r="B2472" s="66"/>
      <c r="C2472" s="72" t="s">
        <v>2771</v>
      </c>
      <c r="D2472" s="66" t="s">
        <v>2772</v>
      </c>
      <c r="E2472" s="68" t="s">
        <v>86</v>
      </c>
      <c r="F2472" s="65">
        <v>1</v>
      </c>
      <c r="G2472" s="88">
        <v>6678000</v>
      </c>
      <c r="H2472" s="70">
        <f t="shared" ref="H2472:H2535" si="384">G2472-W2472</f>
        <v>0</v>
      </c>
      <c r="I2472" s="65">
        <v>1</v>
      </c>
      <c r="J2472" s="87">
        <f t="shared" si="377"/>
        <v>6678000</v>
      </c>
      <c r="K2472" s="70">
        <f t="shared" si="377"/>
        <v>0</v>
      </c>
      <c r="L2472" s="72"/>
      <c r="M2472" s="72"/>
      <c r="N2472" s="72"/>
      <c r="O2472" s="66"/>
      <c r="P2472" s="73"/>
      <c r="Q2472" s="65">
        <v>2008</v>
      </c>
      <c r="R2472" s="66">
        <v>10</v>
      </c>
      <c r="S2472" s="75">
        <f t="shared" si="380"/>
        <v>0.1</v>
      </c>
      <c r="T2472" s="76">
        <f t="shared" si="381"/>
        <v>667800</v>
      </c>
      <c r="U2472" s="66">
        <f t="shared" si="379"/>
        <v>10</v>
      </c>
      <c r="V2472" s="66"/>
      <c r="W2472" s="77">
        <f t="shared" si="382"/>
        <v>6678000</v>
      </c>
      <c r="X2472" s="18">
        <f t="shared" si="378"/>
        <v>0</v>
      </c>
    </row>
    <row r="2473" spans="1:24" hidden="1" x14ac:dyDescent="0.25">
      <c r="A2473" s="65">
        <f t="shared" si="383"/>
        <v>324</v>
      </c>
      <c r="B2473" s="66"/>
      <c r="C2473" s="72" t="s">
        <v>2771</v>
      </c>
      <c r="D2473" s="66" t="s">
        <v>2773</v>
      </c>
      <c r="E2473" s="68" t="s">
        <v>86</v>
      </c>
      <c r="F2473" s="65">
        <v>1</v>
      </c>
      <c r="G2473" s="88">
        <v>6678000</v>
      </c>
      <c r="H2473" s="70">
        <f t="shared" si="384"/>
        <v>0</v>
      </c>
      <c r="I2473" s="65">
        <v>1</v>
      </c>
      <c r="J2473" s="87">
        <f t="shared" si="377"/>
        <v>6678000</v>
      </c>
      <c r="K2473" s="70">
        <f t="shared" si="377"/>
        <v>0</v>
      </c>
      <c r="L2473" s="72"/>
      <c r="M2473" s="72"/>
      <c r="N2473" s="72"/>
      <c r="O2473" s="66"/>
      <c r="P2473" s="73"/>
      <c r="Q2473" s="65">
        <v>2008</v>
      </c>
      <c r="R2473" s="66">
        <v>10</v>
      </c>
      <c r="S2473" s="75">
        <f t="shared" si="380"/>
        <v>0.1</v>
      </c>
      <c r="T2473" s="76">
        <f t="shared" si="381"/>
        <v>667800</v>
      </c>
      <c r="U2473" s="66">
        <f t="shared" si="379"/>
        <v>10</v>
      </c>
      <c r="V2473" s="66"/>
      <c r="W2473" s="77">
        <f t="shared" si="382"/>
        <v>6678000</v>
      </c>
      <c r="X2473" s="18">
        <f t="shared" si="378"/>
        <v>0</v>
      </c>
    </row>
    <row r="2474" spans="1:24" hidden="1" x14ac:dyDescent="0.25">
      <c r="A2474" s="65">
        <f t="shared" si="383"/>
        <v>325</v>
      </c>
      <c r="B2474" s="66"/>
      <c r="C2474" s="72" t="s">
        <v>2771</v>
      </c>
      <c r="D2474" s="66" t="s">
        <v>2774</v>
      </c>
      <c r="E2474" s="68" t="s">
        <v>86</v>
      </c>
      <c r="F2474" s="65">
        <v>1</v>
      </c>
      <c r="G2474" s="88">
        <v>6678000</v>
      </c>
      <c r="H2474" s="70">
        <f t="shared" si="384"/>
        <v>0</v>
      </c>
      <c r="I2474" s="65">
        <v>1</v>
      </c>
      <c r="J2474" s="87">
        <f t="shared" si="377"/>
        <v>6678000</v>
      </c>
      <c r="K2474" s="70">
        <f t="shared" si="377"/>
        <v>0</v>
      </c>
      <c r="L2474" s="72"/>
      <c r="M2474" s="72"/>
      <c r="N2474" s="72"/>
      <c r="O2474" s="66"/>
      <c r="P2474" s="73"/>
      <c r="Q2474" s="65">
        <v>2008</v>
      </c>
      <c r="R2474" s="66">
        <v>10</v>
      </c>
      <c r="S2474" s="75">
        <f t="shared" si="380"/>
        <v>0.1</v>
      </c>
      <c r="T2474" s="76">
        <f t="shared" si="381"/>
        <v>667800</v>
      </c>
      <c r="U2474" s="66">
        <f t="shared" si="379"/>
        <v>10</v>
      </c>
      <c r="V2474" s="66"/>
      <c r="W2474" s="77">
        <f t="shared" si="382"/>
        <v>6678000</v>
      </c>
      <c r="X2474" s="18">
        <f t="shared" si="378"/>
        <v>0</v>
      </c>
    </row>
    <row r="2475" spans="1:24" hidden="1" x14ac:dyDescent="0.25">
      <c r="A2475" s="65">
        <f t="shared" si="383"/>
        <v>326</v>
      </c>
      <c r="B2475" s="66"/>
      <c r="C2475" s="72" t="s">
        <v>2771</v>
      </c>
      <c r="D2475" s="66" t="s">
        <v>2775</v>
      </c>
      <c r="E2475" s="68" t="s">
        <v>86</v>
      </c>
      <c r="F2475" s="65">
        <v>1</v>
      </c>
      <c r="G2475" s="88">
        <v>6678000</v>
      </c>
      <c r="H2475" s="70">
        <f t="shared" si="384"/>
        <v>0</v>
      </c>
      <c r="I2475" s="65">
        <v>1</v>
      </c>
      <c r="J2475" s="87">
        <f t="shared" si="377"/>
        <v>6678000</v>
      </c>
      <c r="K2475" s="70">
        <f t="shared" si="377"/>
        <v>0</v>
      </c>
      <c r="L2475" s="72"/>
      <c r="M2475" s="72"/>
      <c r="N2475" s="72"/>
      <c r="O2475" s="66"/>
      <c r="P2475" s="73"/>
      <c r="Q2475" s="65">
        <v>2008</v>
      </c>
      <c r="R2475" s="66">
        <v>10</v>
      </c>
      <c r="S2475" s="75">
        <f t="shared" si="380"/>
        <v>0.1</v>
      </c>
      <c r="T2475" s="76">
        <f t="shared" si="381"/>
        <v>667800</v>
      </c>
      <c r="U2475" s="66">
        <f t="shared" si="379"/>
        <v>10</v>
      </c>
      <c r="V2475" s="66"/>
      <c r="W2475" s="77">
        <f t="shared" si="382"/>
        <v>6678000</v>
      </c>
      <c r="X2475" s="18">
        <f t="shared" si="378"/>
        <v>0</v>
      </c>
    </row>
    <row r="2476" spans="1:24" hidden="1" x14ac:dyDescent="0.25">
      <c r="A2476" s="65">
        <f t="shared" si="383"/>
        <v>327</v>
      </c>
      <c r="B2476" s="66"/>
      <c r="C2476" s="72" t="s">
        <v>2771</v>
      </c>
      <c r="D2476" s="66" t="s">
        <v>2776</v>
      </c>
      <c r="E2476" s="68" t="s">
        <v>86</v>
      </c>
      <c r="F2476" s="65">
        <v>1</v>
      </c>
      <c r="G2476" s="88">
        <v>6678000</v>
      </c>
      <c r="H2476" s="70">
        <f t="shared" si="384"/>
        <v>0</v>
      </c>
      <c r="I2476" s="65">
        <v>1</v>
      </c>
      <c r="J2476" s="87">
        <f t="shared" si="377"/>
        <v>6678000</v>
      </c>
      <c r="K2476" s="70">
        <f t="shared" si="377"/>
        <v>0</v>
      </c>
      <c r="L2476" s="72"/>
      <c r="M2476" s="72"/>
      <c r="N2476" s="72"/>
      <c r="O2476" s="66"/>
      <c r="P2476" s="73"/>
      <c r="Q2476" s="65">
        <v>2008</v>
      </c>
      <c r="R2476" s="66">
        <v>10</v>
      </c>
      <c r="S2476" s="75">
        <f t="shared" si="380"/>
        <v>0.1</v>
      </c>
      <c r="T2476" s="76">
        <f t="shared" si="381"/>
        <v>667800</v>
      </c>
      <c r="U2476" s="66">
        <f t="shared" si="379"/>
        <v>10</v>
      </c>
      <c r="V2476" s="66"/>
      <c r="W2476" s="77">
        <f t="shared" si="382"/>
        <v>6678000</v>
      </c>
      <c r="X2476" s="18">
        <f t="shared" si="378"/>
        <v>0</v>
      </c>
    </row>
    <row r="2477" spans="1:24" hidden="1" x14ac:dyDescent="0.25">
      <c r="A2477" s="65">
        <f t="shared" si="383"/>
        <v>328</v>
      </c>
      <c r="B2477" s="66"/>
      <c r="C2477" s="72" t="s">
        <v>2771</v>
      </c>
      <c r="D2477" s="66" t="s">
        <v>2777</v>
      </c>
      <c r="E2477" s="68" t="s">
        <v>86</v>
      </c>
      <c r="F2477" s="65">
        <v>1</v>
      </c>
      <c r="G2477" s="88">
        <v>6678000</v>
      </c>
      <c r="H2477" s="70">
        <f t="shared" si="384"/>
        <v>0</v>
      </c>
      <c r="I2477" s="65">
        <v>1</v>
      </c>
      <c r="J2477" s="87">
        <f t="shared" si="377"/>
        <v>6678000</v>
      </c>
      <c r="K2477" s="70">
        <f t="shared" si="377"/>
        <v>0</v>
      </c>
      <c r="L2477" s="72"/>
      <c r="M2477" s="72"/>
      <c r="N2477" s="72"/>
      <c r="O2477" s="66"/>
      <c r="P2477" s="73"/>
      <c r="Q2477" s="65">
        <v>2008</v>
      </c>
      <c r="R2477" s="66">
        <v>10</v>
      </c>
      <c r="S2477" s="75">
        <f t="shared" si="380"/>
        <v>0.1</v>
      </c>
      <c r="T2477" s="76">
        <f t="shared" si="381"/>
        <v>667800</v>
      </c>
      <c r="U2477" s="66">
        <f t="shared" si="379"/>
        <v>10</v>
      </c>
      <c r="V2477" s="66"/>
      <c r="W2477" s="77">
        <f t="shared" si="382"/>
        <v>6678000</v>
      </c>
      <c r="X2477" s="18">
        <f t="shared" si="378"/>
        <v>0</v>
      </c>
    </row>
    <row r="2478" spans="1:24" hidden="1" x14ac:dyDescent="0.25">
      <c r="A2478" s="65">
        <f t="shared" si="383"/>
        <v>329</v>
      </c>
      <c r="B2478" s="66"/>
      <c r="C2478" s="72" t="s">
        <v>2771</v>
      </c>
      <c r="D2478" s="66" t="s">
        <v>2778</v>
      </c>
      <c r="E2478" s="68" t="s">
        <v>86</v>
      </c>
      <c r="F2478" s="65">
        <v>1</v>
      </c>
      <c r="G2478" s="88">
        <v>6678000</v>
      </c>
      <c r="H2478" s="70">
        <f t="shared" si="384"/>
        <v>0</v>
      </c>
      <c r="I2478" s="65">
        <v>1</v>
      </c>
      <c r="J2478" s="87">
        <f t="shared" si="377"/>
        <v>6678000</v>
      </c>
      <c r="K2478" s="70">
        <f t="shared" si="377"/>
        <v>0</v>
      </c>
      <c r="L2478" s="72"/>
      <c r="M2478" s="72"/>
      <c r="N2478" s="72"/>
      <c r="O2478" s="66"/>
      <c r="P2478" s="73"/>
      <c r="Q2478" s="65">
        <v>2008</v>
      </c>
      <c r="R2478" s="66">
        <v>10</v>
      </c>
      <c r="S2478" s="75">
        <f t="shared" si="380"/>
        <v>0.1</v>
      </c>
      <c r="T2478" s="76">
        <f t="shared" si="381"/>
        <v>667800</v>
      </c>
      <c r="U2478" s="66">
        <f t="shared" si="379"/>
        <v>10</v>
      </c>
      <c r="V2478" s="66"/>
      <c r="W2478" s="77">
        <f t="shared" si="382"/>
        <v>6678000</v>
      </c>
      <c r="X2478" s="18">
        <f t="shared" si="378"/>
        <v>0</v>
      </c>
    </row>
    <row r="2479" spans="1:24" hidden="1" x14ac:dyDescent="0.25">
      <c r="A2479" s="65">
        <f t="shared" si="383"/>
        <v>330</v>
      </c>
      <c r="B2479" s="66"/>
      <c r="C2479" s="72" t="s">
        <v>2771</v>
      </c>
      <c r="D2479" s="66" t="s">
        <v>2779</v>
      </c>
      <c r="E2479" s="68" t="s">
        <v>86</v>
      </c>
      <c r="F2479" s="65">
        <v>1</v>
      </c>
      <c r="G2479" s="88">
        <v>6678000</v>
      </c>
      <c r="H2479" s="70">
        <f t="shared" si="384"/>
        <v>0</v>
      </c>
      <c r="I2479" s="65">
        <v>1</v>
      </c>
      <c r="J2479" s="87">
        <f t="shared" si="377"/>
        <v>6678000</v>
      </c>
      <c r="K2479" s="70">
        <f t="shared" si="377"/>
        <v>0</v>
      </c>
      <c r="L2479" s="72"/>
      <c r="M2479" s="72"/>
      <c r="N2479" s="72"/>
      <c r="O2479" s="66"/>
      <c r="P2479" s="73"/>
      <c r="Q2479" s="65">
        <v>2008</v>
      </c>
      <c r="R2479" s="66">
        <v>10</v>
      </c>
      <c r="S2479" s="75">
        <f t="shared" si="380"/>
        <v>0.1</v>
      </c>
      <c r="T2479" s="76">
        <f t="shared" si="381"/>
        <v>667800</v>
      </c>
      <c r="U2479" s="66">
        <f t="shared" si="379"/>
        <v>10</v>
      </c>
      <c r="V2479" s="66"/>
      <c r="W2479" s="77">
        <f t="shared" si="382"/>
        <v>6678000</v>
      </c>
      <c r="X2479" s="18">
        <f t="shared" si="378"/>
        <v>0</v>
      </c>
    </row>
    <row r="2480" spans="1:24" hidden="1" x14ac:dyDescent="0.25">
      <c r="A2480" s="65">
        <f t="shared" si="383"/>
        <v>331</v>
      </c>
      <c r="B2480" s="66"/>
      <c r="C2480" s="72" t="s">
        <v>2771</v>
      </c>
      <c r="D2480" s="66" t="s">
        <v>2780</v>
      </c>
      <c r="E2480" s="68" t="s">
        <v>86</v>
      </c>
      <c r="F2480" s="65">
        <v>1</v>
      </c>
      <c r="G2480" s="88">
        <v>6678000</v>
      </c>
      <c r="H2480" s="70">
        <f t="shared" si="384"/>
        <v>0</v>
      </c>
      <c r="I2480" s="65">
        <v>1</v>
      </c>
      <c r="J2480" s="87">
        <f t="shared" si="377"/>
        <v>6678000</v>
      </c>
      <c r="K2480" s="70">
        <f t="shared" si="377"/>
        <v>0</v>
      </c>
      <c r="L2480" s="72"/>
      <c r="M2480" s="72"/>
      <c r="N2480" s="72"/>
      <c r="O2480" s="66"/>
      <c r="P2480" s="73"/>
      <c r="Q2480" s="65">
        <v>2008</v>
      </c>
      <c r="R2480" s="66">
        <v>10</v>
      </c>
      <c r="S2480" s="75">
        <f t="shared" si="380"/>
        <v>0.1</v>
      </c>
      <c r="T2480" s="76">
        <f t="shared" si="381"/>
        <v>667800</v>
      </c>
      <c r="U2480" s="66">
        <f t="shared" si="379"/>
        <v>10</v>
      </c>
      <c r="V2480" s="66"/>
      <c r="W2480" s="77">
        <f t="shared" si="382"/>
        <v>6678000</v>
      </c>
      <c r="X2480" s="18">
        <f t="shared" si="378"/>
        <v>0</v>
      </c>
    </row>
    <row r="2481" spans="1:24" hidden="1" x14ac:dyDescent="0.25">
      <c r="A2481" s="65">
        <f t="shared" si="383"/>
        <v>332</v>
      </c>
      <c r="B2481" s="66"/>
      <c r="C2481" s="72" t="s">
        <v>2771</v>
      </c>
      <c r="D2481" s="66" t="s">
        <v>2781</v>
      </c>
      <c r="E2481" s="68" t="s">
        <v>86</v>
      </c>
      <c r="F2481" s="65">
        <v>1</v>
      </c>
      <c r="G2481" s="88">
        <v>6678000</v>
      </c>
      <c r="H2481" s="70">
        <f t="shared" si="384"/>
        <v>0</v>
      </c>
      <c r="I2481" s="65">
        <v>1</v>
      </c>
      <c r="J2481" s="87">
        <f t="shared" si="377"/>
        <v>6678000</v>
      </c>
      <c r="K2481" s="70">
        <f t="shared" si="377"/>
        <v>0</v>
      </c>
      <c r="L2481" s="72"/>
      <c r="M2481" s="72"/>
      <c r="N2481" s="72"/>
      <c r="O2481" s="66"/>
      <c r="P2481" s="73"/>
      <c r="Q2481" s="65">
        <v>2008</v>
      </c>
      <c r="R2481" s="66">
        <v>10</v>
      </c>
      <c r="S2481" s="75">
        <f t="shared" si="380"/>
        <v>0.1</v>
      </c>
      <c r="T2481" s="76">
        <f t="shared" si="381"/>
        <v>667800</v>
      </c>
      <c r="U2481" s="66">
        <f t="shared" si="379"/>
        <v>10</v>
      </c>
      <c r="V2481" s="66"/>
      <c r="W2481" s="77">
        <f t="shared" si="382"/>
        <v>6678000</v>
      </c>
      <c r="X2481" s="18">
        <f t="shared" si="378"/>
        <v>0</v>
      </c>
    </row>
    <row r="2482" spans="1:24" hidden="1" x14ac:dyDescent="0.25">
      <c r="A2482" s="65">
        <f t="shared" si="383"/>
        <v>333</v>
      </c>
      <c r="B2482" s="66"/>
      <c r="C2482" s="72" t="s">
        <v>2771</v>
      </c>
      <c r="D2482" s="66" t="s">
        <v>2782</v>
      </c>
      <c r="E2482" s="68" t="s">
        <v>86</v>
      </c>
      <c r="F2482" s="65">
        <v>1</v>
      </c>
      <c r="G2482" s="88">
        <v>6678000</v>
      </c>
      <c r="H2482" s="70">
        <f t="shared" si="384"/>
        <v>0</v>
      </c>
      <c r="I2482" s="65">
        <v>1</v>
      </c>
      <c r="J2482" s="87">
        <f t="shared" si="377"/>
        <v>6678000</v>
      </c>
      <c r="K2482" s="70">
        <f t="shared" si="377"/>
        <v>0</v>
      </c>
      <c r="L2482" s="72"/>
      <c r="M2482" s="72"/>
      <c r="N2482" s="72"/>
      <c r="O2482" s="66"/>
      <c r="P2482" s="73"/>
      <c r="Q2482" s="65">
        <v>2008</v>
      </c>
      <c r="R2482" s="66">
        <v>10</v>
      </c>
      <c r="S2482" s="75">
        <f t="shared" si="380"/>
        <v>0.1</v>
      </c>
      <c r="T2482" s="76">
        <f t="shared" si="381"/>
        <v>667800</v>
      </c>
      <c r="U2482" s="66">
        <f t="shared" si="379"/>
        <v>10</v>
      </c>
      <c r="V2482" s="66"/>
      <c r="W2482" s="77">
        <f t="shared" si="382"/>
        <v>6678000</v>
      </c>
      <c r="X2482" s="18">
        <f t="shared" si="378"/>
        <v>0</v>
      </c>
    </row>
    <row r="2483" spans="1:24" ht="30" hidden="1" x14ac:dyDescent="0.25">
      <c r="A2483" s="65">
        <f t="shared" si="383"/>
        <v>334</v>
      </c>
      <c r="B2483" s="66"/>
      <c r="C2483" s="67" t="s">
        <v>2783</v>
      </c>
      <c r="D2483" s="66">
        <v>5001996</v>
      </c>
      <c r="E2483" s="68" t="s">
        <v>86</v>
      </c>
      <c r="F2483" s="65">
        <v>1</v>
      </c>
      <c r="G2483" s="69">
        <v>35489000</v>
      </c>
      <c r="H2483" s="70">
        <f t="shared" si="384"/>
        <v>4436125</v>
      </c>
      <c r="I2483" s="65">
        <v>1</v>
      </c>
      <c r="J2483" s="87">
        <f t="shared" si="377"/>
        <v>35489000</v>
      </c>
      <c r="K2483" s="70">
        <f t="shared" si="377"/>
        <v>4436125</v>
      </c>
      <c r="L2483" s="72"/>
      <c r="M2483" s="72"/>
      <c r="N2483" s="72"/>
      <c r="O2483" s="66"/>
      <c r="P2483" s="90"/>
      <c r="Q2483" s="65">
        <v>2011</v>
      </c>
      <c r="R2483" s="66">
        <v>8</v>
      </c>
      <c r="S2483" s="75">
        <f t="shared" si="380"/>
        <v>0.125</v>
      </c>
      <c r="T2483" s="76">
        <f t="shared" si="381"/>
        <v>4436125</v>
      </c>
      <c r="U2483" s="66">
        <f t="shared" si="379"/>
        <v>7</v>
      </c>
      <c r="V2483" s="66"/>
      <c r="W2483" s="77">
        <f t="shared" si="382"/>
        <v>31052875</v>
      </c>
      <c r="X2483" s="18">
        <f t="shared" si="378"/>
        <v>4436125</v>
      </c>
    </row>
    <row r="2484" spans="1:24" ht="30" hidden="1" x14ac:dyDescent="0.25">
      <c r="A2484" s="65">
        <f t="shared" si="383"/>
        <v>335</v>
      </c>
      <c r="B2484" s="66"/>
      <c r="C2484" s="67" t="s">
        <v>2784</v>
      </c>
      <c r="D2484" s="66">
        <v>5001714</v>
      </c>
      <c r="E2484" s="68" t="s">
        <v>86</v>
      </c>
      <c r="F2484" s="65">
        <v>1</v>
      </c>
      <c r="G2484" s="88">
        <v>315084000</v>
      </c>
      <c r="H2484" s="70">
        <f t="shared" si="384"/>
        <v>0</v>
      </c>
      <c r="I2484" s="65">
        <v>1</v>
      </c>
      <c r="J2484" s="87">
        <f t="shared" si="377"/>
        <v>315084000</v>
      </c>
      <c r="K2484" s="70">
        <f t="shared" si="377"/>
        <v>0</v>
      </c>
      <c r="L2484" s="72"/>
      <c r="M2484" s="72"/>
      <c r="N2484" s="72"/>
      <c r="O2484" s="66"/>
      <c r="P2484" s="73"/>
      <c r="Q2484" s="65">
        <v>2008</v>
      </c>
      <c r="R2484" s="66">
        <v>10</v>
      </c>
      <c r="S2484" s="75">
        <f t="shared" si="380"/>
        <v>0.1</v>
      </c>
      <c r="T2484" s="76">
        <f t="shared" si="381"/>
        <v>31508400</v>
      </c>
      <c r="U2484" s="66">
        <f t="shared" si="379"/>
        <v>10</v>
      </c>
      <c r="V2484" s="66"/>
      <c r="W2484" s="77">
        <f t="shared" si="382"/>
        <v>315084000</v>
      </c>
      <c r="X2484" s="18">
        <f t="shared" si="378"/>
        <v>0</v>
      </c>
    </row>
    <row r="2485" spans="1:24" ht="30" hidden="1" x14ac:dyDescent="0.25">
      <c r="A2485" s="65">
        <f t="shared" si="383"/>
        <v>336</v>
      </c>
      <c r="B2485" s="66"/>
      <c r="C2485" s="67" t="s">
        <v>2785</v>
      </c>
      <c r="D2485" s="66">
        <v>15026</v>
      </c>
      <c r="E2485" s="68" t="s">
        <v>86</v>
      </c>
      <c r="F2485" s="65">
        <v>1</v>
      </c>
      <c r="G2485" s="88">
        <v>8200000</v>
      </c>
      <c r="H2485" s="70">
        <f t="shared" si="384"/>
        <v>5125000</v>
      </c>
      <c r="I2485" s="65">
        <v>1</v>
      </c>
      <c r="J2485" s="87">
        <f t="shared" si="377"/>
        <v>8200000</v>
      </c>
      <c r="K2485" s="70">
        <f t="shared" si="377"/>
        <v>5125000</v>
      </c>
      <c r="L2485" s="72"/>
      <c r="M2485" s="72"/>
      <c r="N2485" s="72"/>
      <c r="O2485" s="66"/>
      <c r="P2485" s="73"/>
      <c r="Q2485" s="65">
        <v>2015</v>
      </c>
      <c r="R2485" s="66">
        <v>8</v>
      </c>
      <c r="S2485" s="75">
        <f t="shared" si="380"/>
        <v>0.125</v>
      </c>
      <c r="T2485" s="76">
        <f t="shared" si="381"/>
        <v>1025000</v>
      </c>
      <c r="U2485" s="66">
        <f t="shared" si="379"/>
        <v>3</v>
      </c>
      <c r="V2485" s="66"/>
      <c r="W2485" s="77">
        <f t="shared" si="382"/>
        <v>3075000</v>
      </c>
    </row>
    <row r="2486" spans="1:24" hidden="1" x14ac:dyDescent="0.25">
      <c r="A2486" s="65">
        <f t="shared" si="383"/>
        <v>337</v>
      </c>
      <c r="B2486" s="66"/>
      <c r="C2486" s="105" t="s">
        <v>2786</v>
      </c>
      <c r="D2486" s="195">
        <v>15015</v>
      </c>
      <c r="E2486" s="68" t="s">
        <v>86</v>
      </c>
      <c r="F2486" s="65">
        <v>12</v>
      </c>
      <c r="G2486" s="88">
        <v>530460000</v>
      </c>
      <c r="H2486" s="70">
        <f t="shared" si="384"/>
        <v>331537500</v>
      </c>
      <c r="I2486" s="65">
        <f t="shared" ref="I2486:K2501" si="385">F2486</f>
        <v>12</v>
      </c>
      <c r="J2486" s="71">
        <f t="shared" si="377"/>
        <v>530460000</v>
      </c>
      <c r="K2486" s="70">
        <f t="shared" si="377"/>
        <v>331537500</v>
      </c>
      <c r="L2486" s="72"/>
      <c r="M2486" s="72"/>
      <c r="N2486" s="72"/>
      <c r="O2486" s="199"/>
      <c r="P2486" s="90"/>
      <c r="Q2486" s="65">
        <v>2015</v>
      </c>
      <c r="R2486" s="66">
        <v>8</v>
      </c>
      <c r="S2486" s="75">
        <f t="shared" si="380"/>
        <v>0.125</v>
      </c>
      <c r="T2486" s="76">
        <f t="shared" si="381"/>
        <v>66307500</v>
      </c>
      <c r="U2486" s="66">
        <f t="shared" si="379"/>
        <v>3</v>
      </c>
      <c r="V2486" s="66"/>
      <c r="W2486" s="77">
        <f t="shared" si="382"/>
        <v>198922500</v>
      </c>
      <c r="X2486" s="18">
        <f t="shared" ref="X2486:X2500" si="386">IF(H2486&lt;0,0,H2486)</f>
        <v>331537500</v>
      </c>
    </row>
    <row r="2487" spans="1:24" ht="30" hidden="1" x14ac:dyDescent="0.25">
      <c r="A2487" s="65">
        <f t="shared" si="383"/>
        <v>338</v>
      </c>
      <c r="B2487" s="66"/>
      <c r="C2487" s="105" t="s">
        <v>2787</v>
      </c>
      <c r="D2487" s="195">
        <v>15016</v>
      </c>
      <c r="E2487" s="68" t="s">
        <v>86</v>
      </c>
      <c r="F2487" s="65">
        <v>8</v>
      </c>
      <c r="G2487" s="88">
        <v>714000000</v>
      </c>
      <c r="H2487" s="70">
        <f t="shared" si="384"/>
        <v>446250000</v>
      </c>
      <c r="I2487" s="65">
        <f t="shared" si="385"/>
        <v>8</v>
      </c>
      <c r="J2487" s="71">
        <f t="shared" si="377"/>
        <v>714000000</v>
      </c>
      <c r="K2487" s="70">
        <f t="shared" si="377"/>
        <v>446250000</v>
      </c>
      <c r="L2487" s="72"/>
      <c r="M2487" s="72"/>
      <c r="N2487" s="72"/>
      <c r="O2487" s="199"/>
      <c r="P2487" s="90"/>
      <c r="Q2487" s="65">
        <v>2015</v>
      </c>
      <c r="R2487" s="66">
        <v>8</v>
      </c>
      <c r="S2487" s="75">
        <f t="shared" si="380"/>
        <v>0.125</v>
      </c>
      <c r="T2487" s="76">
        <f t="shared" si="381"/>
        <v>89250000</v>
      </c>
      <c r="U2487" s="66">
        <f t="shared" si="379"/>
        <v>3</v>
      </c>
      <c r="V2487" s="66"/>
      <c r="W2487" s="77">
        <f t="shared" si="382"/>
        <v>267750000</v>
      </c>
      <c r="X2487" s="18">
        <f t="shared" si="386"/>
        <v>446250000</v>
      </c>
    </row>
    <row r="2488" spans="1:24" ht="30" hidden="1" x14ac:dyDescent="0.25">
      <c r="A2488" s="65">
        <f t="shared" si="383"/>
        <v>339</v>
      </c>
      <c r="B2488" s="66"/>
      <c r="C2488" s="105" t="s">
        <v>2788</v>
      </c>
      <c r="D2488" s="195">
        <v>15017</v>
      </c>
      <c r="E2488" s="68" t="s">
        <v>86</v>
      </c>
      <c r="F2488" s="65">
        <v>8</v>
      </c>
      <c r="G2488" s="88">
        <v>704424000</v>
      </c>
      <c r="H2488" s="70">
        <f t="shared" si="384"/>
        <v>440265000</v>
      </c>
      <c r="I2488" s="65">
        <f t="shared" si="385"/>
        <v>8</v>
      </c>
      <c r="J2488" s="71">
        <f t="shared" si="377"/>
        <v>704424000</v>
      </c>
      <c r="K2488" s="70">
        <f t="shared" si="377"/>
        <v>440265000</v>
      </c>
      <c r="L2488" s="72"/>
      <c r="M2488" s="72"/>
      <c r="N2488" s="72"/>
      <c r="O2488" s="199"/>
      <c r="P2488" s="90"/>
      <c r="Q2488" s="65">
        <v>2015</v>
      </c>
      <c r="R2488" s="66">
        <v>8</v>
      </c>
      <c r="S2488" s="75">
        <f t="shared" si="380"/>
        <v>0.125</v>
      </c>
      <c r="T2488" s="76">
        <f t="shared" si="381"/>
        <v>88053000</v>
      </c>
      <c r="U2488" s="66">
        <f t="shared" si="379"/>
        <v>3</v>
      </c>
      <c r="V2488" s="66"/>
      <c r="W2488" s="77">
        <f t="shared" si="382"/>
        <v>264159000</v>
      </c>
      <c r="X2488" s="18">
        <f t="shared" si="386"/>
        <v>440265000</v>
      </c>
    </row>
    <row r="2489" spans="1:24" ht="30" hidden="1" x14ac:dyDescent="0.25">
      <c r="A2489" s="65">
        <f t="shared" si="383"/>
        <v>340</v>
      </c>
      <c r="B2489" s="66"/>
      <c r="C2489" s="105" t="s">
        <v>2788</v>
      </c>
      <c r="D2489" s="195">
        <v>15017</v>
      </c>
      <c r="E2489" s="68" t="s">
        <v>86</v>
      </c>
      <c r="F2489" s="65">
        <v>8</v>
      </c>
      <c r="G2489" s="88">
        <v>702408000</v>
      </c>
      <c r="H2489" s="70">
        <f t="shared" si="384"/>
        <v>439005000</v>
      </c>
      <c r="I2489" s="65">
        <f t="shared" si="385"/>
        <v>8</v>
      </c>
      <c r="J2489" s="71">
        <f t="shared" si="377"/>
        <v>702408000</v>
      </c>
      <c r="K2489" s="70">
        <f t="shared" si="377"/>
        <v>439005000</v>
      </c>
      <c r="L2489" s="72"/>
      <c r="M2489" s="72"/>
      <c r="N2489" s="72"/>
      <c r="O2489" s="199"/>
      <c r="P2489" s="90"/>
      <c r="Q2489" s="65">
        <v>2015</v>
      </c>
      <c r="R2489" s="66">
        <v>8</v>
      </c>
      <c r="S2489" s="75">
        <f t="shared" si="380"/>
        <v>0.125</v>
      </c>
      <c r="T2489" s="76">
        <f t="shared" si="381"/>
        <v>87801000</v>
      </c>
      <c r="U2489" s="66">
        <f t="shared" si="379"/>
        <v>3</v>
      </c>
      <c r="V2489" s="66"/>
      <c r="W2489" s="77">
        <f t="shared" si="382"/>
        <v>263403000</v>
      </c>
      <c r="X2489" s="18">
        <f t="shared" si="386"/>
        <v>439005000</v>
      </c>
    </row>
    <row r="2490" spans="1:24" s="100" customFormat="1" hidden="1" x14ac:dyDescent="0.2">
      <c r="A2490" s="65">
        <f t="shared" si="383"/>
        <v>341</v>
      </c>
      <c r="B2490" s="92"/>
      <c r="C2490" s="216" t="s">
        <v>2789</v>
      </c>
      <c r="D2490" s="215">
        <v>15051</v>
      </c>
      <c r="E2490" s="93" t="s">
        <v>86</v>
      </c>
      <c r="F2490" s="85">
        <v>12</v>
      </c>
      <c r="G2490" s="101">
        <v>200667600</v>
      </c>
      <c r="H2490" s="95">
        <f t="shared" si="384"/>
        <v>125417250</v>
      </c>
      <c r="I2490" s="85">
        <f t="shared" si="385"/>
        <v>12</v>
      </c>
      <c r="J2490" s="217">
        <f t="shared" si="385"/>
        <v>200667600</v>
      </c>
      <c r="K2490" s="95">
        <f t="shared" si="385"/>
        <v>125417250</v>
      </c>
      <c r="L2490" s="96"/>
      <c r="M2490" s="96"/>
      <c r="N2490" s="96"/>
      <c r="O2490" s="213"/>
      <c r="P2490" s="132"/>
      <c r="Q2490" s="85">
        <v>2015</v>
      </c>
      <c r="R2490" s="92">
        <v>8</v>
      </c>
      <c r="S2490" s="97">
        <f t="shared" si="380"/>
        <v>0.125</v>
      </c>
      <c r="T2490" s="98">
        <f t="shared" si="381"/>
        <v>25083450</v>
      </c>
      <c r="U2490" s="66">
        <f t="shared" si="379"/>
        <v>3</v>
      </c>
      <c r="V2490" s="92"/>
      <c r="W2490" s="99">
        <f t="shared" si="382"/>
        <v>75250350</v>
      </c>
      <c r="X2490" s="100">
        <f t="shared" si="386"/>
        <v>125417250</v>
      </c>
    </row>
    <row r="2491" spans="1:24" s="100" customFormat="1" ht="30" hidden="1" x14ac:dyDescent="0.2">
      <c r="A2491" s="65">
        <f t="shared" si="383"/>
        <v>342</v>
      </c>
      <c r="B2491" s="92"/>
      <c r="C2491" s="216" t="s">
        <v>2790</v>
      </c>
      <c r="D2491" s="215">
        <v>16031</v>
      </c>
      <c r="E2491" s="93" t="s">
        <v>86</v>
      </c>
      <c r="F2491" s="85">
        <v>1</v>
      </c>
      <c r="G2491" s="101">
        <v>50977142</v>
      </c>
      <c r="H2491" s="95">
        <f t="shared" si="384"/>
        <v>38232856.5</v>
      </c>
      <c r="I2491" s="85">
        <f t="shared" si="385"/>
        <v>1</v>
      </c>
      <c r="J2491" s="217">
        <f t="shared" si="385"/>
        <v>50977142</v>
      </c>
      <c r="K2491" s="95">
        <f t="shared" si="385"/>
        <v>38232856.5</v>
      </c>
      <c r="L2491" s="96"/>
      <c r="M2491" s="96"/>
      <c r="N2491" s="96"/>
      <c r="O2491" s="213"/>
      <c r="P2491" s="132" t="s">
        <v>2791</v>
      </c>
      <c r="Q2491" s="85">
        <v>2016</v>
      </c>
      <c r="R2491" s="92">
        <v>8</v>
      </c>
      <c r="S2491" s="97">
        <f t="shared" si="380"/>
        <v>0.125</v>
      </c>
      <c r="T2491" s="98">
        <f t="shared" si="381"/>
        <v>6372142.75</v>
      </c>
      <c r="U2491" s="66">
        <f t="shared" si="379"/>
        <v>2</v>
      </c>
      <c r="V2491" s="92"/>
      <c r="W2491" s="99">
        <f t="shared" si="382"/>
        <v>12744285.5</v>
      </c>
      <c r="X2491" s="100">
        <f t="shared" si="386"/>
        <v>38232856.5</v>
      </c>
    </row>
    <row r="2492" spans="1:24" s="100" customFormat="1" ht="30" hidden="1" x14ac:dyDescent="0.2">
      <c r="A2492" s="65">
        <f t="shared" si="383"/>
        <v>343</v>
      </c>
      <c r="B2492" s="66" t="s">
        <v>91</v>
      </c>
      <c r="C2492" s="216" t="s">
        <v>2792</v>
      </c>
      <c r="D2492" s="215" t="s">
        <v>2793</v>
      </c>
      <c r="E2492" s="93" t="s">
        <v>86</v>
      </c>
      <c r="F2492" s="85">
        <v>12</v>
      </c>
      <c r="G2492" s="101">
        <v>144909720</v>
      </c>
      <c r="H2492" s="95">
        <f t="shared" si="384"/>
        <v>108682290</v>
      </c>
      <c r="I2492" s="85">
        <f t="shared" si="385"/>
        <v>12</v>
      </c>
      <c r="J2492" s="217">
        <f t="shared" si="385"/>
        <v>144909720</v>
      </c>
      <c r="K2492" s="95">
        <f t="shared" si="385"/>
        <v>108682290</v>
      </c>
      <c r="L2492" s="96"/>
      <c r="M2492" s="96"/>
      <c r="N2492" s="96"/>
      <c r="O2492" s="213"/>
      <c r="P2492" s="132" t="s">
        <v>2794</v>
      </c>
      <c r="Q2492" s="85">
        <v>2016</v>
      </c>
      <c r="R2492" s="92">
        <v>8</v>
      </c>
      <c r="S2492" s="97">
        <f t="shared" si="380"/>
        <v>0.125</v>
      </c>
      <c r="T2492" s="98">
        <f t="shared" si="381"/>
        <v>18113715</v>
      </c>
      <c r="U2492" s="66">
        <f t="shared" si="379"/>
        <v>2</v>
      </c>
      <c r="V2492" s="92"/>
      <c r="W2492" s="99">
        <f t="shared" si="382"/>
        <v>36227430</v>
      </c>
      <c r="X2492" s="100">
        <f t="shared" si="386"/>
        <v>108682290</v>
      </c>
    </row>
    <row r="2493" spans="1:24" s="100" customFormat="1" ht="30" hidden="1" x14ac:dyDescent="0.2">
      <c r="A2493" s="65">
        <f t="shared" si="383"/>
        <v>344</v>
      </c>
      <c r="B2493" s="66" t="s">
        <v>91</v>
      </c>
      <c r="C2493" s="216" t="s">
        <v>2795</v>
      </c>
      <c r="D2493" s="215" t="s">
        <v>2796</v>
      </c>
      <c r="E2493" s="93" t="s">
        <v>86</v>
      </c>
      <c r="F2493" s="85">
        <v>2</v>
      </c>
      <c r="G2493" s="101">
        <v>184912422</v>
      </c>
      <c r="H2493" s="95">
        <f t="shared" si="384"/>
        <v>138684316.5</v>
      </c>
      <c r="I2493" s="85">
        <f t="shared" si="385"/>
        <v>2</v>
      </c>
      <c r="J2493" s="217">
        <f t="shared" si="385"/>
        <v>184912422</v>
      </c>
      <c r="K2493" s="95">
        <f t="shared" si="385"/>
        <v>138684316.5</v>
      </c>
      <c r="L2493" s="96"/>
      <c r="M2493" s="96"/>
      <c r="N2493" s="96"/>
      <c r="O2493" s="213"/>
      <c r="P2493" s="132" t="s">
        <v>2794</v>
      </c>
      <c r="Q2493" s="85">
        <v>2016</v>
      </c>
      <c r="R2493" s="92">
        <v>8</v>
      </c>
      <c r="S2493" s="97">
        <f t="shared" si="380"/>
        <v>0.125</v>
      </c>
      <c r="T2493" s="98">
        <f t="shared" si="381"/>
        <v>23114052.75</v>
      </c>
      <c r="U2493" s="66">
        <f t="shared" si="379"/>
        <v>2</v>
      </c>
      <c r="V2493" s="92"/>
      <c r="W2493" s="99">
        <f t="shared" si="382"/>
        <v>46228105.5</v>
      </c>
      <c r="X2493" s="100">
        <f t="shared" si="386"/>
        <v>138684316.5</v>
      </c>
    </row>
    <row r="2494" spans="1:24" s="100" customFormat="1" ht="30" hidden="1" x14ac:dyDescent="0.2">
      <c r="A2494" s="65">
        <f t="shared" si="383"/>
        <v>345</v>
      </c>
      <c r="B2494" s="66" t="s">
        <v>91</v>
      </c>
      <c r="C2494" s="216" t="s">
        <v>2797</v>
      </c>
      <c r="D2494" s="215" t="s">
        <v>2798</v>
      </c>
      <c r="E2494" s="93" t="s">
        <v>86</v>
      </c>
      <c r="F2494" s="85">
        <v>2</v>
      </c>
      <c r="G2494" s="101">
        <v>46603044</v>
      </c>
      <c r="H2494" s="95">
        <f t="shared" si="384"/>
        <v>34952283</v>
      </c>
      <c r="I2494" s="85">
        <f t="shared" si="385"/>
        <v>2</v>
      </c>
      <c r="J2494" s="217">
        <f t="shared" si="385"/>
        <v>46603044</v>
      </c>
      <c r="K2494" s="95">
        <f t="shared" si="385"/>
        <v>34952283</v>
      </c>
      <c r="L2494" s="96"/>
      <c r="M2494" s="96"/>
      <c r="N2494" s="96"/>
      <c r="O2494" s="213"/>
      <c r="P2494" s="132" t="s">
        <v>2794</v>
      </c>
      <c r="Q2494" s="85">
        <v>2016</v>
      </c>
      <c r="R2494" s="92">
        <v>8</v>
      </c>
      <c r="S2494" s="97">
        <f t="shared" si="380"/>
        <v>0.125</v>
      </c>
      <c r="T2494" s="98">
        <f t="shared" si="381"/>
        <v>5825380.5</v>
      </c>
      <c r="U2494" s="66">
        <f t="shared" si="379"/>
        <v>2</v>
      </c>
      <c r="V2494" s="92"/>
      <c r="W2494" s="99">
        <f t="shared" si="382"/>
        <v>11650761</v>
      </c>
      <c r="X2494" s="100">
        <f t="shared" si="386"/>
        <v>34952283</v>
      </c>
    </row>
    <row r="2495" spans="1:24" s="100" customFormat="1" ht="24" hidden="1" x14ac:dyDescent="0.2">
      <c r="A2495" s="65">
        <f t="shared" si="383"/>
        <v>346</v>
      </c>
      <c r="B2495" s="66" t="s">
        <v>91</v>
      </c>
      <c r="C2495" s="216" t="s">
        <v>2799</v>
      </c>
      <c r="D2495" s="215" t="s">
        <v>2800</v>
      </c>
      <c r="E2495" s="93" t="s">
        <v>86</v>
      </c>
      <c r="F2495" s="85">
        <v>3</v>
      </c>
      <c r="G2495" s="101">
        <v>84530757</v>
      </c>
      <c r="H2495" s="95">
        <f t="shared" si="384"/>
        <v>63398067.75</v>
      </c>
      <c r="I2495" s="85">
        <f t="shared" si="385"/>
        <v>3</v>
      </c>
      <c r="J2495" s="217">
        <f t="shared" si="385"/>
        <v>84530757</v>
      </c>
      <c r="K2495" s="95">
        <f t="shared" si="385"/>
        <v>63398067.75</v>
      </c>
      <c r="L2495" s="96"/>
      <c r="M2495" s="96"/>
      <c r="N2495" s="96"/>
      <c r="O2495" s="213"/>
      <c r="P2495" s="132" t="s">
        <v>2794</v>
      </c>
      <c r="Q2495" s="85">
        <v>2016</v>
      </c>
      <c r="R2495" s="92">
        <v>8</v>
      </c>
      <c r="S2495" s="97">
        <f t="shared" si="380"/>
        <v>0.125</v>
      </c>
      <c r="T2495" s="98">
        <f t="shared" si="381"/>
        <v>10566344.625</v>
      </c>
      <c r="U2495" s="66">
        <f t="shared" si="379"/>
        <v>2</v>
      </c>
      <c r="V2495" s="92"/>
      <c r="W2495" s="99">
        <f t="shared" si="382"/>
        <v>21132689.25</v>
      </c>
      <c r="X2495" s="100">
        <f t="shared" si="386"/>
        <v>63398067.75</v>
      </c>
    </row>
    <row r="2496" spans="1:24" s="100" customFormat="1" ht="30" hidden="1" x14ac:dyDescent="0.2">
      <c r="A2496" s="65">
        <f t="shared" si="383"/>
        <v>347</v>
      </c>
      <c r="B2496" s="66" t="s">
        <v>91</v>
      </c>
      <c r="C2496" s="216" t="s">
        <v>2801</v>
      </c>
      <c r="D2496" s="215" t="s">
        <v>2802</v>
      </c>
      <c r="E2496" s="93" t="s">
        <v>86</v>
      </c>
      <c r="F2496" s="85">
        <v>2</v>
      </c>
      <c r="G2496" s="101">
        <v>31552232</v>
      </c>
      <c r="H2496" s="95">
        <f t="shared" si="384"/>
        <v>23664174</v>
      </c>
      <c r="I2496" s="85">
        <f t="shared" si="385"/>
        <v>2</v>
      </c>
      <c r="J2496" s="217">
        <f t="shared" si="385"/>
        <v>31552232</v>
      </c>
      <c r="K2496" s="95">
        <f t="shared" si="385"/>
        <v>23664174</v>
      </c>
      <c r="L2496" s="96"/>
      <c r="M2496" s="96"/>
      <c r="N2496" s="96"/>
      <c r="O2496" s="213"/>
      <c r="P2496" s="132" t="s">
        <v>2794</v>
      </c>
      <c r="Q2496" s="85">
        <v>2016</v>
      </c>
      <c r="R2496" s="92">
        <v>8</v>
      </c>
      <c r="S2496" s="97">
        <f t="shared" si="380"/>
        <v>0.125</v>
      </c>
      <c r="T2496" s="98">
        <f t="shared" si="381"/>
        <v>3944029</v>
      </c>
      <c r="U2496" s="66">
        <f t="shared" si="379"/>
        <v>2</v>
      </c>
      <c r="V2496" s="92"/>
      <c r="W2496" s="99">
        <f t="shared" si="382"/>
        <v>7888058</v>
      </c>
      <c r="X2496" s="100">
        <f t="shared" si="386"/>
        <v>23664174</v>
      </c>
    </row>
    <row r="2497" spans="1:24" s="100" customFormat="1" ht="30" hidden="1" x14ac:dyDescent="0.2">
      <c r="A2497" s="65">
        <f t="shared" si="383"/>
        <v>348</v>
      </c>
      <c r="B2497" s="66" t="s">
        <v>91</v>
      </c>
      <c r="C2497" s="216" t="s">
        <v>2803</v>
      </c>
      <c r="D2497" s="215" t="s">
        <v>2804</v>
      </c>
      <c r="E2497" s="93" t="s">
        <v>86</v>
      </c>
      <c r="F2497" s="85">
        <v>4</v>
      </c>
      <c r="G2497" s="101">
        <v>24501696</v>
      </c>
      <c r="H2497" s="95">
        <f t="shared" si="384"/>
        <v>18376272</v>
      </c>
      <c r="I2497" s="85">
        <f t="shared" si="385"/>
        <v>4</v>
      </c>
      <c r="J2497" s="217">
        <f t="shared" si="385"/>
        <v>24501696</v>
      </c>
      <c r="K2497" s="95">
        <f t="shared" si="385"/>
        <v>18376272</v>
      </c>
      <c r="L2497" s="96"/>
      <c r="M2497" s="96"/>
      <c r="N2497" s="96"/>
      <c r="O2497" s="213"/>
      <c r="P2497" s="132" t="s">
        <v>2794</v>
      </c>
      <c r="Q2497" s="85">
        <v>2016</v>
      </c>
      <c r="R2497" s="92">
        <v>8</v>
      </c>
      <c r="S2497" s="97">
        <f t="shared" si="380"/>
        <v>0.125</v>
      </c>
      <c r="T2497" s="98">
        <f t="shared" si="381"/>
        <v>3062712</v>
      </c>
      <c r="U2497" s="66">
        <f t="shared" si="379"/>
        <v>2</v>
      </c>
      <c r="V2497" s="92"/>
      <c r="W2497" s="99">
        <f t="shared" si="382"/>
        <v>6125424</v>
      </c>
      <c r="X2497" s="100">
        <f t="shared" si="386"/>
        <v>18376272</v>
      </c>
    </row>
    <row r="2498" spans="1:24" s="100" customFormat="1" ht="24" hidden="1" x14ac:dyDescent="0.2">
      <c r="A2498" s="65">
        <f t="shared" si="383"/>
        <v>349</v>
      </c>
      <c r="B2498" s="66" t="s">
        <v>91</v>
      </c>
      <c r="C2498" s="216" t="s">
        <v>2805</v>
      </c>
      <c r="D2498" s="215" t="s">
        <v>2806</v>
      </c>
      <c r="E2498" s="93" t="s">
        <v>86</v>
      </c>
      <c r="F2498" s="85">
        <v>3</v>
      </c>
      <c r="G2498" s="101">
        <v>71629737</v>
      </c>
      <c r="H2498" s="95">
        <f t="shared" si="384"/>
        <v>53722302.75</v>
      </c>
      <c r="I2498" s="85">
        <f t="shared" si="385"/>
        <v>3</v>
      </c>
      <c r="J2498" s="217">
        <f t="shared" si="385"/>
        <v>71629737</v>
      </c>
      <c r="K2498" s="95">
        <f t="shared" si="385"/>
        <v>53722302.75</v>
      </c>
      <c r="L2498" s="96"/>
      <c r="M2498" s="96"/>
      <c r="N2498" s="96"/>
      <c r="O2498" s="213"/>
      <c r="P2498" s="132" t="s">
        <v>2794</v>
      </c>
      <c r="Q2498" s="85">
        <v>2016</v>
      </c>
      <c r="R2498" s="92">
        <v>8</v>
      </c>
      <c r="S2498" s="97">
        <f t="shared" si="380"/>
        <v>0.125</v>
      </c>
      <c r="T2498" s="98">
        <f t="shared" si="381"/>
        <v>8953717.125</v>
      </c>
      <c r="U2498" s="66">
        <f t="shared" si="379"/>
        <v>2</v>
      </c>
      <c r="V2498" s="92"/>
      <c r="W2498" s="99">
        <f t="shared" si="382"/>
        <v>17907434.25</v>
      </c>
      <c r="X2498" s="100">
        <f t="shared" si="386"/>
        <v>53722302.75</v>
      </c>
    </row>
    <row r="2499" spans="1:24" s="100" customFormat="1" ht="45" hidden="1" x14ac:dyDescent="0.2">
      <c r="A2499" s="65">
        <f t="shared" si="383"/>
        <v>350</v>
      </c>
      <c r="B2499" s="66" t="s">
        <v>91</v>
      </c>
      <c r="C2499" s="216" t="s">
        <v>2807</v>
      </c>
      <c r="D2499" s="215" t="s">
        <v>2808</v>
      </c>
      <c r="E2499" s="93" t="s">
        <v>86</v>
      </c>
      <c r="F2499" s="85">
        <v>2</v>
      </c>
      <c r="G2499" s="101">
        <v>31552234</v>
      </c>
      <c r="H2499" s="95">
        <f t="shared" si="384"/>
        <v>23664175.5</v>
      </c>
      <c r="I2499" s="85">
        <f t="shared" si="385"/>
        <v>2</v>
      </c>
      <c r="J2499" s="217">
        <f t="shared" si="385"/>
        <v>31552234</v>
      </c>
      <c r="K2499" s="95">
        <f t="shared" si="385"/>
        <v>23664175.5</v>
      </c>
      <c r="L2499" s="96"/>
      <c r="M2499" s="96"/>
      <c r="N2499" s="96"/>
      <c r="O2499" s="213"/>
      <c r="P2499" s="132" t="s">
        <v>2794</v>
      </c>
      <c r="Q2499" s="85">
        <v>2016</v>
      </c>
      <c r="R2499" s="92">
        <v>8</v>
      </c>
      <c r="S2499" s="97">
        <f t="shared" si="380"/>
        <v>0.125</v>
      </c>
      <c r="T2499" s="98">
        <f t="shared" si="381"/>
        <v>3944029.25</v>
      </c>
      <c r="U2499" s="66">
        <f t="shared" si="379"/>
        <v>2</v>
      </c>
      <c r="V2499" s="92"/>
      <c r="W2499" s="99">
        <f t="shared" si="382"/>
        <v>7888058.5</v>
      </c>
      <c r="X2499" s="100">
        <f t="shared" si="386"/>
        <v>23664175.5</v>
      </c>
    </row>
    <row r="2500" spans="1:24" s="100" customFormat="1" ht="24" hidden="1" x14ac:dyDescent="0.2">
      <c r="A2500" s="65">
        <f t="shared" si="383"/>
        <v>351</v>
      </c>
      <c r="B2500" s="66" t="s">
        <v>91</v>
      </c>
      <c r="C2500" s="216" t="s">
        <v>2809</v>
      </c>
      <c r="D2500" s="215" t="s">
        <v>2810</v>
      </c>
      <c r="E2500" s="93" t="s">
        <v>86</v>
      </c>
      <c r="F2500" s="85">
        <v>4</v>
      </c>
      <c r="G2500" s="101">
        <v>40802804</v>
      </c>
      <c r="H2500" s="95">
        <f t="shared" si="384"/>
        <v>30602103</v>
      </c>
      <c r="I2500" s="85">
        <f t="shared" si="385"/>
        <v>4</v>
      </c>
      <c r="J2500" s="217">
        <f t="shared" si="385"/>
        <v>40802804</v>
      </c>
      <c r="K2500" s="95">
        <f t="shared" si="385"/>
        <v>30602103</v>
      </c>
      <c r="L2500" s="96"/>
      <c r="M2500" s="96"/>
      <c r="N2500" s="96"/>
      <c r="O2500" s="213"/>
      <c r="P2500" s="132" t="s">
        <v>2794</v>
      </c>
      <c r="Q2500" s="85">
        <v>2016</v>
      </c>
      <c r="R2500" s="92">
        <v>8</v>
      </c>
      <c r="S2500" s="97">
        <f t="shared" si="380"/>
        <v>0.125</v>
      </c>
      <c r="T2500" s="98">
        <f t="shared" si="381"/>
        <v>5100350.5</v>
      </c>
      <c r="U2500" s="66">
        <f t="shared" si="379"/>
        <v>2</v>
      </c>
      <c r="V2500" s="92"/>
      <c r="W2500" s="99">
        <f t="shared" si="382"/>
        <v>10200701</v>
      </c>
      <c r="X2500" s="100">
        <f t="shared" si="386"/>
        <v>30602103</v>
      </c>
    </row>
    <row r="2501" spans="1:24" s="117" customFormat="1" hidden="1" x14ac:dyDescent="0.2">
      <c r="A2501" s="65">
        <f t="shared" si="383"/>
        <v>352</v>
      </c>
      <c r="B2501" s="66" t="s">
        <v>91</v>
      </c>
      <c r="C2501" s="341" t="s">
        <v>2811</v>
      </c>
      <c r="D2501" s="320" t="s">
        <v>2812</v>
      </c>
      <c r="E2501" s="113" t="s">
        <v>86</v>
      </c>
      <c r="F2501" s="108">
        <v>1</v>
      </c>
      <c r="G2501" s="342">
        <v>19894879</v>
      </c>
      <c r="H2501" s="110">
        <f t="shared" si="384"/>
        <v>15915903.199999999</v>
      </c>
      <c r="I2501" s="108">
        <f t="shared" si="385"/>
        <v>1</v>
      </c>
      <c r="J2501" s="111">
        <f t="shared" si="385"/>
        <v>19894879</v>
      </c>
      <c r="K2501" s="110">
        <f t="shared" si="385"/>
        <v>15915903.199999999</v>
      </c>
      <c r="L2501" s="112"/>
      <c r="M2501" s="112"/>
      <c r="N2501" s="112"/>
      <c r="O2501" s="343"/>
      <c r="P2501" s="161"/>
      <c r="Q2501" s="108">
        <v>2017</v>
      </c>
      <c r="R2501" s="106">
        <v>5</v>
      </c>
      <c r="S2501" s="114">
        <f t="shared" si="380"/>
        <v>0.2</v>
      </c>
      <c r="T2501" s="115">
        <f t="shared" si="381"/>
        <v>3978975.8</v>
      </c>
      <c r="U2501" s="106">
        <f t="shared" si="379"/>
        <v>1</v>
      </c>
      <c r="V2501" s="106"/>
      <c r="W2501" s="116">
        <f t="shared" si="382"/>
        <v>3978975.8</v>
      </c>
    </row>
    <row r="2502" spans="1:24" s="117" customFormat="1" hidden="1" x14ac:dyDescent="0.2">
      <c r="A2502" s="65">
        <f t="shared" si="383"/>
        <v>353</v>
      </c>
      <c r="B2502" s="66" t="s">
        <v>91</v>
      </c>
      <c r="C2502" s="341" t="s">
        <v>2813</v>
      </c>
      <c r="D2502" s="320" t="s">
        <v>2814</v>
      </c>
      <c r="E2502" s="113" t="s">
        <v>86</v>
      </c>
      <c r="F2502" s="108">
        <v>2</v>
      </c>
      <c r="G2502" s="342">
        <v>236737266</v>
      </c>
      <c r="H2502" s="110">
        <f t="shared" si="384"/>
        <v>189389812.80000001</v>
      </c>
      <c r="I2502" s="108">
        <f t="shared" ref="I2502:K2517" si="387">F2502</f>
        <v>2</v>
      </c>
      <c r="J2502" s="111">
        <f t="shared" si="387"/>
        <v>236737266</v>
      </c>
      <c r="K2502" s="110">
        <f t="shared" si="387"/>
        <v>189389812.80000001</v>
      </c>
      <c r="L2502" s="112"/>
      <c r="M2502" s="112"/>
      <c r="N2502" s="112"/>
      <c r="O2502" s="343"/>
      <c r="P2502" s="161"/>
      <c r="Q2502" s="108">
        <v>2017</v>
      </c>
      <c r="R2502" s="106">
        <v>5</v>
      </c>
      <c r="S2502" s="114">
        <f t="shared" si="380"/>
        <v>0.2</v>
      </c>
      <c r="T2502" s="115">
        <f t="shared" si="381"/>
        <v>47347453.200000003</v>
      </c>
      <c r="U2502" s="106">
        <f t="shared" si="379"/>
        <v>1</v>
      </c>
      <c r="V2502" s="106"/>
      <c r="W2502" s="116">
        <f t="shared" si="382"/>
        <v>47347453.200000003</v>
      </c>
    </row>
    <row r="2503" spans="1:24" s="117" customFormat="1" hidden="1" x14ac:dyDescent="0.2">
      <c r="A2503" s="65">
        <f t="shared" si="383"/>
        <v>354</v>
      </c>
      <c r="B2503" s="66" t="s">
        <v>91</v>
      </c>
      <c r="C2503" s="341" t="s">
        <v>2815</v>
      </c>
      <c r="D2503" s="320" t="s">
        <v>2816</v>
      </c>
      <c r="E2503" s="113" t="s">
        <v>86</v>
      </c>
      <c r="F2503" s="108">
        <v>1</v>
      </c>
      <c r="G2503" s="342">
        <v>88136794</v>
      </c>
      <c r="H2503" s="110">
        <f t="shared" si="384"/>
        <v>70509435.200000003</v>
      </c>
      <c r="I2503" s="108">
        <f t="shared" si="387"/>
        <v>1</v>
      </c>
      <c r="J2503" s="111">
        <f t="shared" si="387"/>
        <v>88136794</v>
      </c>
      <c r="K2503" s="110">
        <f t="shared" si="387"/>
        <v>70509435.200000003</v>
      </c>
      <c r="L2503" s="112"/>
      <c r="M2503" s="112"/>
      <c r="N2503" s="112"/>
      <c r="O2503" s="343"/>
      <c r="P2503" s="161"/>
      <c r="Q2503" s="108">
        <v>2017</v>
      </c>
      <c r="R2503" s="106">
        <v>5</v>
      </c>
      <c r="S2503" s="114">
        <f t="shared" si="380"/>
        <v>0.2</v>
      </c>
      <c r="T2503" s="115">
        <f t="shared" si="381"/>
        <v>17627358.800000001</v>
      </c>
      <c r="U2503" s="106">
        <f t="shared" si="379"/>
        <v>1</v>
      </c>
      <c r="V2503" s="106"/>
      <c r="W2503" s="116">
        <f t="shared" si="382"/>
        <v>17627358.800000001</v>
      </c>
    </row>
    <row r="2504" spans="1:24" s="117" customFormat="1" hidden="1" x14ac:dyDescent="0.2">
      <c r="A2504" s="65">
        <f t="shared" si="383"/>
        <v>355</v>
      </c>
      <c r="B2504" s="66" t="s">
        <v>91</v>
      </c>
      <c r="C2504" s="341" t="s">
        <v>2817</v>
      </c>
      <c r="D2504" s="320" t="s">
        <v>2818</v>
      </c>
      <c r="E2504" s="113" t="s">
        <v>86</v>
      </c>
      <c r="F2504" s="108">
        <v>1</v>
      </c>
      <c r="G2504" s="342">
        <v>20519751</v>
      </c>
      <c r="H2504" s="110">
        <f t="shared" si="384"/>
        <v>16415800.800000001</v>
      </c>
      <c r="I2504" s="108">
        <f t="shared" si="387"/>
        <v>1</v>
      </c>
      <c r="J2504" s="111">
        <f t="shared" si="387"/>
        <v>20519751</v>
      </c>
      <c r="K2504" s="110">
        <f t="shared" si="387"/>
        <v>16415800.800000001</v>
      </c>
      <c r="L2504" s="112"/>
      <c r="M2504" s="112"/>
      <c r="N2504" s="112"/>
      <c r="O2504" s="343"/>
      <c r="P2504" s="161"/>
      <c r="Q2504" s="108">
        <v>2017</v>
      </c>
      <c r="R2504" s="106">
        <v>5</v>
      </c>
      <c r="S2504" s="114">
        <f t="shared" si="380"/>
        <v>0.2</v>
      </c>
      <c r="T2504" s="115">
        <f t="shared" si="381"/>
        <v>4103950.2</v>
      </c>
      <c r="U2504" s="106">
        <f t="shared" si="379"/>
        <v>1</v>
      </c>
      <c r="V2504" s="106"/>
      <c r="W2504" s="116">
        <f t="shared" si="382"/>
        <v>4103950.2</v>
      </c>
    </row>
    <row r="2505" spans="1:24" s="117" customFormat="1" hidden="1" x14ac:dyDescent="0.2">
      <c r="A2505" s="65">
        <f t="shared" si="383"/>
        <v>356</v>
      </c>
      <c r="B2505" s="66" t="s">
        <v>91</v>
      </c>
      <c r="C2505" s="341" t="s">
        <v>2819</v>
      </c>
      <c r="D2505" s="320" t="s">
        <v>2820</v>
      </c>
      <c r="E2505" s="113" t="s">
        <v>86</v>
      </c>
      <c r="F2505" s="108">
        <v>1</v>
      </c>
      <c r="G2505" s="342">
        <v>82888982</v>
      </c>
      <c r="H2505" s="110">
        <f t="shared" si="384"/>
        <v>66311185.600000001</v>
      </c>
      <c r="I2505" s="108">
        <f t="shared" si="387"/>
        <v>1</v>
      </c>
      <c r="J2505" s="111">
        <f t="shared" si="387"/>
        <v>82888982</v>
      </c>
      <c r="K2505" s="110">
        <f t="shared" si="387"/>
        <v>66311185.600000001</v>
      </c>
      <c r="L2505" s="112"/>
      <c r="M2505" s="112"/>
      <c r="N2505" s="112"/>
      <c r="O2505" s="343"/>
      <c r="P2505" s="161"/>
      <c r="Q2505" s="108">
        <v>2017</v>
      </c>
      <c r="R2505" s="106">
        <v>5</v>
      </c>
      <c r="S2505" s="114">
        <f t="shared" si="380"/>
        <v>0.2</v>
      </c>
      <c r="T2505" s="115">
        <f t="shared" si="381"/>
        <v>16577796.4</v>
      </c>
      <c r="U2505" s="106">
        <f t="shared" si="379"/>
        <v>1</v>
      </c>
      <c r="V2505" s="106"/>
      <c r="W2505" s="116">
        <f t="shared" si="382"/>
        <v>16577796.4</v>
      </c>
    </row>
    <row r="2506" spans="1:24" s="117" customFormat="1" hidden="1" x14ac:dyDescent="0.2">
      <c r="A2506" s="65">
        <f t="shared" si="383"/>
        <v>357</v>
      </c>
      <c r="B2506" s="66" t="s">
        <v>91</v>
      </c>
      <c r="C2506" s="341" t="s">
        <v>2821</v>
      </c>
      <c r="D2506" s="320" t="s">
        <v>2822</v>
      </c>
      <c r="E2506" s="113" t="s">
        <v>86</v>
      </c>
      <c r="F2506" s="108">
        <v>1</v>
      </c>
      <c r="G2506" s="342">
        <v>28867857</v>
      </c>
      <c r="H2506" s="110">
        <f t="shared" si="384"/>
        <v>23094285.600000001</v>
      </c>
      <c r="I2506" s="108">
        <f t="shared" si="387"/>
        <v>1</v>
      </c>
      <c r="J2506" s="111">
        <f t="shared" si="387"/>
        <v>28867857</v>
      </c>
      <c r="K2506" s="110">
        <f t="shared" si="387"/>
        <v>23094285.600000001</v>
      </c>
      <c r="L2506" s="112"/>
      <c r="M2506" s="112"/>
      <c r="N2506" s="112"/>
      <c r="O2506" s="343"/>
      <c r="P2506" s="161"/>
      <c r="Q2506" s="108">
        <v>2017</v>
      </c>
      <c r="R2506" s="106">
        <v>5</v>
      </c>
      <c r="S2506" s="114">
        <f t="shared" si="380"/>
        <v>0.2</v>
      </c>
      <c r="T2506" s="115">
        <f t="shared" si="381"/>
        <v>5773571.4000000004</v>
      </c>
      <c r="U2506" s="106">
        <f t="shared" si="379"/>
        <v>1</v>
      </c>
      <c r="V2506" s="106"/>
      <c r="W2506" s="116">
        <f t="shared" si="382"/>
        <v>5773571.4000000004</v>
      </c>
    </row>
    <row r="2507" spans="1:24" ht="15" hidden="1" customHeight="1" x14ac:dyDescent="0.25">
      <c r="A2507" s="65">
        <f t="shared" si="383"/>
        <v>358</v>
      </c>
      <c r="B2507" s="66"/>
      <c r="C2507" s="67" t="s">
        <v>2823</v>
      </c>
      <c r="D2507" s="66" t="s">
        <v>2824</v>
      </c>
      <c r="E2507" s="68" t="s">
        <v>1097</v>
      </c>
      <c r="F2507" s="65">
        <v>1</v>
      </c>
      <c r="G2507" s="88">
        <v>16050000</v>
      </c>
      <c r="H2507" s="70">
        <f t="shared" si="384"/>
        <v>3210000</v>
      </c>
      <c r="I2507" s="65">
        <v>1</v>
      </c>
      <c r="J2507" s="87">
        <f t="shared" si="387"/>
        <v>16050000</v>
      </c>
      <c r="K2507" s="70">
        <f t="shared" si="387"/>
        <v>3210000</v>
      </c>
      <c r="L2507" s="72"/>
      <c r="M2507" s="72"/>
      <c r="N2507" s="72"/>
      <c r="O2507" s="72"/>
      <c r="P2507" s="90"/>
      <c r="Q2507" s="65">
        <v>2010</v>
      </c>
      <c r="R2507" s="66">
        <v>10</v>
      </c>
      <c r="S2507" s="75">
        <f t="shared" si="380"/>
        <v>0.1</v>
      </c>
      <c r="T2507" s="76">
        <f t="shared" si="381"/>
        <v>1605000</v>
      </c>
      <c r="U2507" s="66">
        <f t="shared" si="379"/>
        <v>8</v>
      </c>
      <c r="V2507" s="66"/>
      <c r="W2507" s="77">
        <f t="shared" si="382"/>
        <v>12840000</v>
      </c>
      <c r="X2507" s="18">
        <f t="shared" ref="X2507:X2570" si="388">IF(H2507&lt;0,0,H2507)</f>
        <v>3210000</v>
      </c>
    </row>
    <row r="2508" spans="1:24" hidden="1" x14ac:dyDescent="0.25">
      <c r="A2508" s="65">
        <f t="shared" si="383"/>
        <v>359</v>
      </c>
      <c r="B2508" s="66"/>
      <c r="C2508" s="67" t="s">
        <v>2825</v>
      </c>
      <c r="D2508" s="66" t="s">
        <v>2826</v>
      </c>
      <c r="E2508" s="68" t="s">
        <v>1097</v>
      </c>
      <c r="F2508" s="65">
        <v>1</v>
      </c>
      <c r="G2508" s="88">
        <v>98000000</v>
      </c>
      <c r="H2508" s="70">
        <f t="shared" si="384"/>
        <v>19600000</v>
      </c>
      <c r="I2508" s="65">
        <v>1</v>
      </c>
      <c r="J2508" s="87">
        <f t="shared" si="387"/>
        <v>98000000</v>
      </c>
      <c r="K2508" s="70">
        <f t="shared" si="387"/>
        <v>19600000</v>
      </c>
      <c r="L2508" s="72"/>
      <c r="M2508" s="72"/>
      <c r="N2508" s="72"/>
      <c r="O2508" s="72"/>
      <c r="P2508" s="90"/>
      <c r="Q2508" s="65">
        <v>2010</v>
      </c>
      <c r="R2508" s="66">
        <v>10</v>
      </c>
      <c r="S2508" s="75">
        <f t="shared" si="380"/>
        <v>0.1</v>
      </c>
      <c r="T2508" s="76">
        <f t="shared" si="381"/>
        <v>9800000</v>
      </c>
      <c r="U2508" s="66">
        <f t="shared" si="379"/>
        <v>8</v>
      </c>
      <c r="V2508" s="66"/>
      <c r="W2508" s="77">
        <f t="shared" si="382"/>
        <v>78400000</v>
      </c>
      <c r="X2508" s="18">
        <f t="shared" si="388"/>
        <v>19600000</v>
      </c>
    </row>
    <row r="2509" spans="1:24" hidden="1" x14ac:dyDescent="0.25">
      <c r="A2509" s="65">
        <f t="shared" si="383"/>
        <v>360</v>
      </c>
      <c r="B2509" s="66"/>
      <c r="C2509" s="67" t="s">
        <v>2827</v>
      </c>
      <c r="D2509" s="66" t="s">
        <v>2828</v>
      </c>
      <c r="E2509" s="68" t="s">
        <v>1097</v>
      </c>
      <c r="F2509" s="65">
        <v>1</v>
      </c>
      <c r="G2509" s="88">
        <v>8000000</v>
      </c>
      <c r="H2509" s="70">
        <f t="shared" si="384"/>
        <v>800000</v>
      </c>
      <c r="I2509" s="65">
        <v>1</v>
      </c>
      <c r="J2509" s="87">
        <f t="shared" si="387"/>
        <v>8000000</v>
      </c>
      <c r="K2509" s="70">
        <f t="shared" si="387"/>
        <v>800000</v>
      </c>
      <c r="L2509" s="72"/>
      <c r="M2509" s="72"/>
      <c r="N2509" s="72"/>
      <c r="O2509" s="72"/>
      <c r="P2509" s="90"/>
      <c r="Q2509" s="65">
        <v>2009</v>
      </c>
      <c r="R2509" s="66">
        <v>10</v>
      </c>
      <c r="S2509" s="75">
        <f t="shared" si="380"/>
        <v>0.1</v>
      </c>
      <c r="T2509" s="76">
        <f t="shared" si="381"/>
        <v>800000</v>
      </c>
      <c r="U2509" s="66">
        <f t="shared" si="379"/>
        <v>9</v>
      </c>
      <c r="V2509" s="66"/>
      <c r="W2509" s="77">
        <f t="shared" si="382"/>
        <v>7200000</v>
      </c>
      <c r="X2509" s="18">
        <f t="shared" si="388"/>
        <v>800000</v>
      </c>
    </row>
    <row r="2510" spans="1:24" ht="30" hidden="1" x14ac:dyDescent="0.25">
      <c r="A2510" s="65">
        <f t="shared" si="383"/>
        <v>361</v>
      </c>
      <c r="B2510" s="66"/>
      <c r="C2510" s="67" t="s">
        <v>2829</v>
      </c>
      <c r="D2510" s="66" t="s">
        <v>2830</v>
      </c>
      <c r="E2510" s="68" t="s">
        <v>1097</v>
      </c>
      <c r="F2510" s="65">
        <v>1</v>
      </c>
      <c r="G2510" s="88">
        <v>26637248</v>
      </c>
      <c r="H2510" s="70">
        <f t="shared" si="384"/>
        <v>5327449.6000000015</v>
      </c>
      <c r="I2510" s="65">
        <v>1</v>
      </c>
      <c r="J2510" s="87">
        <f t="shared" si="387"/>
        <v>26637248</v>
      </c>
      <c r="K2510" s="70">
        <f t="shared" si="387"/>
        <v>5327449.6000000015</v>
      </c>
      <c r="L2510" s="72"/>
      <c r="M2510" s="72"/>
      <c r="N2510" s="72"/>
      <c r="O2510" s="72"/>
      <c r="P2510" s="90"/>
      <c r="Q2510" s="65">
        <v>2010</v>
      </c>
      <c r="R2510" s="66">
        <v>10</v>
      </c>
      <c r="S2510" s="75">
        <f t="shared" si="380"/>
        <v>0.1</v>
      </c>
      <c r="T2510" s="76">
        <f t="shared" si="381"/>
        <v>2663724.7999999998</v>
      </c>
      <c r="U2510" s="66">
        <f t="shared" si="379"/>
        <v>8</v>
      </c>
      <c r="V2510" s="66"/>
      <c r="W2510" s="77">
        <f t="shared" si="382"/>
        <v>21309798.399999999</v>
      </c>
      <c r="X2510" s="18">
        <f t="shared" si="388"/>
        <v>5327449.6000000015</v>
      </c>
    </row>
    <row r="2511" spans="1:24" ht="30" hidden="1" x14ac:dyDescent="0.25">
      <c r="A2511" s="65">
        <f t="shared" si="383"/>
        <v>362</v>
      </c>
      <c r="B2511" s="66"/>
      <c r="C2511" s="67" t="s">
        <v>2829</v>
      </c>
      <c r="D2511" s="66" t="s">
        <v>2831</v>
      </c>
      <c r="E2511" s="68" t="s">
        <v>1097</v>
      </c>
      <c r="F2511" s="65">
        <v>1</v>
      </c>
      <c r="G2511" s="88">
        <v>26637248</v>
      </c>
      <c r="H2511" s="70">
        <f t="shared" si="384"/>
        <v>5327449.6000000015</v>
      </c>
      <c r="I2511" s="65">
        <v>1</v>
      </c>
      <c r="J2511" s="87">
        <f t="shared" si="387"/>
        <v>26637248</v>
      </c>
      <c r="K2511" s="70">
        <f t="shared" si="387"/>
        <v>5327449.6000000015</v>
      </c>
      <c r="L2511" s="72"/>
      <c r="M2511" s="72"/>
      <c r="N2511" s="72"/>
      <c r="O2511" s="72"/>
      <c r="P2511" s="90"/>
      <c r="Q2511" s="65">
        <v>2010</v>
      </c>
      <c r="R2511" s="66">
        <v>10</v>
      </c>
      <c r="S2511" s="75">
        <f t="shared" si="380"/>
        <v>0.1</v>
      </c>
      <c r="T2511" s="76">
        <f t="shared" si="381"/>
        <v>2663724.7999999998</v>
      </c>
      <c r="U2511" s="66">
        <f t="shared" si="379"/>
        <v>8</v>
      </c>
      <c r="V2511" s="66"/>
      <c r="W2511" s="77">
        <f t="shared" si="382"/>
        <v>21309798.399999999</v>
      </c>
      <c r="X2511" s="18">
        <f t="shared" si="388"/>
        <v>5327449.6000000015</v>
      </c>
    </row>
    <row r="2512" spans="1:24" ht="30" hidden="1" x14ac:dyDescent="0.25">
      <c r="A2512" s="65">
        <f t="shared" si="383"/>
        <v>363</v>
      </c>
      <c r="B2512" s="66"/>
      <c r="C2512" s="67" t="s">
        <v>2829</v>
      </c>
      <c r="D2512" s="66" t="s">
        <v>2832</v>
      </c>
      <c r="E2512" s="68" t="s">
        <v>1097</v>
      </c>
      <c r="F2512" s="65">
        <v>1</v>
      </c>
      <c r="G2512" s="88">
        <v>26637248</v>
      </c>
      <c r="H2512" s="70">
        <f t="shared" si="384"/>
        <v>5327449.6000000015</v>
      </c>
      <c r="I2512" s="65">
        <v>1</v>
      </c>
      <c r="J2512" s="87">
        <f t="shared" si="387"/>
        <v>26637248</v>
      </c>
      <c r="K2512" s="70">
        <f t="shared" si="387"/>
        <v>5327449.6000000015</v>
      </c>
      <c r="L2512" s="72"/>
      <c r="M2512" s="72"/>
      <c r="N2512" s="72"/>
      <c r="O2512" s="72"/>
      <c r="P2512" s="90"/>
      <c r="Q2512" s="65">
        <v>2010</v>
      </c>
      <c r="R2512" s="66">
        <v>10</v>
      </c>
      <c r="S2512" s="75">
        <f t="shared" si="380"/>
        <v>0.1</v>
      </c>
      <c r="T2512" s="76">
        <f t="shared" si="381"/>
        <v>2663724.7999999998</v>
      </c>
      <c r="U2512" s="66">
        <f t="shared" si="379"/>
        <v>8</v>
      </c>
      <c r="V2512" s="66"/>
      <c r="W2512" s="77">
        <f t="shared" si="382"/>
        <v>21309798.399999999</v>
      </c>
      <c r="X2512" s="18">
        <f t="shared" si="388"/>
        <v>5327449.6000000015</v>
      </c>
    </row>
    <row r="2513" spans="1:24" ht="30" hidden="1" x14ac:dyDescent="0.25">
      <c r="A2513" s="65">
        <f t="shared" si="383"/>
        <v>364</v>
      </c>
      <c r="B2513" s="66"/>
      <c r="C2513" s="67" t="s">
        <v>2829</v>
      </c>
      <c r="D2513" s="66" t="s">
        <v>2833</v>
      </c>
      <c r="E2513" s="68" t="s">
        <v>1097</v>
      </c>
      <c r="F2513" s="65">
        <v>1</v>
      </c>
      <c r="G2513" s="88">
        <v>26637248</v>
      </c>
      <c r="H2513" s="70">
        <f t="shared" si="384"/>
        <v>5327449.6000000015</v>
      </c>
      <c r="I2513" s="65">
        <v>1</v>
      </c>
      <c r="J2513" s="87">
        <f t="shared" si="387"/>
        <v>26637248</v>
      </c>
      <c r="K2513" s="70">
        <f t="shared" si="387"/>
        <v>5327449.6000000015</v>
      </c>
      <c r="L2513" s="72"/>
      <c r="M2513" s="72"/>
      <c r="N2513" s="72"/>
      <c r="O2513" s="72"/>
      <c r="P2513" s="90"/>
      <c r="Q2513" s="65">
        <v>2010</v>
      </c>
      <c r="R2513" s="66">
        <v>10</v>
      </c>
      <c r="S2513" s="75">
        <f t="shared" si="380"/>
        <v>0.1</v>
      </c>
      <c r="T2513" s="76">
        <f t="shared" si="381"/>
        <v>2663724.7999999998</v>
      </c>
      <c r="U2513" s="66">
        <f t="shared" si="379"/>
        <v>8</v>
      </c>
      <c r="V2513" s="66"/>
      <c r="W2513" s="77">
        <f t="shared" si="382"/>
        <v>21309798.399999999</v>
      </c>
      <c r="X2513" s="18">
        <f t="shared" si="388"/>
        <v>5327449.6000000015</v>
      </c>
    </row>
    <row r="2514" spans="1:24" ht="30" hidden="1" x14ac:dyDescent="0.25">
      <c r="A2514" s="65">
        <f t="shared" si="383"/>
        <v>365</v>
      </c>
      <c r="B2514" s="66"/>
      <c r="C2514" s="67" t="s">
        <v>2829</v>
      </c>
      <c r="D2514" s="66" t="s">
        <v>2834</v>
      </c>
      <c r="E2514" s="68" t="s">
        <v>1097</v>
      </c>
      <c r="F2514" s="65">
        <v>1</v>
      </c>
      <c r="G2514" s="88">
        <v>26637250</v>
      </c>
      <c r="H2514" s="70">
        <f t="shared" si="384"/>
        <v>5327450</v>
      </c>
      <c r="I2514" s="65">
        <v>1</v>
      </c>
      <c r="J2514" s="87">
        <f t="shared" si="387"/>
        <v>26637250</v>
      </c>
      <c r="K2514" s="70">
        <f t="shared" si="387"/>
        <v>5327450</v>
      </c>
      <c r="L2514" s="72"/>
      <c r="M2514" s="72"/>
      <c r="N2514" s="72"/>
      <c r="O2514" s="72"/>
      <c r="P2514" s="90"/>
      <c r="Q2514" s="65">
        <v>2010</v>
      </c>
      <c r="R2514" s="66">
        <v>10</v>
      </c>
      <c r="S2514" s="75">
        <f t="shared" si="380"/>
        <v>0.1</v>
      </c>
      <c r="T2514" s="76">
        <f t="shared" si="381"/>
        <v>2663725</v>
      </c>
      <c r="U2514" s="66">
        <f t="shared" si="379"/>
        <v>8</v>
      </c>
      <c r="V2514" s="66"/>
      <c r="W2514" s="77">
        <f t="shared" si="382"/>
        <v>21309800</v>
      </c>
      <c r="X2514" s="18">
        <f t="shared" si="388"/>
        <v>5327450</v>
      </c>
    </row>
    <row r="2515" spans="1:24" ht="30" hidden="1" x14ac:dyDescent="0.25">
      <c r="A2515" s="65">
        <f t="shared" si="383"/>
        <v>366</v>
      </c>
      <c r="B2515" s="66"/>
      <c r="C2515" s="67" t="s">
        <v>2835</v>
      </c>
      <c r="D2515" s="66" t="s">
        <v>2836</v>
      </c>
      <c r="E2515" s="68" t="s">
        <v>1097</v>
      </c>
      <c r="F2515" s="65">
        <v>1</v>
      </c>
      <c r="G2515" s="69">
        <v>30795926</v>
      </c>
      <c r="H2515" s="70">
        <f t="shared" si="384"/>
        <v>6159185.1999999993</v>
      </c>
      <c r="I2515" s="65">
        <v>1</v>
      </c>
      <c r="J2515" s="87">
        <f t="shared" si="387"/>
        <v>30795926</v>
      </c>
      <c r="K2515" s="70">
        <f t="shared" si="387"/>
        <v>6159185.1999999993</v>
      </c>
      <c r="L2515" s="72"/>
      <c r="M2515" s="72"/>
      <c r="N2515" s="72"/>
      <c r="O2515" s="72"/>
      <c r="P2515" s="90"/>
      <c r="Q2515" s="65">
        <v>2010</v>
      </c>
      <c r="R2515" s="66">
        <v>10</v>
      </c>
      <c r="S2515" s="75">
        <f t="shared" si="380"/>
        <v>0.1</v>
      </c>
      <c r="T2515" s="76">
        <f t="shared" si="381"/>
        <v>3079592.6</v>
      </c>
      <c r="U2515" s="66">
        <f t="shared" si="379"/>
        <v>8</v>
      </c>
      <c r="V2515" s="66"/>
      <c r="W2515" s="77">
        <f t="shared" si="382"/>
        <v>24636740.800000001</v>
      </c>
      <c r="X2515" s="18">
        <f t="shared" si="388"/>
        <v>6159185.1999999993</v>
      </c>
    </row>
    <row r="2516" spans="1:24" ht="30" hidden="1" x14ac:dyDescent="0.25">
      <c r="A2516" s="65">
        <f t="shared" si="383"/>
        <v>367</v>
      </c>
      <c r="B2516" s="66"/>
      <c r="C2516" s="67" t="s">
        <v>2835</v>
      </c>
      <c r="D2516" s="66" t="s">
        <v>2837</v>
      </c>
      <c r="E2516" s="68" t="s">
        <v>1097</v>
      </c>
      <c r="F2516" s="65">
        <v>1</v>
      </c>
      <c r="G2516" s="69">
        <v>30795926</v>
      </c>
      <c r="H2516" s="70">
        <f t="shared" si="384"/>
        <v>6159185.1999999993</v>
      </c>
      <c r="I2516" s="65">
        <v>1</v>
      </c>
      <c r="J2516" s="87">
        <f t="shared" si="387"/>
        <v>30795926</v>
      </c>
      <c r="K2516" s="70">
        <f t="shared" si="387"/>
        <v>6159185.1999999993</v>
      </c>
      <c r="L2516" s="72"/>
      <c r="M2516" s="72"/>
      <c r="N2516" s="72"/>
      <c r="O2516" s="72"/>
      <c r="P2516" s="90"/>
      <c r="Q2516" s="65">
        <v>2010</v>
      </c>
      <c r="R2516" s="66">
        <v>10</v>
      </c>
      <c r="S2516" s="75">
        <f t="shared" si="380"/>
        <v>0.1</v>
      </c>
      <c r="T2516" s="76">
        <f t="shared" si="381"/>
        <v>3079592.6</v>
      </c>
      <c r="U2516" s="66">
        <f t="shared" si="379"/>
        <v>8</v>
      </c>
      <c r="V2516" s="66"/>
      <c r="W2516" s="77">
        <f t="shared" si="382"/>
        <v>24636740.800000001</v>
      </c>
      <c r="X2516" s="18">
        <f t="shared" si="388"/>
        <v>6159185.1999999993</v>
      </c>
    </row>
    <row r="2517" spans="1:24" ht="30" hidden="1" x14ac:dyDescent="0.25">
      <c r="A2517" s="65">
        <f t="shared" si="383"/>
        <v>368</v>
      </c>
      <c r="B2517" s="66"/>
      <c r="C2517" s="67" t="s">
        <v>2835</v>
      </c>
      <c r="D2517" s="66" t="s">
        <v>2838</v>
      </c>
      <c r="E2517" s="68" t="s">
        <v>1097</v>
      </c>
      <c r="F2517" s="65">
        <v>1</v>
      </c>
      <c r="G2517" s="69">
        <v>30795926</v>
      </c>
      <c r="H2517" s="70">
        <f t="shared" si="384"/>
        <v>6159185.1999999993</v>
      </c>
      <c r="I2517" s="65">
        <v>1</v>
      </c>
      <c r="J2517" s="87">
        <f t="shared" si="387"/>
        <v>30795926</v>
      </c>
      <c r="K2517" s="70">
        <f t="shared" si="387"/>
        <v>6159185.1999999993</v>
      </c>
      <c r="L2517" s="72"/>
      <c r="M2517" s="72"/>
      <c r="N2517" s="72"/>
      <c r="O2517" s="72"/>
      <c r="P2517" s="90"/>
      <c r="Q2517" s="65">
        <v>2010</v>
      </c>
      <c r="R2517" s="66">
        <v>10</v>
      </c>
      <c r="S2517" s="75">
        <f t="shared" si="380"/>
        <v>0.1</v>
      </c>
      <c r="T2517" s="76">
        <f t="shared" si="381"/>
        <v>3079592.6</v>
      </c>
      <c r="U2517" s="66">
        <f t="shared" si="379"/>
        <v>8</v>
      </c>
      <c r="V2517" s="66"/>
      <c r="W2517" s="77">
        <f t="shared" si="382"/>
        <v>24636740.800000001</v>
      </c>
      <c r="X2517" s="18">
        <f t="shared" si="388"/>
        <v>6159185.1999999993</v>
      </c>
    </row>
    <row r="2518" spans="1:24" ht="30" hidden="1" x14ac:dyDescent="0.25">
      <c r="A2518" s="65">
        <f t="shared" si="383"/>
        <v>369</v>
      </c>
      <c r="B2518" s="66"/>
      <c r="C2518" s="67" t="s">
        <v>2835</v>
      </c>
      <c r="D2518" s="66" t="s">
        <v>2839</v>
      </c>
      <c r="E2518" s="68" t="s">
        <v>1097</v>
      </c>
      <c r="F2518" s="65">
        <v>1</v>
      </c>
      <c r="G2518" s="69">
        <v>30795926</v>
      </c>
      <c r="H2518" s="70">
        <f t="shared" si="384"/>
        <v>6159185.1999999993</v>
      </c>
      <c r="I2518" s="65">
        <v>1</v>
      </c>
      <c r="J2518" s="87">
        <f t="shared" ref="J2518:K2557" si="389">G2518</f>
        <v>30795926</v>
      </c>
      <c r="K2518" s="70">
        <f t="shared" si="389"/>
        <v>6159185.1999999993</v>
      </c>
      <c r="L2518" s="72"/>
      <c r="M2518" s="72"/>
      <c r="N2518" s="72"/>
      <c r="O2518" s="72"/>
      <c r="P2518" s="90"/>
      <c r="Q2518" s="65">
        <v>2010</v>
      </c>
      <c r="R2518" s="66">
        <v>10</v>
      </c>
      <c r="S2518" s="75">
        <f t="shared" si="380"/>
        <v>0.1</v>
      </c>
      <c r="T2518" s="76">
        <f t="shared" si="381"/>
        <v>3079592.6</v>
      </c>
      <c r="U2518" s="66">
        <f t="shared" si="379"/>
        <v>8</v>
      </c>
      <c r="V2518" s="66"/>
      <c r="W2518" s="77">
        <f t="shared" si="382"/>
        <v>24636740.800000001</v>
      </c>
      <c r="X2518" s="18">
        <f t="shared" si="388"/>
        <v>6159185.1999999993</v>
      </c>
    </row>
    <row r="2519" spans="1:24" ht="30" hidden="1" x14ac:dyDescent="0.25">
      <c r="A2519" s="65">
        <f t="shared" si="383"/>
        <v>370</v>
      </c>
      <c r="B2519" s="66"/>
      <c r="C2519" s="67" t="s">
        <v>2835</v>
      </c>
      <c r="D2519" s="66" t="s">
        <v>2840</v>
      </c>
      <c r="E2519" s="68" t="s">
        <v>1097</v>
      </c>
      <c r="F2519" s="65">
        <v>1</v>
      </c>
      <c r="G2519" s="69">
        <v>30795924</v>
      </c>
      <c r="H2519" s="70">
        <f t="shared" si="384"/>
        <v>6159184.8000000007</v>
      </c>
      <c r="I2519" s="65">
        <v>1</v>
      </c>
      <c r="J2519" s="87">
        <f t="shared" si="389"/>
        <v>30795924</v>
      </c>
      <c r="K2519" s="70">
        <f t="shared" si="389"/>
        <v>6159184.8000000007</v>
      </c>
      <c r="L2519" s="72"/>
      <c r="M2519" s="72"/>
      <c r="N2519" s="72"/>
      <c r="O2519" s="72"/>
      <c r="P2519" s="90"/>
      <c r="Q2519" s="65">
        <v>2010</v>
      </c>
      <c r="R2519" s="66">
        <v>10</v>
      </c>
      <c r="S2519" s="75">
        <f t="shared" si="380"/>
        <v>0.1</v>
      </c>
      <c r="T2519" s="76">
        <f t="shared" si="381"/>
        <v>3079592.4</v>
      </c>
      <c r="U2519" s="66">
        <f t="shared" si="379"/>
        <v>8</v>
      </c>
      <c r="V2519" s="66"/>
      <c r="W2519" s="77">
        <f t="shared" si="382"/>
        <v>24636739.199999999</v>
      </c>
      <c r="X2519" s="18">
        <f t="shared" si="388"/>
        <v>6159184.8000000007</v>
      </c>
    </row>
    <row r="2520" spans="1:24" ht="30" hidden="1" x14ac:dyDescent="0.25">
      <c r="A2520" s="65">
        <f t="shared" si="383"/>
        <v>371</v>
      </c>
      <c r="B2520" s="66"/>
      <c r="C2520" s="67" t="s">
        <v>2841</v>
      </c>
      <c r="D2520" s="66">
        <v>5001847</v>
      </c>
      <c r="E2520" s="68" t="s">
        <v>1097</v>
      </c>
      <c r="F2520" s="65">
        <v>1</v>
      </c>
      <c r="G2520" s="69">
        <v>47911966</v>
      </c>
      <c r="H2520" s="70">
        <f t="shared" si="384"/>
        <v>9582393.200000003</v>
      </c>
      <c r="I2520" s="65">
        <v>1</v>
      </c>
      <c r="J2520" s="87">
        <f t="shared" si="389"/>
        <v>47911966</v>
      </c>
      <c r="K2520" s="70">
        <f t="shared" si="389"/>
        <v>9582393.200000003</v>
      </c>
      <c r="L2520" s="72"/>
      <c r="M2520" s="72"/>
      <c r="N2520" s="72"/>
      <c r="O2520" s="72"/>
      <c r="P2520" s="90"/>
      <c r="Q2520" s="65">
        <v>2010</v>
      </c>
      <c r="R2520" s="66">
        <v>10</v>
      </c>
      <c r="S2520" s="75">
        <f t="shared" si="380"/>
        <v>0.1</v>
      </c>
      <c r="T2520" s="76">
        <f t="shared" si="381"/>
        <v>4791196.5999999996</v>
      </c>
      <c r="U2520" s="66">
        <f t="shared" si="379"/>
        <v>8</v>
      </c>
      <c r="V2520" s="66"/>
      <c r="W2520" s="77">
        <f t="shared" si="382"/>
        <v>38329572.799999997</v>
      </c>
      <c r="X2520" s="18">
        <f t="shared" si="388"/>
        <v>9582393.200000003</v>
      </c>
    </row>
    <row r="2521" spans="1:24" ht="45" hidden="1" x14ac:dyDescent="0.25">
      <c r="A2521" s="65">
        <f t="shared" si="383"/>
        <v>372</v>
      </c>
      <c r="B2521" s="66"/>
      <c r="C2521" s="67" t="s">
        <v>2842</v>
      </c>
      <c r="D2521" s="66" t="s">
        <v>2843</v>
      </c>
      <c r="E2521" s="68" t="s">
        <v>1097</v>
      </c>
      <c r="F2521" s="65">
        <v>1</v>
      </c>
      <c r="G2521" s="69">
        <v>45000000</v>
      </c>
      <c r="H2521" s="70">
        <f t="shared" si="384"/>
        <v>13500000</v>
      </c>
      <c r="I2521" s="65">
        <v>1</v>
      </c>
      <c r="J2521" s="87">
        <f t="shared" si="389"/>
        <v>45000000</v>
      </c>
      <c r="K2521" s="70">
        <f t="shared" si="389"/>
        <v>13500000</v>
      </c>
      <c r="L2521" s="72"/>
      <c r="M2521" s="72"/>
      <c r="N2521" s="72"/>
      <c r="O2521" s="72"/>
      <c r="P2521" s="90"/>
      <c r="Q2521" s="65">
        <v>2011</v>
      </c>
      <c r="R2521" s="66">
        <v>10</v>
      </c>
      <c r="S2521" s="75">
        <f t="shared" si="380"/>
        <v>0.1</v>
      </c>
      <c r="T2521" s="76">
        <f t="shared" si="381"/>
        <v>4500000</v>
      </c>
      <c r="U2521" s="66">
        <f t="shared" si="379"/>
        <v>7</v>
      </c>
      <c r="V2521" s="66"/>
      <c r="W2521" s="77">
        <f t="shared" si="382"/>
        <v>31500000</v>
      </c>
      <c r="X2521" s="18">
        <f t="shared" si="388"/>
        <v>13500000</v>
      </c>
    </row>
    <row r="2522" spans="1:24" ht="30" hidden="1" x14ac:dyDescent="0.25">
      <c r="A2522" s="65">
        <f t="shared" si="383"/>
        <v>373</v>
      </c>
      <c r="B2522" s="66"/>
      <c r="C2522" s="67" t="s">
        <v>2844</v>
      </c>
      <c r="D2522" s="66" t="s">
        <v>2845</v>
      </c>
      <c r="E2522" s="68" t="s">
        <v>1097</v>
      </c>
      <c r="F2522" s="65">
        <v>1</v>
      </c>
      <c r="G2522" s="69">
        <v>35500000</v>
      </c>
      <c r="H2522" s="70">
        <f t="shared" si="384"/>
        <v>10650000</v>
      </c>
      <c r="I2522" s="65">
        <v>1</v>
      </c>
      <c r="J2522" s="87">
        <f t="shared" si="389"/>
        <v>35500000</v>
      </c>
      <c r="K2522" s="70">
        <f t="shared" si="389"/>
        <v>10650000</v>
      </c>
      <c r="L2522" s="72"/>
      <c r="M2522" s="72"/>
      <c r="N2522" s="72"/>
      <c r="O2522" s="72"/>
      <c r="P2522" s="90"/>
      <c r="Q2522" s="65">
        <v>2011</v>
      </c>
      <c r="R2522" s="66">
        <v>10</v>
      </c>
      <c r="S2522" s="75">
        <f t="shared" si="380"/>
        <v>0.1</v>
      </c>
      <c r="T2522" s="76">
        <f t="shared" si="381"/>
        <v>3550000</v>
      </c>
      <c r="U2522" s="66">
        <f t="shared" si="379"/>
        <v>7</v>
      </c>
      <c r="V2522" s="66"/>
      <c r="W2522" s="77">
        <f t="shared" si="382"/>
        <v>24850000</v>
      </c>
      <c r="X2522" s="18">
        <f t="shared" si="388"/>
        <v>10650000</v>
      </c>
    </row>
    <row r="2523" spans="1:24" ht="30" hidden="1" x14ac:dyDescent="0.25">
      <c r="A2523" s="65">
        <f t="shared" si="383"/>
        <v>374</v>
      </c>
      <c r="B2523" s="66"/>
      <c r="C2523" s="67" t="s">
        <v>2844</v>
      </c>
      <c r="D2523" s="66" t="s">
        <v>2846</v>
      </c>
      <c r="E2523" s="68" t="s">
        <v>1097</v>
      </c>
      <c r="F2523" s="65">
        <v>1</v>
      </c>
      <c r="G2523" s="69">
        <v>35500000</v>
      </c>
      <c r="H2523" s="70">
        <f t="shared" si="384"/>
        <v>10650000</v>
      </c>
      <c r="I2523" s="65">
        <v>1</v>
      </c>
      <c r="J2523" s="87">
        <f t="shared" si="389"/>
        <v>35500000</v>
      </c>
      <c r="K2523" s="70">
        <f t="shared" si="389"/>
        <v>10650000</v>
      </c>
      <c r="L2523" s="72"/>
      <c r="M2523" s="72"/>
      <c r="N2523" s="72"/>
      <c r="O2523" s="72"/>
      <c r="P2523" s="90"/>
      <c r="Q2523" s="65">
        <v>2011</v>
      </c>
      <c r="R2523" s="66">
        <v>10</v>
      </c>
      <c r="S2523" s="75">
        <f t="shared" si="380"/>
        <v>0.1</v>
      </c>
      <c r="T2523" s="76">
        <f t="shared" si="381"/>
        <v>3550000</v>
      </c>
      <c r="U2523" s="66">
        <f t="shared" si="379"/>
        <v>7</v>
      </c>
      <c r="V2523" s="66"/>
      <c r="W2523" s="77">
        <f t="shared" si="382"/>
        <v>24850000</v>
      </c>
      <c r="X2523" s="18">
        <f t="shared" si="388"/>
        <v>10650000</v>
      </c>
    </row>
    <row r="2524" spans="1:24" ht="16.5" hidden="1" customHeight="1" x14ac:dyDescent="0.25">
      <c r="A2524" s="65">
        <f t="shared" si="383"/>
        <v>375</v>
      </c>
      <c r="B2524" s="66"/>
      <c r="C2524" s="67" t="s">
        <v>2847</v>
      </c>
      <c r="D2524" s="66" t="s">
        <v>2848</v>
      </c>
      <c r="E2524" s="68" t="s">
        <v>1097</v>
      </c>
      <c r="F2524" s="65">
        <v>1</v>
      </c>
      <c r="G2524" s="69">
        <v>35400000</v>
      </c>
      <c r="H2524" s="70">
        <f t="shared" si="384"/>
        <v>7080000</v>
      </c>
      <c r="I2524" s="65">
        <v>1</v>
      </c>
      <c r="J2524" s="87">
        <f t="shared" si="389"/>
        <v>35400000</v>
      </c>
      <c r="K2524" s="70">
        <f t="shared" si="389"/>
        <v>7080000</v>
      </c>
      <c r="L2524" s="72"/>
      <c r="M2524" s="72"/>
      <c r="N2524" s="72"/>
      <c r="O2524" s="72"/>
      <c r="P2524" s="90"/>
      <c r="Q2524" s="65">
        <v>2010</v>
      </c>
      <c r="R2524" s="66">
        <v>10</v>
      </c>
      <c r="S2524" s="75">
        <f t="shared" si="380"/>
        <v>0.1</v>
      </c>
      <c r="T2524" s="76">
        <f t="shared" si="381"/>
        <v>3540000</v>
      </c>
      <c r="U2524" s="66">
        <f t="shared" si="379"/>
        <v>8</v>
      </c>
      <c r="V2524" s="66"/>
      <c r="W2524" s="77">
        <f t="shared" si="382"/>
        <v>28320000</v>
      </c>
      <c r="X2524" s="18">
        <f t="shared" si="388"/>
        <v>7080000</v>
      </c>
    </row>
    <row r="2525" spans="1:24" ht="29.25" hidden="1" customHeight="1" x14ac:dyDescent="0.25">
      <c r="A2525" s="65">
        <f t="shared" si="383"/>
        <v>376</v>
      </c>
      <c r="B2525" s="66"/>
      <c r="C2525" s="67" t="s">
        <v>2849</v>
      </c>
      <c r="D2525" s="66" t="s">
        <v>2850</v>
      </c>
      <c r="E2525" s="68" t="s">
        <v>1097</v>
      </c>
      <c r="F2525" s="65">
        <v>1</v>
      </c>
      <c r="G2525" s="69">
        <v>39500000</v>
      </c>
      <c r="H2525" s="70">
        <f t="shared" si="384"/>
        <v>7900000</v>
      </c>
      <c r="I2525" s="65">
        <v>1</v>
      </c>
      <c r="J2525" s="87">
        <f t="shared" si="389"/>
        <v>39500000</v>
      </c>
      <c r="K2525" s="70">
        <f t="shared" si="389"/>
        <v>7900000</v>
      </c>
      <c r="L2525" s="72"/>
      <c r="M2525" s="72"/>
      <c r="N2525" s="72"/>
      <c r="O2525" s="72"/>
      <c r="P2525" s="90"/>
      <c r="Q2525" s="65">
        <v>2010</v>
      </c>
      <c r="R2525" s="66">
        <v>10</v>
      </c>
      <c r="S2525" s="75">
        <f t="shared" si="380"/>
        <v>0.1</v>
      </c>
      <c r="T2525" s="76">
        <f t="shared" si="381"/>
        <v>3950000</v>
      </c>
      <c r="U2525" s="66">
        <f t="shared" si="379"/>
        <v>8</v>
      </c>
      <c r="V2525" s="66"/>
      <c r="W2525" s="77">
        <f t="shared" si="382"/>
        <v>31600000</v>
      </c>
      <c r="X2525" s="18">
        <f t="shared" si="388"/>
        <v>7900000</v>
      </c>
    </row>
    <row r="2526" spans="1:24" ht="30" hidden="1" x14ac:dyDescent="0.25">
      <c r="A2526" s="65">
        <f t="shared" si="383"/>
        <v>377</v>
      </c>
      <c r="B2526" s="66"/>
      <c r="C2526" s="67" t="s">
        <v>2851</v>
      </c>
      <c r="D2526" s="66" t="s">
        <v>2852</v>
      </c>
      <c r="E2526" s="68" t="s">
        <v>1097</v>
      </c>
      <c r="F2526" s="65">
        <v>1</v>
      </c>
      <c r="G2526" s="69">
        <v>39500000</v>
      </c>
      <c r="H2526" s="70">
        <f t="shared" si="384"/>
        <v>7900000</v>
      </c>
      <c r="I2526" s="65">
        <v>1</v>
      </c>
      <c r="J2526" s="87">
        <f t="shared" si="389"/>
        <v>39500000</v>
      </c>
      <c r="K2526" s="70">
        <f t="shared" si="389"/>
        <v>7900000</v>
      </c>
      <c r="L2526" s="72"/>
      <c r="M2526" s="72"/>
      <c r="N2526" s="72"/>
      <c r="O2526" s="72"/>
      <c r="P2526" s="90"/>
      <c r="Q2526" s="65">
        <v>2010</v>
      </c>
      <c r="R2526" s="66">
        <v>10</v>
      </c>
      <c r="S2526" s="75">
        <f t="shared" si="380"/>
        <v>0.1</v>
      </c>
      <c r="T2526" s="76">
        <f t="shared" si="381"/>
        <v>3950000</v>
      </c>
      <c r="U2526" s="66">
        <f t="shared" si="379"/>
        <v>8</v>
      </c>
      <c r="V2526" s="66"/>
      <c r="W2526" s="77">
        <f t="shared" si="382"/>
        <v>31600000</v>
      </c>
      <c r="X2526" s="18">
        <f t="shared" si="388"/>
        <v>7900000</v>
      </c>
    </row>
    <row r="2527" spans="1:24" ht="30" hidden="1" x14ac:dyDescent="0.25">
      <c r="A2527" s="65">
        <f t="shared" si="383"/>
        <v>378</v>
      </c>
      <c r="B2527" s="66"/>
      <c r="C2527" s="67" t="s">
        <v>2851</v>
      </c>
      <c r="D2527" s="66" t="s">
        <v>2853</v>
      </c>
      <c r="E2527" s="68" t="s">
        <v>1097</v>
      </c>
      <c r="F2527" s="65">
        <v>1</v>
      </c>
      <c r="G2527" s="69">
        <v>39500000</v>
      </c>
      <c r="H2527" s="70">
        <f t="shared" si="384"/>
        <v>7900000</v>
      </c>
      <c r="I2527" s="65">
        <v>1</v>
      </c>
      <c r="J2527" s="87">
        <f t="shared" si="389"/>
        <v>39500000</v>
      </c>
      <c r="K2527" s="70">
        <f t="shared" si="389"/>
        <v>7900000</v>
      </c>
      <c r="L2527" s="72"/>
      <c r="M2527" s="72"/>
      <c r="N2527" s="72"/>
      <c r="O2527" s="72"/>
      <c r="P2527" s="90"/>
      <c r="Q2527" s="65">
        <v>2010</v>
      </c>
      <c r="R2527" s="66">
        <v>10</v>
      </c>
      <c r="S2527" s="75">
        <f t="shared" si="380"/>
        <v>0.1</v>
      </c>
      <c r="T2527" s="76">
        <f t="shared" si="381"/>
        <v>3950000</v>
      </c>
      <c r="U2527" s="66">
        <f t="shared" si="379"/>
        <v>8</v>
      </c>
      <c r="V2527" s="66"/>
      <c r="W2527" s="77">
        <f t="shared" si="382"/>
        <v>31600000</v>
      </c>
      <c r="X2527" s="18">
        <f t="shared" si="388"/>
        <v>7900000</v>
      </c>
    </row>
    <row r="2528" spans="1:24" ht="30" hidden="1" x14ac:dyDescent="0.25">
      <c r="A2528" s="65">
        <f t="shared" si="383"/>
        <v>379</v>
      </c>
      <c r="B2528" s="66"/>
      <c r="C2528" s="67" t="s">
        <v>2854</v>
      </c>
      <c r="D2528" s="66" t="s">
        <v>2855</v>
      </c>
      <c r="E2528" s="68" t="s">
        <v>1097</v>
      </c>
      <c r="F2528" s="65">
        <v>1</v>
      </c>
      <c r="G2528" s="69">
        <v>39500000</v>
      </c>
      <c r="H2528" s="70">
        <f t="shared" si="384"/>
        <v>7900000</v>
      </c>
      <c r="I2528" s="65">
        <v>1</v>
      </c>
      <c r="J2528" s="87">
        <f t="shared" si="389"/>
        <v>39500000</v>
      </c>
      <c r="K2528" s="70">
        <f t="shared" si="389"/>
        <v>7900000</v>
      </c>
      <c r="L2528" s="72"/>
      <c r="M2528" s="72"/>
      <c r="N2528" s="72"/>
      <c r="O2528" s="72"/>
      <c r="P2528" s="90"/>
      <c r="Q2528" s="65">
        <v>2010</v>
      </c>
      <c r="R2528" s="66">
        <v>10</v>
      </c>
      <c r="S2528" s="75">
        <f t="shared" si="380"/>
        <v>0.1</v>
      </c>
      <c r="T2528" s="76">
        <f t="shared" si="381"/>
        <v>3950000</v>
      </c>
      <c r="U2528" s="66">
        <f t="shared" si="379"/>
        <v>8</v>
      </c>
      <c r="V2528" s="66"/>
      <c r="W2528" s="77">
        <f t="shared" si="382"/>
        <v>31600000</v>
      </c>
      <c r="X2528" s="18">
        <f t="shared" si="388"/>
        <v>7900000</v>
      </c>
    </row>
    <row r="2529" spans="1:24" ht="30" hidden="1" x14ac:dyDescent="0.25">
      <c r="A2529" s="65">
        <f t="shared" si="383"/>
        <v>380</v>
      </c>
      <c r="B2529" s="66"/>
      <c r="C2529" s="67" t="s">
        <v>2854</v>
      </c>
      <c r="D2529" s="66" t="s">
        <v>2856</v>
      </c>
      <c r="E2529" s="68" t="s">
        <v>1097</v>
      </c>
      <c r="F2529" s="65">
        <v>1</v>
      </c>
      <c r="G2529" s="69">
        <v>39500000</v>
      </c>
      <c r="H2529" s="70">
        <f t="shared" si="384"/>
        <v>7900000</v>
      </c>
      <c r="I2529" s="65">
        <v>1</v>
      </c>
      <c r="J2529" s="87">
        <f t="shared" si="389"/>
        <v>39500000</v>
      </c>
      <c r="K2529" s="70">
        <f t="shared" si="389"/>
        <v>7900000</v>
      </c>
      <c r="L2529" s="72"/>
      <c r="M2529" s="72"/>
      <c r="N2529" s="72"/>
      <c r="O2529" s="72"/>
      <c r="P2529" s="90"/>
      <c r="Q2529" s="65">
        <v>2010</v>
      </c>
      <c r="R2529" s="66">
        <v>10</v>
      </c>
      <c r="S2529" s="75">
        <f t="shared" si="380"/>
        <v>0.1</v>
      </c>
      <c r="T2529" s="76">
        <f t="shared" si="381"/>
        <v>3950000</v>
      </c>
      <c r="U2529" s="66">
        <f t="shared" si="379"/>
        <v>8</v>
      </c>
      <c r="V2529" s="66"/>
      <c r="W2529" s="77">
        <f t="shared" si="382"/>
        <v>31600000</v>
      </c>
      <c r="X2529" s="18">
        <f t="shared" si="388"/>
        <v>7900000</v>
      </c>
    </row>
    <row r="2530" spans="1:24" hidden="1" x14ac:dyDescent="0.25">
      <c r="A2530" s="65">
        <f t="shared" si="383"/>
        <v>381</v>
      </c>
      <c r="B2530" s="66"/>
      <c r="C2530" s="67" t="s">
        <v>2857</v>
      </c>
      <c r="D2530" s="66" t="s">
        <v>2858</v>
      </c>
      <c r="E2530" s="68" t="s">
        <v>1097</v>
      </c>
      <c r="F2530" s="65">
        <v>1</v>
      </c>
      <c r="G2530" s="69">
        <v>22000000</v>
      </c>
      <c r="H2530" s="70">
        <f t="shared" si="384"/>
        <v>2200000</v>
      </c>
      <c r="I2530" s="65">
        <v>1</v>
      </c>
      <c r="J2530" s="87">
        <f t="shared" si="389"/>
        <v>22000000</v>
      </c>
      <c r="K2530" s="70">
        <f t="shared" si="389"/>
        <v>2200000</v>
      </c>
      <c r="L2530" s="72"/>
      <c r="M2530" s="72"/>
      <c r="N2530" s="72"/>
      <c r="O2530" s="72"/>
      <c r="P2530" s="90"/>
      <c r="Q2530" s="65">
        <v>2009</v>
      </c>
      <c r="R2530" s="66">
        <v>10</v>
      </c>
      <c r="S2530" s="75">
        <f t="shared" si="380"/>
        <v>0.1</v>
      </c>
      <c r="T2530" s="76">
        <f t="shared" si="381"/>
        <v>2200000</v>
      </c>
      <c r="U2530" s="66">
        <f t="shared" si="379"/>
        <v>9</v>
      </c>
      <c r="V2530" s="66"/>
      <c r="W2530" s="77">
        <f t="shared" si="382"/>
        <v>19800000</v>
      </c>
      <c r="X2530" s="18">
        <f t="shared" si="388"/>
        <v>2200000</v>
      </c>
    </row>
    <row r="2531" spans="1:24" hidden="1" x14ac:dyDescent="0.25">
      <c r="A2531" s="65">
        <f t="shared" si="383"/>
        <v>382</v>
      </c>
      <c r="B2531" s="66"/>
      <c r="C2531" s="67" t="s">
        <v>2857</v>
      </c>
      <c r="D2531" s="66" t="s">
        <v>2859</v>
      </c>
      <c r="E2531" s="68" t="s">
        <v>1097</v>
      </c>
      <c r="F2531" s="65">
        <v>1</v>
      </c>
      <c r="G2531" s="69">
        <v>22000000</v>
      </c>
      <c r="H2531" s="70">
        <f t="shared" si="384"/>
        <v>2200000</v>
      </c>
      <c r="I2531" s="65">
        <v>1</v>
      </c>
      <c r="J2531" s="87">
        <f t="shared" si="389"/>
        <v>22000000</v>
      </c>
      <c r="K2531" s="70">
        <f t="shared" si="389"/>
        <v>2200000</v>
      </c>
      <c r="L2531" s="72"/>
      <c r="M2531" s="72"/>
      <c r="N2531" s="72"/>
      <c r="O2531" s="72"/>
      <c r="P2531" s="90"/>
      <c r="Q2531" s="65">
        <v>2009</v>
      </c>
      <c r="R2531" s="66">
        <v>10</v>
      </c>
      <c r="S2531" s="75">
        <f t="shared" si="380"/>
        <v>0.1</v>
      </c>
      <c r="T2531" s="76">
        <f t="shared" si="381"/>
        <v>2200000</v>
      </c>
      <c r="U2531" s="66">
        <f t="shared" si="379"/>
        <v>9</v>
      </c>
      <c r="V2531" s="66"/>
      <c r="W2531" s="77">
        <f t="shared" si="382"/>
        <v>19800000</v>
      </c>
      <c r="X2531" s="18">
        <f t="shared" si="388"/>
        <v>2200000</v>
      </c>
    </row>
    <row r="2532" spans="1:24" hidden="1" x14ac:dyDescent="0.25">
      <c r="A2532" s="65">
        <f t="shared" si="383"/>
        <v>383</v>
      </c>
      <c r="B2532" s="66"/>
      <c r="C2532" s="67" t="s">
        <v>2857</v>
      </c>
      <c r="D2532" s="66" t="s">
        <v>2860</v>
      </c>
      <c r="E2532" s="68" t="s">
        <v>1097</v>
      </c>
      <c r="F2532" s="65">
        <v>1</v>
      </c>
      <c r="G2532" s="69">
        <v>22000000</v>
      </c>
      <c r="H2532" s="70">
        <f t="shared" si="384"/>
        <v>2200000</v>
      </c>
      <c r="I2532" s="65">
        <v>1</v>
      </c>
      <c r="J2532" s="87">
        <f t="shared" si="389"/>
        <v>22000000</v>
      </c>
      <c r="K2532" s="70">
        <f t="shared" si="389"/>
        <v>2200000</v>
      </c>
      <c r="L2532" s="72"/>
      <c r="M2532" s="72"/>
      <c r="N2532" s="72"/>
      <c r="O2532" s="72"/>
      <c r="P2532" s="90"/>
      <c r="Q2532" s="65">
        <v>2009</v>
      </c>
      <c r="R2532" s="66">
        <v>10</v>
      </c>
      <c r="S2532" s="75">
        <f t="shared" si="380"/>
        <v>0.1</v>
      </c>
      <c r="T2532" s="76">
        <f t="shared" si="381"/>
        <v>2200000</v>
      </c>
      <c r="U2532" s="66">
        <f t="shared" si="379"/>
        <v>9</v>
      </c>
      <c r="V2532" s="66"/>
      <c r="W2532" s="77">
        <f t="shared" si="382"/>
        <v>19800000</v>
      </c>
      <c r="X2532" s="18">
        <f t="shared" si="388"/>
        <v>2200000</v>
      </c>
    </row>
    <row r="2533" spans="1:24" ht="30" hidden="1" x14ac:dyDescent="0.25">
      <c r="A2533" s="65">
        <f t="shared" si="383"/>
        <v>384</v>
      </c>
      <c r="B2533" s="66"/>
      <c r="C2533" s="67" t="s">
        <v>2861</v>
      </c>
      <c r="D2533" s="66">
        <v>5001846</v>
      </c>
      <c r="E2533" s="68" t="s">
        <v>1097</v>
      </c>
      <c r="F2533" s="65">
        <v>1</v>
      </c>
      <c r="G2533" s="88">
        <v>111209889</v>
      </c>
      <c r="H2533" s="70">
        <f t="shared" si="384"/>
        <v>22241977.799999997</v>
      </c>
      <c r="I2533" s="65">
        <v>1</v>
      </c>
      <c r="J2533" s="87">
        <f t="shared" si="389"/>
        <v>111209889</v>
      </c>
      <c r="K2533" s="70">
        <f t="shared" si="389"/>
        <v>22241977.799999997</v>
      </c>
      <c r="L2533" s="72"/>
      <c r="M2533" s="72"/>
      <c r="N2533" s="72"/>
      <c r="O2533" s="72"/>
      <c r="P2533" s="90"/>
      <c r="Q2533" s="65">
        <v>2010</v>
      </c>
      <c r="R2533" s="66">
        <v>10</v>
      </c>
      <c r="S2533" s="75">
        <f t="shared" si="380"/>
        <v>0.1</v>
      </c>
      <c r="T2533" s="76">
        <f t="shared" si="381"/>
        <v>11120988.9</v>
      </c>
      <c r="U2533" s="66">
        <f t="shared" si="379"/>
        <v>8</v>
      </c>
      <c r="V2533" s="66"/>
      <c r="W2533" s="77">
        <f t="shared" si="382"/>
        <v>88967911.200000003</v>
      </c>
      <c r="X2533" s="18">
        <f t="shared" si="388"/>
        <v>22241977.799999997</v>
      </c>
    </row>
    <row r="2534" spans="1:24" ht="45" hidden="1" x14ac:dyDescent="0.25">
      <c r="A2534" s="65">
        <f t="shared" si="383"/>
        <v>385</v>
      </c>
      <c r="B2534" s="66"/>
      <c r="C2534" s="67" t="s">
        <v>2862</v>
      </c>
      <c r="D2534" s="66">
        <v>5001845</v>
      </c>
      <c r="E2534" s="68" t="s">
        <v>1097</v>
      </c>
      <c r="F2534" s="65">
        <v>1</v>
      </c>
      <c r="G2534" s="88">
        <v>95748757</v>
      </c>
      <c r="H2534" s="70">
        <f t="shared" si="384"/>
        <v>19149751.400000006</v>
      </c>
      <c r="I2534" s="65">
        <v>1</v>
      </c>
      <c r="J2534" s="87">
        <f t="shared" si="389"/>
        <v>95748757</v>
      </c>
      <c r="K2534" s="70">
        <f t="shared" si="389"/>
        <v>19149751.400000006</v>
      </c>
      <c r="L2534" s="72"/>
      <c r="M2534" s="72"/>
      <c r="N2534" s="72"/>
      <c r="O2534" s="72"/>
      <c r="P2534" s="90"/>
      <c r="Q2534" s="65">
        <v>2010</v>
      </c>
      <c r="R2534" s="66">
        <v>10</v>
      </c>
      <c r="S2534" s="75">
        <f t="shared" ref="S2534:S2597" si="390">100%/R2534</f>
        <v>0.1</v>
      </c>
      <c r="T2534" s="76">
        <f t="shared" ref="T2534:T2597" si="391">G2534/R2534</f>
        <v>9574875.6999999993</v>
      </c>
      <c r="U2534" s="66">
        <f t="shared" si="379"/>
        <v>8</v>
      </c>
      <c r="V2534" s="66"/>
      <c r="W2534" s="77">
        <f t="shared" ref="W2534:W2597" si="392">T2534*U2534</f>
        <v>76599005.599999994</v>
      </c>
      <c r="X2534" s="18">
        <f t="shared" si="388"/>
        <v>19149751.400000006</v>
      </c>
    </row>
    <row r="2535" spans="1:24" ht="30" hidden="1" x14ac:dyDescent="0.25">
      <c r="A2535" s="65">
        <f t="shared" si="383"/>
        <v>386</v>
      </c>
      <c r="B2535" s="66"/>
      <c r="C2535" s="67" t="s">
        <v>2863</v>
      </c>
      <c r="D2535" s="66">
        <v>5001849</v>
      </c>
      <c r="E2535" s="68" t="s">
        <v>1097</v>
      </c>
      <c r="F2535" s="65">
        <v>1</v>
      </c>
      <c r="G2535" s="88">
        <v>106849699</v>
      </c>
      <c r="H2535" s="70">
        <f t="shared" si="384"/>
        <v>21369939.799999997</v>
      </c>
      <c r="I2535" s="65">
        <v>1</v>
      </c>
      <c r="J2535" s="87">
        <f t="shared" si="389"/>
        <v>106849699</v>
      </c>
      <c r="K2535" s="70">
        <f t="shared" si="389"/>
        <v>21369939.799999997</v>
      </c>
      <c r="L2535" s="72"/>
      <c r="M2535" s="72"/>
      <c r="N2535" s="72"/>
      <c r="O2535" s="72"/>
      <c r="P2535" s="90"/>
      <c r="Q2535" s="65">
        <v>2010</v>
      </c>
      <c r="R2535" s="66">
        <v>10</v>
      </c>
      <c r="S2535" s="75">
        <f t="shared" si="390"/>
        <v>0.1</v>
      </c>
      <c r="T2535" s="76">
        <f t="shared" si="391"/>
        <v>10684969.9</v>
      </c>
      <c r="U2535" s="66">
        <f t="shared" si="379"/>
        <v>8</v>
      </c>
      <c r="V2535" s="66"/>
      <c r="W2535" s="77">
        <f t="shared" si="392"/>
        <v>85479759.200000003</v>
      </c>
      <c r="X2535" s="18">
        <f t="shared" si="388"/>
        <v>21369939.799999997</v>
      </c>
    </row>
    <row r="2536" spans="1:24" ht="30" hidden="1" x14ac:dyDescent="0.25">
      <c r="A2536" s="65">
        <f t="shared" ref="A2536:A2599" si="393">+A2535+1</f>
        <v>387</v>
      </c>
      <c r="B2536" s="66"/>
      <c r="C2536" s="67" t="s">
        <v>2864</v>
      </c>
      <c r="D2536" s="66">
        <v>5001850</v>
      </c>
      <c r="E2536" s="68" t="s">
        <v>1097</v>
      </c>
      <c r="F2536" s="65">
        <v>1</v>
      </c>
      <c r="G2536" s="88">
        <v>89559293</v>
      </c>
      <c r="H2536" s="70">
        <f t="shared" ref="H2536:H2599" si="394">G2536-W2536</f>
        <v>17911858.599999994</v>
      </c>
      <c r="I2536" s="65">
        <v>1</v>
      </c>
      <c r="J2536" s="87">
        <f t="shared" si="389"/>
        <v>89559293</v>
      </c>
      <c r="K2536" s="70">
        <f t="shared" si="389"/>
        <v>17911858.599999994</v>
      </c>
      <c r="L2536" s="72"/>
      <c r="M2536" s="72"/>
      <c r="N2536" s="72"/>
      <c r="O2536" s="72"/>
      <c r="P2536" s="90"/>
      <c r="Q2536" s="65">
        <v>2010</v>
      </c>
      <c r="R2536" s="66">
        <v>10</v>
      </c>
      <c r="S2536" s="75">
        <f t="shared" si="390"/>
        <v>0.1</v>
      </c>
      <c r="T2536" s="76">
        <f t="shared" si="391"/>
        <v>8955929.3000000007</v>
      </c>
      <c r="U2536" s="66">
        <f t="shared" ref="U2536:U2599" si="395">2018-Q2536</f>
        <v>8</v>
      </c>
      <c r="V2536" s="66"/>
      <c r="W2536" s="77">
        <f t="shared" si="392"/>
        <v>71647434.400000006</v>
      </c>
      <c r="X2536" s="18">
        <f t="shared" si="388"/>
        <v>17911858.599999994</v>
      </c>
    </row>
    <row r="2537" spans="1:24" hidden="1" x14ac:dyDescent="0.25">
      <c r="A2537" s="65">
        <f t="shared" si="393"/>
        <v>388</v>
      </c>
      <c r="B2537" s="66"/>
      <c r="C2537" s="67" t="s">
        <v>2865</v>
      </c>
      <c r="D2537" s="66" t="s">
        <v>2866</v>
      </c>
      <c r="E2537" s="68" t="s">
        <v>1097</v>
      </c>
      <c r="F2537" s="65">
        <v>1</v>
      </c>
      <c r="G2537" s="69">
        <v>13500000</v>
      </c>
      <c r="H2537" s="70">
        <f t="shared" si="394"/>
        <v>2700000</v>
      </c>
      <c r="I2537" s="65">
        <v>1</v>
      </c>
      <c r="J2537" s="87">
        <f t="shared" si="389"/>
        <v>13500000</v>
      </c>
      <c r="K2537" s="70">
        <f t="shared" si="389"/>
        <v>2700000</v>
      </c>
      <c r="L2537" s="72"/>
      <c r="M2537" s="72"/>
      <c r="N2537" s="72"/>
      <c r="O2537" s="66"/>
      <c r="P2537" s="90"/>
      <c r="Q2537" s="65">
        <v>2010</v>
      </c>
      <c r="R2537" s="66">
        <v>10</v>
      </c>
      <c r="S2537" s="75">
        <f t="shared" si="390"/>
        <v>0.1</v>
      </c>
      <c r="T2537" s="76">
        <f t="shared" si="391"/>
        <v>1350000</v>
      </c>
      <c r="U2537" s="66">
        <f t="shared" si="395"/>
        <v>8</v>
      </c>
      <c r="V2537" s="66"/>
      <c r="W2537" s="77">
        <f t="shared" si="392"/>
        <v>10800000</v>
      </c>
      <c r="X2537" s="18">
        <f t="shared" si="388"/>
        <v>2700000</v>
      </c>
    </row>
    <row r="2538" spans="1:24" hidden="1" x14ac:dyDescent="0.25">
      <c r="A2538" s="65">
        <f t="shared" si="393"/>
        <v>389</v>
      </c>
      <c r="B2538" s="66"/>
      <c r="C2538" s="67" t="s">
        <v>2865</v>
      </c>
      <c r="D2538" s="66" t="s">
        <v>2867</v>
      </c>
      <c r="E2538" s="68" t="s">
        <v>1097</v>
      </c>
      <c r="F2538" s="65">
        <v>1</v>
      </c>
      <c r="G2538" s="69">
        <v>13500000</v>
      </c>
      <c r="H2538" s="70">
        <f t="shared" si="394"/>
        <v>2700000</v>
      </c>
      <c r="I2538" s="65">
        <v>1</v>
      </c>
      <c r="J2538" s="87">
        <f t="shared" si="389"/>
        <v>13500000</v>
      </c>
      <c r="K2538" s="70">
        <f t="shared" si="389"/>
        <v>2700000</v>
      </c>
      <c r="L2538" s="72"/>
      <c r="M2538" s="72"/>
      <c r="N2538" s="72"/>
      <c r="O2538" s="66"/>
      <c r="P2538" s="90"/>
      <c r="Q2538" s="65">
        <v>2010</v>
      </c>
      <c r="R2538" s="66">
        <v>10</v>
      </c>
      <c r="S2538" s="75">
        <f t="shared" si="390"/>
        <v>0.1</v>
      </c>
      <c r="T2538" s="76">
        <f t="shared" si="391"/>
        <v>1350000</v>
      </c>
      <c r="U2538" s="66">
        <f t="shared" si="395"/>
        <v>8</v>
      </c>
      <c r="V2538" s="66"/>
      <c r="W2538" s="77">
        <f t="shared" si="392"/>
        <v>10800000</v>
      </c>
      <c r="X2538" s="18">
        <f t="shared" si="388"/>
        <v>2700000</v>
      </c>
    </row>
    <row r="2539" spans="1:24" hidden="1" x14ac:dyDescent="0.25">
      <c r="A2539" s="65">
        <f t="shared" si="393"/>
        <v>390</v>
      </c>
      <c r="B2539" s="66"/>
      <c r="C2539" s="67" t="s">
        <v>2865</v>
      </c>
      <c r="D2539" s="66" t="s">
        <v>2868</v>
      </c>
      <c r="E2539" s="68" t="s">
        <v>1097</v>
      </c>
      <c r="F2539" s="65">
        <v>1</v>
      </c>
      <c r="G2539" s="69">
        <v>13500000</v>
      </c>
      <c r="H2539" s="70">
        <f t="shared" si="394"/>
        <v>2700000</v>
      </c>
      <c r="I2539" s="65">
        <v>1</v>
      </c>
      <c r="J2539" s="87">
        <f t="shared" si="389"/>
        <v>13500000</v>
      </c>
      <c r="K2539" s="70">
        <f t="shared" si="389"/>
        <v>2700000</v>
      </c>
      <c r="L2539" s="72"/>
      <c r="M2539" s="72"/>
      <c r="N2539" s="72"/>
      <c r="O2539" s="66"/>
      <c r="P2539" s="90"/>
      <c r="Q2539" s="65">
        <v>2010</v>
      </c>
      <c r="R2539" s="66">
        <v>10</v>
      </c>
      <c r="S2539" s="75">
        <f t="shared" si="390"/>
        <v>0.1</v>
      </c>
      <c r="T2539" s="76">
        <f t="shared" si="391"/>
        <v>1350000</v>
      </c>
      <c r="U2539" s="66">
        <f t="shared" si="395"/>
        <v>8</v>
      </c>
      <c r="V2539" s="66"/>
      <c r="W2539" s="77">
        <f t="shared" si="392"/>
        <v>10800000</v>
      </c>
      <c r="X2539" s="18">
        <f t="shared" si="388"/>
        <v>2700000</v>
      </c>
    </row>
    <row r="2540" spans="1:24" hidden="1" x14ac:dyDescent="0.25">
      <c r="A2540" s="65">
        <f t="shared" si="393"/>
        <v>391</v>
      </c>
      <c r="B2540" s="66"/>
      <c r="C2540" s="67" t="s">
        <v>2865</v>
      </c>
      <c r="D2540" s="66" t="s">
        <v>2869</v>
      </c>
      <c r="E2540" s="68" t="s">
        <v>1097</v>
      </c>
      <c r="F2540" s="65">
        <v>1</v>
      </c>
      <c r="G2540" s="69">
        <v>13500000</v>
      </c>
      <c r="H2540" s="70">
        <f t="shared" si="394"/>
        <v>2700000</v>
      </c>
      <c r="I2540" s="65">
        <v>1</v>
      </c>
      <c r="J2540" s="87">
        <f t="shared" si="389"/>
        <v>13500000</v>
      </c>
      <c r="K2540" s="70">
        <f t="shared" si="389"/>
        <v>2700000</v>
      </c>
      <c r="L2540" s="72"/>
      <c r="M2540" s="72"/>
      <c r="N2540" s="72"/>
      <c r="O2540" s="66"/>
      <c r="P2540" s="90"/>
      <c r="Q2540" s="65">
        <v>2010</v>
      </c>
      <c r="R2540" s="66">
        <v>10</v>
      </c>
      <c r="S2540" s="75">
        <f t="shared" si="390"/>
        <v>0.1</v>
      </c>
      <c r="T2540" s="76">
        <f t="shared" si="391"/>
        <v>1350000</v>
      </c>
      <c r="U2540" s="66">
        <f t="shared" si="395"/>
        <v>8</v>
      </c>
      <c r="V2540" s="66"/>
      <c r="W2540" s="77">
        <f t="shared" si="392"/>
        <v>10800000</v>
      </c>
      <c r="X2540" s="18">
        <f t="shared" si="388"/>
        <v>2700000</v>
      </c>
    </row>
    <row r="2541" spans="1:24" ht="30" hidden="1" x14ac:dyDescent="0.25">
      <c r="A2541" s="65">
        <f t="shared" si="393"/>
        <v>392</v>
      </c>
      <c r="B2541" s="66"/>
      <c r="C2541" s="67" t="s">
        <v>2870</v>
      </c>
      <c r="D2541" s="66">
        <v>5001984</v>
      </c>
      <c r="E2541" s="68" t="s">
        <v>1097</v>
      </c>
      <c r="F2541" s="65">
        <v>1</v>
      </c>
      <c r="G2541" s="69">
        <v>55000000</v>
      </c>
      <c r="H2541" s="70">
        <f t="shared" si="394"/>
        <v>16500000</v>
      </c>
      <c r="I2541" s="65">
        <v>1</v>
      </c>
      <c r="J2541" s="87">
        <f t="shared" si="389"/>
        <v>55000000</v>
      </c>
      <c r="K2541" s="70">
        <f t="shared" si="389"/>
        <v>16500000</v>
      </c>
      <c r="L2541" s="72"/>
      <c r="M2541" s="72"/>
      <c r="N2541" s="72"/>
      <c r="O2541" s="66"/>
      <c r="P2541" s="90"/>
      <c r="Q2541" s="65">
        <v>2011</v>
      </c>
      <c r="R2541" s="66">
        <v>10</v>
      </c>
      <c r="S2541" s="75">
        <f t="shared" si="390"/>
        <v>0.1</v>
      </c>
      <c r="T2541" s="76">
        <f t="shared" si="391"/>
        <v>5500000</v>
      </c>
      <c r="U2541" s="66">
        <f t="shared" si="395"/>
        <v>7</v>
      </c>
      <c r="V2541" s="66"/>
      <c r="W2541" s="77">
        <f t="shared" si="392"/>
        <v>38500000</v>
      </c>
      <c r="X2541" s="18">
        <f t="shared" si="388"/>
        <v>16500000</v>
      </c>
    </row>
    <row r="2542" spans="1:24" ht="30" hidden="1" x14ac:dyDescent="0.25">
      <c r="A2542" s="65">
        <f t="shared" si="393"/>
        <v>393</v>
      </c>
      <c r="B2542" s="66"/>
      <c r="C2542" s="67" t="s">
        <v>2871</v>
      </c>
      <c r="D2542" s="66" t="s">
        <v>2872</v>
      </c>
      <c r="E2542" s="68" t="s">
        <v>1097</v>
      </c>
      <c r="F2542" s="65">
        <v>1</v>
      </c>
      <c r="G2542" s="69">
        <v>48000000</v>
      </c>
      <c r="H2542" s="70">
        <f t="shared" si="394"/>
        <v>9600000</v>
      </c>
      <c r="I2542" s="65">
        <v>1</v>
      </c>
      <c r="J2542" s="87">
        <f t="shared" si="389"/>
        <v>48000000</v>
      </c>
      <c r="K2542" s="70">
        <f t="shared" si="389"/>
        <v>9600000</v>
      </c>
      <c r="L2542" s="72"/>
      <c r="M2542" s="72"/>
      <c r="N2542" s="72"/>
      <c r="O2542" s="66"/>
      <c r="P2542" s="90"/>
      <c r="Q2542" s="65">
        <v>2010</v>
      </c>
      <c r="R2542" s="66">
        <v>10</v>
      </c>
      <c r="S2542" s="75">
        <f t="shared" si="390"/>
        <v>0.1</v>
      </c>
      <c r="T2542" s="76">
        <f t="shared" si="391"/>
        <v>4800000</v>
      </c>
      <c r="U2542" s="66">
        <f t="shared" si="395"/>
        <v>8</v>
      </c>
      <c r="V2542" s="66"/>
      <c r="W2542" s="77">
        <f t="shared" si="392"/>
        <v>38400000</v>
      </c>
      <c r="X2542" s="18">
        <f t="shared" si="388"/>
        <v>9600000</v>
      </c>
    </row>
    <row r="2543" spans="1:24" ht="30" hidden="1" x14ac:dyDescent="0.25">
      <c r="A2543" s="65">
        <f t="shared" si="393"/>
        <v>394</v>
      </c>
      <c r="B2543" s="66"/>
      <c r="C2543" s="67" t="s">
        <v>2871</v>
      </c>
      <c r="D2543" s="66" t="s">
        <v>2873</v>
      </c>
      <c r="E2543" s="68" t="s">
        <v>1097</v>
      </c>
      <c r="F2543" s="65">
        <v>1</v>
      </c>
      <c r="G2543" s="69">
        <v>48000000</v>
      </c>
      <c r="H2543" s="70">
        <f t="shared" si="394"/>
        <v>9600000</v>
      </c>
      <c r="I2543" s="65">
        <v>1</v>
      </c>
      <c r="J2543" s="87">
        <f t="shared" si="389"/>
        <v>48000000</v>
      </c>
      <c r="K2543" s="70">
        <f t="shared" si="389"/>
        <v>9600000</v>
      </c>
      <c r="L2543" s="72"/>
      <c r="M2543" s="72"/>
      <c r="N2543" s="72"/>
      <c r="O2543" s="66"/>
      <c r="P2543" s="90"/>
      <c r="Q2543" s="65">
        <v>2010</v>
      </c>
      <c r="R2543" s="66">
        <v>10</v>
      </c>
      <c r="S2543" s="75">
        <f t="shared" si="390"/>
        <v>0.1</v>
      </c>
      <c r="T2543" s="76">
        <f t="shared" si="391"/>
        <v>4800000</v>
      </c>
      <c r="U2543" s="66">
        <f t="shared" si="395"/>
        <v>8</v>
      </c>
      <c r="V2543" s="66"/>
      <c r="W2543" s="77">
        <f t="shared" si="392"/>
        <v>38400000</v>
      </c>
      <c r="X2543" s="18">
        <f t="shared" si="388"/>
        <v>9600000</v>
      </c>
    </row>
    <row r="2544" spans="1:24" hidden="1" x14ac:dyDescent="0.25">
      <c r="A2544" s="65">
        <f t="shared" si="393"/>
        <v>395</v>
      </c>
      <c r="B2544" s="66"/>
      <c r="C2544" s="67" t="s">
        <v>2874</v>
      </c>
      <c r="D2544" s="66" t="s">
        <v>2875</v>
      </c>
      <c r="E2544" s="68" t="s">
        <v>1097</v>
      </c>
      <c r="F2544" s="65">
        <v>1</v>
      </c>
      <c r="G2544" s="69">
        <v>27000000</v>
      </c>
      <c r="H2544" s="70">
        <f t="shared" si="394"/>
        <v>5400000</v>
      </c>
      <c r="I2544" s="65">
        <v>1</v>
      </c>
      <c r="J2544" s="87">
        <f t="shared" si="389"/>
        <v>27000000</v>
      </c>
      <c r="K2544" s="70">
        <f t="shared" si="389"/>
        <v>5400000</v>
      </c>
      <c r="L2544" s="72"/>
      <c r="M2544" s="72"/>
      <c r="N2544" s="72"/>
      <c r="O2544" s="66"/>
      <c r="P2544" s="90"/>
      <c r="Q2544" s="65">
        <v>2010</v>
      </c>
      <c r="R2544" s="66">
        <v>10</v>
      </c>
      <c r="S2544" s="75">
        <f t="shared" si="390"/>
        <v>0.1</v>
      </c>
      <c r="T2544" s="76">
        <f t="shared" si="391"/>
        <v>2700000</v>
      </c>
      <c r="U2544" s="66">
        <f t="shared" si="395"/>
        <v>8</v>
      </c>
      <c r="V2544" s="66"/>
      <c r="W2544" s="77">
        <f t="shared" si="392"/>
        <v>21600000</v>
      </c>
      <c r="X2544" s="18">
        <f t="shared" si="388"/>
        <v>5400000</v>
      </c>
    </row>
    <row r="2545" spans="1:24" hidden="1" x14ac:dyDescent="0.25">
      <c r="A2545" s="65">
        <f t="shared" si="393"/>
        <v>396</v>
      </c>
      <c r="B2545" s="66"/>
      <c r="C2545" s="67" t="s">
        <v>2874</v>
      </c>
      <c r="D2545" s="66" t="s">
        <v>2876</v>
      </c>
      <c r="E2545" s="68" t="s">
        <v>1097</v>
      </c>
      <c r="F2545" s="65">
        <v>1</v>
      </c>
      <c r="G2545" s="69">
        <v>27000000</v>
      </c>
      <c r="H2545" s="70">
        <f t="shared" si="394"/>
        <v>5400000</v>
      </c>
      <c r="I2545" s="65">
        <v>1</v>
      </c>
      <c r="J2545" s="87">
        <f t="shared" si="389"/>
        <v>27000000</v>
      </c>
      <c r="K2545" s="70">
        <f t="shared" si="389"/>
        <v>5400000</v>
      </c>
      <c r="L2545" s="72"/>
      <c r="M2545" s="72"/>
      <c r="N2545" s="72"/>
      <c r="O2545" s="66"/>
      <c r="P2545" s="90"/>
      <c r="Q2545" s="65">
        <v>2010</v>
      </c>
      <c r="R2545" s="66">
        <v>10</v>
      </c>
      <c r="S2545" s="75">
        <f t="shared" si="390"/>
        <v>0.1</v>
      </c>
      <c r="T2545" s="76">
        <f t="shared" si="391"/>
        <v>2700000</v>
      </c>
      <c r="U2545" s="66">
        <f t="shared" si="395"/>
        <v>8</v>
      </c>
      <c r="V2545" s="66"/>
      <c r="W2545" s="77">
        <f t="shared" si="392"/>
        <v>21600000</v>
      </c>
      <c r="X2545" s="18">
        <f t="shared" si="388"/>
        <v>5400000</v>
      </c>
    </row>
    <row r="2546" spans="1:24" hidden="1" x14ac:dyDescent="0.25">
      <c r="A2546" s="65">
        <f t="shared" si="393"/>
        <v>397</v>
      </c>
      <c r="B2546" s="66"/>
      <c r="C2546" s="67" t="s">
        <v>2874</v>
      </c>
      <c r="D2546" s="66" t="s">
        <v>2877</v>
      </c>
      <c r="E2546" s="68" t="s">
        <v>1097</v>
      </c>
      <c r="F2546" s="65">
        <v>1</v>
      </c>
      <c r="G2546" s="69">
        <v>27000000</v>
      </c>
      <c r="H2546" s="70">
        <f t="shared" si="394"/>
        <v>5400000</v>
      </c>
      <c r="I2546" s="65">
        <v>1</v>
      </c>
      <c r="J2546" s="87">
        <f t="shared" si="389"/>
        <v>27000000</v>
      </c>
      <c r="K2546" s="70">
        <f t="shared" si="389"/>
        <v>5400000</v>
      </c>
      <c r="L2546" s="72"/>
      <c r="M2546" s="72"/>
      <c r="N2546" s="72"/>
      <c r="O2546" s="66"/>
      <c r="P2546" s="90"/>
      <c r="Q2546" s="65">
        <v>2010</v>
      </c>
      <c r="R2546" s="66">
        <v>10</v>
      </c>
      <c r="S2546" s="75">
        <f t="shared" si="390"/>
        <v>0.1</v>
      </c>
      <c r="T2546" s="76">
        <f t="shared" si="391"/>
        <v>2700000</v>
      </c>
      <c r="U2546" s="66">
        <f t="shared" si="395"/>
        <v>8</v>
      </c>
      <c r="V2546" s="66"/>
      <c r="W2546" s="77">
        <f t="shared" si="392"/>
        <v>21600000</v>
      </c>
      <c r="X2546" s="18">
        <f t="shared" si="388"/>
        <v>5400000</v>
      </c>
    </row>
    <row r="2547" spans="1:24" hidden="1" x14ac:dyDescent="0.25">
      <c r="A2547" s="65">
        <f t="shared" si="393"/>
        <v>398</v>
      </c>
      <c r="B2547" s="66"/>
      <c r="C2547" s="67" t="s">
        <v>2878</v>
      </c>
      <c r="D2547" s="66" t="s">
        <v>2879</v>
      </c>
      <c r="E2547" s="68" t="s">
        <v>1097</v>
      </c>
      <c r="F2547" s="65">
        <v>1</v>
      </c>
      <c r="G2547" s="69">
        <v>27000000</v>
      </c>
      <c r="H2547" s="70">
        <f t="shared" si="394"/>
        <v>8100000</v>
      </c>
      <c r="I2547" s="65">
        <v>1</v>
      </c>
      <c r="J2547" s="87">
        <f t="shared" si="389"/>
        <v>27000000</v>
      </c>
      <c r="K2547" s="70">
        <f t="shared" si="389"/>
        <v>8100000</v>
      </c>
      <c r="L2547" s="72"/>
      <c r="M2547" s="72"/>
      <c r="N2547" s="72"/>
      <c r="O2547" s="66"/>
      <c r="P2547" s="90"/>
      <c r="Q2547" s="65">
        <v>2011</v>
      </c>
      <c r="R2547" s="66">
        <v>10</v>
      </c>
      <c r="S2547" s="75">
        <f t="shared" si="390"/>
        <v>0.1</v>
      </c>
      <c r="T2547" s="76">
        <f t="shared" si="391"/>
        <v>2700000</v>
      </c>
      <c r="U2547" s="66">
        <f t="shared" si="395"/>
        <v>7</v>
      </c>
      <c r="V2547" s="66"/>
      <c r="W2547" s="77">
        <f t="shared" si="392"/>
        <v>18900000</v>
      </c>
      <c r="X2547" s="18">
        <f t="shared" si="388"/>
        <v>8100000</v>
      </c>
    </row>
    <row r="2548" spans="1:24" hidden="1" x14ac:dyDescent="0.25">
      <c r="A2548" s="65">
        <f t="shared" si="393"/>
        <v>399</v>
      </c>
      <c r="B2548" s="66"/>
      <c r="C2548" s="67" t="s">
        <v>2878</v>
      </c>
      <c r="D2548" s="66" t="s">
        <v>2880</v>
      </c>
      <c r="E2548" s="68" t="s">
        <v>1097</v>
      </c>
      <c r="F2548" s="65">
        <v>1</v>
      </c>
      <c r="G2548" s="69">
        <v>27000000</v>
      </c>
      <c r="H2548" s="70">
        <f t="shared" si="394"/>
        <v>8100000</v>
      </c>
      <c r="I2548" s="65">
        <v>1</v>
      </c>
      <c r="J2548" s="87">
        <f t="shared" si="389"/>
        <v>27000000</v>
      </c>
      <c r="K2548" s="70">
        <f t="shared" si="389"/>
        <v>8100000</v>
      </c>
      <c r="L2548" s="72"/>
      <c r="M2548" s="72"/>
      <c r="N2548" s="72"/>
      <c r="O2548" s="66"/>
      <c r="P2548" s="90"/>
      <c r="Q2548" s="65">
        <v>2011</v>
      </c>
      <c r="R2548" s="66">
        <v>10</v>
      </c>
      <c r="S2548" s="75">
        <f t="shared" si="390"/>
        <v>0.1</v>
      </c>
      <c r="T2548" s="76">
        <f t="shared" si="391"/>
        <v>2700000</v>
      </c>
      <c r="U2548" s="66">
        <f t="shared" si="395"/>
        <v>7</v>
      </c>
      <c r="V2548" s="66"/>
      <c r="W2548" s="77">
        <f t="shared" si="392"/>
        <v>18900000</v>
      </c>
      <c r="X2548" s="18">
        <f t="shared" si="388"/>
        <v>8100000</v>
      </c>
    </row>
    <row r="2549" spans="1:24" hidden="1" x14ac:dyDescent="0.25">
      <c r="A2549" s="65">
        <f t="shared" si="393"/>
        <v>400</v>
      </c>
      <c r="B2549" s="66"/>
      <c r="C2549" s="67" t="s">
        <v>2878</v>
      </c>
      <c r="D2549" s="66" t="s">
        <v>2881</v>
      </c>
      <c r="E2549" s="68" t="s">
        <v>1097</v>
      </c>
      <c r="F2549" s="65">
        <v>1</v>
      </c>
      <c r="G2549" s="69">
        <v>27000000</v>
      </c>
      <c r="H2549" s="70">
        <f t="shared" si="394"/>
        <v>8100000</v>
      </c>
      <c r="I2549" s="65">
        <v>1</v>
      </c>
      <c r="J2549" s="87">
        <f t="shared" si="389"/>
        <v>27000000</v>
      </c>
      <c r="K2549" s="70">
        <f t="shared" si="389"/>
        <v>8100000</v>
      </c>
      <c r="L2549" s="72"/>
      <c r="M2549" s="72"/>
      <c r="N2549" s="72"/>
      <c r="O2549" s="66"/>
      <c r="P2549" s="90"/>
      <c r="Q2549" s="65">
        <v>2011</v>
      </c>
      <c r="R2549" s="66">
        <v>10</v>
      </c>
      <c r="S2549" s="75">
        <f t="shared" si="390"/>
        <v>0.1</v>
      </c>
      <c r="T2549" s="76">
        <f t="shared" si="391"/>
        <v>2700000</v>
      </c>
      <c r="U2549" s="66">
        <f t="shared" si="395"/>
        <v>7</v>
      </c>
      <c r="V2549" s="66"/>
      <c r="W2549" s="77">
        <f t="shared" si="392"/>
        <v>18900000</v>
      </c>
      <c r="X2549" s="18">
        <f t="shared" si="388"/>
        <v>8100000</v>
      </c>
    </row>
    <row r="2550" spans="1:24" ht="30.75" hidden="1" customHeight="1" x14ac:dyDescent="0.25">
      <c r="A2550" s="65">
        <f t="shared" si="393"/>
        <v>401</v>
      </c>
      <c r="B2550" s="66"/>
      <c r="C2550" s="67" t="s">
        <v>2882</v>
      </c>
      <c r="D2550" s="66" t="s">
        <v>2883</v>
      </c>
      <c r="E2550" s="68" t="s">
        <v>1097</v>
      </c>
      <c r="F2550" s="65">
        <v>1</v>
      </c>
      <c r="G2550" s="344">
        <v>100438651.95</v>
      </c>
      <c r="H2550" s="70">
        <f t="shared" si="394"/>
        <v>20087730.390000001</v>
      </c>
      <c r="I2550" s="65">
        <v>1</v>
      </c>
      <c r="J2550" s="87">
        <f t="shared" si="389"/>
        <v>100438651.95</v>
      </c>
      <c r="K2550" s="70">
        <f t="shared" si="389"/>
        <v>20087730.390000001</v>
      </c>
      <c r="L2550" s="72"/>
      <c r="M2550" s="72"/>
      <c r="N2550" s="72"/>
      <c r="O2550" s="66"/>
      <c r="P2550" s="90"/>
      <c r="Q2550" s="65">
        <v>2010</v>
      </c>
      <c r="R2550" s="66">
        <v>10</v>
      </c>
      <c r="S2550" s="75">
        <f t="shared" si="390"/>
        <v>0.1</v>
      </c>
      <c r="T2550" s="76">
        <f t="shared" si="391"/>
        <v>10043865.195</v>
      </c>
      <c r="U2550" s="66">
        <f t="shared" si="395"/>
        <v>8</v>
      </c>
      <c r="V2550" s="66"/>
      <c r="W2550" s="77">
        <f t="shared" si="392"/>
        <v>80350921.560000002</v>
      </c>
      <c r="X2550" s="18">
        <f t="shared" si="388"/>
        <v>20087730.390000001</v>
      </c>
    </row>
    <row r="2551" spans="1:24" ht="30.75" hidden="1" customHeight="1" x14ac:dyDescent="0.25">
      <c r="A2551" s="65">
        <f t="shared" si="393"/>
        <v>402</v>
      </c>
      <c r="B2551" s="66"/>
      <c r="C2551" s="67" t="s">
        <v>2882</v>
      </c>
      <c r="D2551" s="66" t="s">
        <v>2884</v>
      </c>
      <c r="E2551" s="68" t="s">
        <v>1097</v>
      </c>
      <c r="F2551" s="65">
        <v>1</v>
      </c>
      <c r="G2551" s="344">
        <v>100438651.95</v>
      </c>
      <c r="H2551" s="70">
        <f t="shared" si="394"/>
        <v>20087730.390000001</v>
      </c>
      <c r="I2551" s="65">
        <v>1</v>
      </c>
      <c r="J2551" s="87">
        <f t="shared" si="389"/>
        <v>100438651.95</v>
      </c>
      <c r="K2551" s="70">
        <f t="shared" si="389"/>
        <v>20087730.390000001</v>
      </c>
      <c r="L2551" s="72"/>
      <c r="M2551" s="72"/>
      <c r="N2551" s="72"/>
      <c r="O2551" s="66"/>
      <c r="P2551" s="90"/>
      <c r="Q2551" s="65">
        <v>2010</v>
      </c>
      <c r="R2551" s="66">
        <v>10</v>
      </c>
      <c r="S2551" s="75">
        <f t="shared" si="390"/>
        <v>0.1</v>
      </c>
      <c r="T2551" s="76">
        <f t="shared" si="391"/>
        <v>10043865.195</v>
      </c>
      <c r="U2551" s="66">
        <f t="shared" si="395"/>
        <v>8</v>
      </c>
      <c r="V2551" s="66"/>
      <c r="W2551" s="77">
        <f t="shared" si="392"/>
        <v>80350921.560000002</v>
      </c>
      <c r="X2551" s="18">
        <f t="shared" si="388"/>
        <v>20087730.390000001</v>
      </c>
    </row>
    <row r="2552" spans="1:24" ht="30.75" hidden="1" customHeight="1" x14ac:dyDescent="0.25">
      <c r="A2552" s="65">
        <f t="shared" si="393"/>
        <v>403</v>
      </c>
      <c r="B2552" s="66"/>
      <c r="C2552" s="67" t="s">
        <v>2882</v>
      </c>
      <c r="D2552" s="66" t="s">
        <v>2885</v>
      </c>
      <c r="E2552" s="68" t="s">
        <v>1097</v>
      </c>
      <c r="F2552" s="65">
        <v>1</v>
      </c>
      <c r="G2552" s="344">
        <v>100438651.95</v>
      </c>
      <c r="H2552" s="70">
        <f t="shared" si="394"/>
        <v>20087730.390000001</v>
      </c>
      <c r="I2552" s="65">
        <v>1</v>
      </c>
      <c r="J2552" s="87">
        <f t="shared" si="389"/>
        <v>100438651.95</v>
      </c>
      <c r="K2552" s="70">
        <f t="shared" si="389"/>
        <v>20087730.390000001</v>
      </c>
      <c r="L2552" s="72"/>
      <c r="M2552" s="72"/>
      <c r="N2552" s="72"/>
      <c r="O2552" s="66"/>
      <c r="P2552" s="90"/>
      <c r="Q2552" s="65">
        <v>2010</v>
      </c>
      <c r="R2552" s="66">
        <v>10</v>
      </c>
      <c r="S2552" s="75">
        <f t="shared" si="390"/>
        <v>0.1</v>
      </c>
      <c r="T2552" s="76">
        <f t="shared" si="391"/>
        <v>10043865.195</v>
      </c>
      <c r="U2552" s="66">
        <f t="shared" si="395"/>
        <v>8</v>
      </c>
      <c r="V2552" s="66"/>
      <c r="W2552" s="77">
        <f t="shared" si="392"/>
        <v>80350921.560000002</v>
      </c>
      <c r="X2552" s="18">
        <f t="shared" si="388"/>
        <v>20087730.390000001</v>
      </c>
    </row>
    <row r="2553" spans="1:24" ht="30.75" hidden="1" customHeight="1" x14ac:dyDescent="0.25">
      <c r="A2553" s="65">
        <f t="shared" si="393"/>
        <v>404</v>
      </c>
      <c r="B2553" s="66"/>
      <c r="C2553" s="67" t="s">
        <v>2882</v>
      </c>
      <c r="D2553" s="66" t="s">
        <v>2886</v>
      </c>
      <c r="E2553" s="68" t="s">
        <v>1097</v>
      </c>
      <c r="F2553" s="65">
        <v>1</v>
      </c>
      <c r="G2553" s="344">
        <v>100438651.95</v>
      </c>
      <c r="H2553" s="70">
        <f t="shared" si="394"/>
        <v>20087730.390000001</v>
      </c>
      <c r="I2553" s="65">
        <v>1</v>
      </c>
      <c r="J2553" s="87">
        <f t="shared" si="389"/>
        <v>100438651.95</v>
      </c>
      <c r="K2553" s="70">
        <f t="shared" si="389"/>
        <v>20087730.390000001</v>
      </c>
      <c r="L2553" s="72"/>
      <c r="M2553" s="72"/>
      <c r="N2553" s="72"/>
      <c r="O2553" s="66"/>
      <c r="P2553" s="90"/>
      <c r="Q2553" s="65">
        <v>2010</v>
      </c>
      <c r="R2553" s="66">
        <v>10</v>
      </c>
      <c r="S2553" s="75">
        <f t="shared" si="390"/>
        <v>0.1</v>
      </c>
      <c r="T2553" s="76">
        <f t="shared" si="391"/>
        <v>10043865.195</v>
      </c>
      <c r="U2553" s="66">
        <f t="shared" si="395"/>
        <v>8</v>
      </c>
      <c r="V2553" s="66"/>
      <c r="W2553" s="77">
        <f t="shared" si="392"/>
        <v>80350921.560000002</v>
      </c>
      <c r="X2553" s="18">
        <f t="shared" si="388"/>
        <v>20087730.390000001</v>
      </c>
    </row>
    <row r="2554" spans="1:24" ht="30.75" hidden="1" customHeight="1" x14ac:dyDescent="0.25">
      <c r="A2554" s="65">
        <f t="shared" si="393"/>
        <v>405</v>
      </c>
      <c r="B2554" s="66"/>
      <c r="C2554" s="67" t="s">
        <v>2882</v>
      </c>
      <c r="D2554" s="66" t="s">
        <v>2887</v>
      </c>
      <c r="E2554" s="68" t="s">
        <v>1097</v>
      </c>
      <c r="F2554" s="65">
        <v>1</v>
      </c>
      <c r="G2554" s="344">
        <v>100438651.95</v>
      </c>
      <c r="H2554" s="70">
        <f t="shared" si="394"/>
        <v>20087730.390000001</v>
      </c>
      <c r="I2554" s="65">
        <v>1</v>
      </c>
      <c r="J2554" s="87">
        <f t="shared" si="389"/>
        <v>100438651.95</v>
      </c>
      <c r="K2554" s="70">
        <f t="shared" si="389"/>
        <v>20087730.390000001</v>
      </c>
      <c r="L2554" s="72"/>
      <c r="M2554" s="72"/>
      <c r="N2554" s="72"/>
      <c r="O2554" s="66"/>
      <c r="P2554" s="90"/>
      <c r="Q2554" s="65">
        <v>2010</v>
      </c>
      <c r="R2554" s="66">
        <v>10</v>
      </c>
      <c r="S2554" s="75">
        <f t="shared" si="390"/>
        <v>0.1</v>
      </c>
      <c r="T2554" s="76">
        <f t="shared" si="391"/>
        <v>10043865.195</v>
      </c>
      <c r="U2554" s="66">
        <f t="shared" si="395"/>
        <v>8</v>
      </c>
      <c r="V2554" s="66"/>
      <c r="W2554" s="77">
        <f t="shared" si="392"/>
        <v>80350921.560000002</v>
      </c>
      <c r="X2554" s="18">
        <f t="shared" si="388"/>
        <v>20087730.390000001</v>
      </c>
    </row>
    <row r="2555" spans="1:24" ht="30.75" hidden="1" customHeight="1" x14ac:dyDescent="0.25">
      <c r="A2555" s="65">
        <f t="shared" si="393"/>
        <v>406</v>
      </c>
      <c r="B2555" s="66"/>
      <c r="C2555" s="67" t="s">
        <v>2882</v>
      </c>
      <c r="D2555" s="66" t="s">
        <v>2888</v>
      </c>
      <c r="E2555" s="68" t="s">
        <v>1097</v>
      </c>
      <c r="F2555" s="65">
        <v>1</v>
      </c>
      <c r="G2555" s="344">
        <v>100438651.95</v>
      </c>
      <c r="H2555" s="70">
        <f t="shared" si="394"/>
        <v>20087730.390000001</v>
      </c>
      <c r="I2555" s="65">
        <v>1</v>
      </c>
      <c r="J2555" s="87">
        <f t="shared" si="389"/>
        <v>100438651.95</v>
      </c>
      <c r="K2555" s="70">
        <f t="shared" si="389"/>
        <v>20087730.390000001</v>
      </c>
      <c r="L2555" s="72"/>
      <c r="M2555" s="72"/>
      <c r="N2555" s="72"/>
      <c r="O2555" s="66"/>
      <c r="P2555" s="90"/>
      <c r="Q2555" s="65">
        <v>2010</v>
      </c>
      <c r="R2555" s="66">
        <v>10</v>
      </c>
      <c r="S2555" s="75">
        <f t="shared" si="390"/>
        <v>0.1</v>
      </c>
      <c r="T2555" s="76">
        <f t="shared" si="391"/>
        <v>10043865.195</v>
      </c>
      <c r="U2555" s="66">
        <f t="shared" si="395"/>
        <v>8</v>
      </c>
      <c r="V2555" s="66"/>
      <c r="W2555" s="77">
        <f t="shared" si="392"/>
        <v>80350921.560000002</v>
      </c>
      <c r="X2555" s="18">
        <f t="shared" si="388"/>
        <v>20087730.390000001</v>
      </c>
    </row>
    <row r="2556" spans="1:24" ht="30.75" hidden="1" customHeight="1" x14ac:dyDescent="0.25">
      <c r="A2556" s="65">
        <f t="shared" si="393"/>
        <v>407</v>
      </c>
      <c r="B2556" s="66"/>
      <c r="C2556" s="67" t="s">
        <v>2882</v>
      </c>
      <c r="D2556" s="66" t="s">
        <v>2889</v>
      </c>
      <c r="E2556" s="68" t="s">
        <v>1097</v>
      </c>
      <c r="F2556" s="65">
        <v>1</v>
      </c>
      <c r="G2556" s="344">
        <v>100438651.95</v>
      </c>
      <c r="H2556" s="70">
        <f t="shared" si="394"/>
        <v>20087730.390000001</v>
      </c>
      <c r="I2556" s="65">
        <v>1</v>
      </c>
      <c r="J2556" s="87">
        <f t="shared" si="389"/>
        <v>100438651.95</v>
      </c>
      <c r="K2556" s="70">
        <f t="shared" si="389"/>
        <v>20087730.390000001</v>
      </c>
      <c r="L2556" s="72"/>
      <c r="M2556" s="72"/>
      <c r="N2556" s="72"/>
      <c r="O2556" s="66"/>
      <c r="P2556" s="90"/>
      <c r="Q2556" s="65">
        <v>2010</v>
      </c>
      <c r="R2556" s="66">
        <v>10</v>
      </c>
      <c r="S2556" s="75">
        <f t="shared" si="390"/>
        <v>0.1</v>
      </c>
      <c r="T2556" s="76">
        <f t="shared" si="391"/>
        <v>10043865.195</v>
      </c>
      <c r="U2556" s="66">
        <f t="shared" si="395"/>
        <v>8</v>
      </c>
      <c r="V2556" s="66"/>
      <c r="W2556" s="77">
        <f t="shared" si="392"/>
        <v>80350921.560000002</v>
      </c>
      <c r="X2556" s="18">
        <f t="shared" si="388"/>
        <v>20087730.390000001</v>
      </c>
    </row>
    <row r="2557" spans="1:24" ht="30.75" hidden="1" customHeight="1" x14ac:dyDescent="0.25">
      <c r="A2557" s="65">
        <f t="shared" si="393"/>
        <v>408</v>
      </c>
      <c r="B2557" s="66"/>
      <c r="C2557" s="67" t="s">
        <v>2882</v>
      </c>
      <c r="D2557" s="66" t="s">
        <v>2890</v>
      </c>
      <c r="E2557" s="68" t="s">
        <v>1097</v>
      </c>
      <c r="F2557" s="65">
        <v>1</v>
      </c>
      <c r="G2557" s="344">
        <v>100438651.95</v>
      </c>
      <c r="H2557" s="70">
        <f t="shared" si="394"/>
        <v>20087730.390000001</v>
      </c>
      <c r="I2557" s="65">
        <v>1</v>
      </c>
      <c r="J2557" s="87">
        <f t="shared" si="389"/>
        <v>100438651.95</v>
      </c>
      <c r="K2557" s="70">
        <f t="shared" si="389"/>
        <v>20087730.390000001</v>
      </c>
      <c r="L2557" s="72"/>
      <c r="M2557" s="72"/>
      <c r="N2557" s="72"/>
      <c r="O2557" s="66"/>
      <c r="P2557" s="90"/>
      <c r="Q2557" s="65">
        <v>2010</v>
      </c>
      <c r="R2557" s="66">
        <v>10</v>
      </c>
      <c r="S2557" s="75">
        <f t="shared" si="390"/>
        <v>0.1</v>
      </c>
      <c r="T2557" s="76">
        <f t="shared" si="391"/>
        <v>10043865.195</v>
      </c>
      <c r="U2557" s="66">
        <f t="shared" si="395"/>
        <v>8</v>
      </c>
      <c r="V2557" s="66"/>
      <c r="W2557" s="77">
        <f t="shared" si="392"/>
        <v>80350921.560000002</v>
      </c>
      <c r="X2557" s="18">
        <f t="shared" si="388"/>
        <v>20087730.390000001</v>
      </c>
    </row>
    <row r="2558" spans="1:24" ht="30.75" hidden="1" customHeight="1" x14ac:dyDescent="0.25">
      <c r="A2558" s="65">
        <f t="shared" si="393"/>
        <v>409</v>
      </c>
      <c r="B2558" s="66"/>
      <c r="C2558" s="67" t="s">
        <v>2882</v>
      </c>
      <c r="D2558" s="66" t="s">
        <v>2891</v>
      </c>
      <c r="E2558" s="68" t="s">
        <v>1097</v>
      </c>
      <c r="F2558" s="65">
        <v>1</v>
      </c>
      <c r="G2558" s="344">
        <v>100438651.95</v>
      </c>
      <c r="H2558" s="70">
        <f t="shared" si="394"/>
        <v>20087730.390000001</v>
      </c>
      <c r="I2558" s="65">
        <v>1</v>
      </c>
      <c r="J2558" s="87">
        <f t="shared" ref="J2558:K2615" si="396">G2558</f>
        <v>100438651.95</v>
      </c>
      <c r="K2558" s="70">
        <f t="shared" si="396"/>
        <v>20087730.390000001</v>
      </c>
      <c r="L2558" s="72"/>
      <c r="M2558" s="72"/>
      <c r="N2558" s="72"/>
      <c r="O2558" s="66"/>
      <c r="P2558" s="90"/>
      <c r="Q2558" s="65">
        <v>2010</v>
      </c>
      <c r="R2558" s="66">
        <v>10</v>
      </c>
      <c r="S2558" s="75">
        <f t="shared" si="390"/>
        <v>0.1</v>
      </c>
      <c r="T2558" s="76">
        <f t="shared" si="391"/>
        <v>10043865.195</v>
      </c>
      <c r="U2558" s="66">
        <f t="shared" si="395"/>
        <v>8</v>
      </c>
      <c r="V2558" s="66"/>
      <c r="W2558" s="77">
        <f t="shared" si="392"/>
        <v>80350921.560000002</v>
      </c>
      <c r="X2558" s="18">
        <f t="shared" si="388"/>
        <v>20087730.390000001</v>
      </c>
    </row>
    <row r="2559" spans="1:24" ht="30" hidden="1" x14ac:dyDescent="0.25">
      <c r="A2559" s="65">
        <f t="shared" si="393"/>
        <v>410</v>
      </c>
      <c r="B2559" s="66"/>
      <c r="C2559" s="67" t="s">
        <v>2882</v>
      </c>
      <c r="D2559" s="66" t="s">
        <v>2892</v>
      </c>
      <c r="E2559" s="68" t="s">
        <v>1097</v>
      </c>
      <c r="F2559" s="65">
        <v>1</v>
      </c>
      <c r="G2559" s="344">
        <v>100438651.95</v>
      </c>
      <c r="H2559" s="70">
        <f t="shared" si="394"/>
        <v>20087730.390000001</v>
      </c>
      <c r="I2559" s="65">
        <v>1</v>
      </c>
      <c r="J2559" s="87">
        <f t="shared" si="396"/>
        <v>100438651.95</v>
      </c>
      <c r="K2559" s="70">
        <f t="shared" si="396"/>
        <v>20087730.390000001</v>
      </c>
      <c r="L2559" s="72"/>
      <c r="M2559" s="72"/>
      <c r="N2559" s="72"/>
      <c r="O2559" s="66"/>
      <c r="P2559" s="90"/>
      <c r="Q2559" s="65">
        <v>2010</v>
      </c>
      <c r="R2559" s="66">
        <v>10</v>
      </c>
      <c r="S2559" s="75">
        <f t="shared" si="390"/>
        <v>0.1</v>
      </c>
      <c r="T2559" s="76">
        <f t="shared" si="391"/>
        <v>10043865.195</v>
      </c>
      <c r="U2559" s="66">
        <f t="shared" si="395"/>
        <v>8</v>
      </c>
      <c r="V2559" s="66"/>
      <c r="W2559" s="77">
        <f t="shared" si="392"/>
        <v>80350921.560000002</v>
      </c>
      <c r="X2559" s="18">
        <f t="shared" si="388"/>
        <v>20087730.390000001</v>
      </c>
    </row>
    <row r="2560" spans="1:24" ht="30" hidden="1" x14ac:dyDescent="0.25">
      <c r="A2560" s="65">
        <f t="shared" si="393"/>
        <v>411</v>
      </c>
      <c r="B2560" s="66"/>
      <c r="C2560" s="67" t="s">
        <v>2882</v>
      </c>
      <c r="D2560" s="66" t="s">
        <v>2893</v>
      </c>
      <c r="E2560" s="68" t="s">
        <v>1097</v>
      </c>
      <c r="F2560" s="65">
        <v>1</v>
      </c>
      <c r="G2560" s="344">
        <v>100438651.95</v>
      </c>
      <c r="H2560" s="70">
        <f t="shared" si="394"/>
        <v>20087730.390000001</v>
      </c>
      <c r="I2560" s="65">
        <v>1</v>
      </c>
      <c r="J2560" s="87">
        <f t="shared" si="396"/>
        <v>100438651.95</v>
      </c>
      <c r="K2560" s="70">
        <f t="shared" si="396"/>
        <v>20087730.390000001</v>
      </c>
      <c r="L2560" s="72"/>
      <c r="M2560" s="72"/>
      <c r="N2560" s="72"/>
      <c r="O2560" s="66"/>
      <c r="P2560" s="90"/>
      <c r="Q2560" s="65">
        <v>2010</v>
      </c>
      <c r="R2560" s="66">
        <v>10</v>
      </c>
      <c r="S2560" s="75">
        <f t="shared" si="390"/>
        <v>0.1</v>
      </c>
      <c r="T2560" s="76">
        <f t="shared" si="391"/>
        <v>10043865.195</v>
      </c>
      <c r="U2560" s="66">
        <f t="shared" si="395"/>
        <v>8</v>
      </c>
      <c r="V2560" s="66"/>
      <c r="W2560" s="77">
        <f t="shared" si="392"/>
        <v>80350921.560000002</v>
      </c>
      <c r="X2560" s="18">
        <f t="shared" si="388"/>
        <v>20087730.390000001</v>
      </c>
    </row>
    <row r="2561" spans="1:24" hidden="1" x14ac:dyDescent="0.25">
      <c r="A2561" s="65">
        <f t="shared" si="393"/>
        <v>412</v>
      </c>
      <c r="B2561" s="66"/>
      <c r="C2561" s="67" t="s">
        <v>2894</v>
      </c>
      <c r="D2561" s="66" t="s">
        <v>2895</v>
      </c>
      <c r="E2561" s="68" t="s">
        <v>1097</v>
      </c>
      <c r="F2561" s="65">
        <v>1</v>
      </c>
      <c r="G2561" s="69">
        <v>15600000</v>
      </c>
      <c r="H2561" s="70">
        <f t="shared" si="394"/>
        <v>3120000</v>
      </c>
      <c r="I2561" s="65">
        <v>1</v>
      </c>
      <c r="J2561" s="87">
        <f t="shared" si="396"/>
        <v>15600000</v>
      </c>
      <c r="K2561" s="70">
        <f t="shared" si="396"/>
        <v>3120000</v>
      </c>
      <c r="L2561" s="72"/>
      <c r="M2561" s="72"/>
      <c r="N2561" s="72"/>
      <c r="O2561" s="66"/>
      <c r="P2561" s="90"/>
      <c r="Q2561" s="65">
        <v>2010</v>
      </c>
      <c r="R2561" s="66">
        <v>10</v>
      </c>
      <c r="S2561" s="75">
        <f t="shared" si="390"/>
        <v>0.1</v>
      </c>
      <c r="T2561" s="76">
        <f t="shared" si="391"/>
        <v>1560000</v>
      </c>
      <c r="U2561" s="66">
        <f t="shared" si="395"/>
        <v>8</v>
      </c>
      <c r="V2561" s="66"/>
      <c r="W2561" s="77">
        <f t="shared" si="392"/>
        <v>12480000</v>
      </c>
      <c r="X2561" s="18">
        <f t="shared" si="388"/>
        <v>3120000</v>
      </c>
    </row>
    <row r="2562" spans="1:24" hidden="1" x14ac:dyDescent="0.25">
      <c r="A2562" s="65">
        <f t="shared" si="393"/>
        <v>413</v>
      </c>
      <c r="B2562" s="66"/>
      <c r="C2562" s="67" t="s">
        <v>2894</v>
      </c>
      <c r="D2562" s="66" t="s">
        <v>2896</v>
      </c>
      <c r="E2562" s="68" t="s">
        <v>1097</v>
      </c>
      <c r="F2562" s="65">
        <v>1</v>
      </c>
      <c r="G2562" s="69">
        <v>15600000</v>
      </c>
      <c r="H2562" s="70">
        <f t="shared" si="394"/>
        <v>3120000</v>
      </c>
      <c r="I2562" s="65">
        <v>1</v>
      </c>
      <c r="J2562" s="87">
        <f t="shared" si="396"/>
        <v>15600000</v>
      </c>
      <c r="K2562" s="70">
        <f t="shared" si="396"/>
        <v>3120000</v>
      </c>
      <c r="L2562" s="72"/>
      <c r="M2562" s="72"/>
      <c r="N2562" s="72"/>
      <c r="O2562" s="66"/>
      <c r="P2562" s="90"/>
      <c r="Q2562" s="65">
        <v>2010</v>
      </c>
      <c r="R2562" s="66">
        <v>10</v>
      </c>
      <c r="S2562" s="75">
        <f t="shared" si="390"/>
        <v>0.1</v>
      </c>
      <c r="T2562" s="76">
        <f t="shared" si="391"/>
        <v>1560000</v>
      </c>
      <c r="U2562" s="66">
        <f t="shared" si="395"/>
        <v>8</v>
      </c>
      <c r="V2562" s="66"/>
      <c r="W2562" s="77">
        <f t="shared" si="392"/>
        <v>12480000</v>
      </c>
      <c r="X2562" s="18">
        <f t="shared" si="388"/>
        <v>3120000</v>
      </c>
    </row>
    <row r="2563" spans="1:24" ht="45" hidden="1" x14ac:dyDescent="0.25">
      <c r="A2563" s="65">
        <f t="shared" si="393"/>
        <v>414</v>
      </c>
      <c r="B2563" s="66"/>
      <c r="C2563" s="105" t="s">
        <v>2897</v>
      </c>
      <c r="D2563" s="66" t="s">
        <v>2898</v>
      </c>
      <c r="E2563" s="68" t="s">
        <v>1097</v>
      </c>
      <c r="F2563" s="65">
        <v>1</v>
      </c>
      <c r="G2563" s="69">
        <v>34500000</v>
      </c>
      <c r="H2563" s="70">
        <f t="shared" si="394"/>
        <v>10350000</v>
      </c>
      <c r="I2563" s="65">
        <v>1</v>
      </c>
      <c r="J2563" s="87">
        <f t="shared" si="396"/>
        <v>34500000</v>
      </c>
      <c r="K2563" s="70">
        <f t="shared" si="396"/>
        <v>10350000</v>
      </c>
      <c r="L2563" s="72"/>
      <c r="M2563" s="72"/>
      <c r="N2563" s="72"/>
      <c r="O2563" s="66"/>
      <c r="P2563" s="90"/>
      <c r="Q2563" s="65">
        <v>2011</v>
      </c>
      <c r="R2563" s="66">
        <v>10</v>
      </c>
      <c r="S2563" s="75">
        <f t="shared" si="390"/>
        <v>0.1</v>
      </c>
      <c r="T2563" s="76">
        <f t="shared" si="391"/>
        <v>3450000</v>
      </c>
      <c r="U2563" s="66">
        <f t="shared" si="395"/>
        <v>7</v>
      </c>
      <c r="V2563" s="66"/>
      <c r="W2563" s="77">
        <f t="shared" si="392"/>
        <v>24150000</v>
      </c>
      <c r="X2563" s="18">
        <f t="shared" si="388"/>
        <v>10350000</v>
      </c>
    </row>
    <row r="2564" spans="1:24" ht="30" hidden="1" x14ac:dyDescent="0.25">
      <c r="A2564" s="65">
        <f t="shared" si="393"/>
        <v>415</v>
      </c>
      <c r="B2564" s="66"/>
      <c r="C2564" s="105" t="s">
        <v>2899</v>
      </c>
      <c r="D2564" s="66" t="s">
        <v>2900</v>
      </c>
      <c r="E2564" s="68" t="s">
        <v>1097</v>
      </c>
      <c r="F2564" s="65">
        <v>1</v>
      </c>
      <c r="G2564" s="69">
        <v>35400000</v>
      </c>
      <c r="H2564" s="70">
        <f t="shared" si="394"/>
        <v>10620000</v>
      </c>
      <c r="I2564" s="65">
        <v>1</v>
      </c>
      <c r="J2564" s="87">
        <f t="shared" si="396"/>
        <v>35400000</v>
      </c>
      <c r="K2564" s="70">
        <f t="shared" si="396"/>
        <v>10620000</v>
      </c>
      <c r="L2564" s="72"/>
      <c r="M2564" s="72"/>
      <c r="N2564" s="72"/>
      <c r="O2564" s="66"/>
      <c r="P2564" s="90"/>
      <c r="Q2564" s="65">
        <v>2011</v>
      </c>
      <c r="R2564" s="66">
        <v>10</v>
      </c>
      <c r="S2564" s="75">
        <f t="shared" si="390"/>
        <v>0.1</v>
      </c>
      <c r="T2564" s="76">
        <f t="shared" si="391"/>
        <v>3540000</v>
      </c>
      <c r="U2564" s="66">
        <f t="shared" si="395"/>
        <v>7</v>
      </c>
      <c r="V2564" s="66"/>
      <c r="W2564" s="77">
        <f t="shared" si="392"/>
        <v>24780000</v>
      </c>
      <c r="X2564" s="18">
        <f t="shared" si="388"/>
        <v>10620000</v>
      </c>
    </row>
    <row r="2565" spans="1:24" hidden="1" x14ac:dyDescent="0.25">
      <c r="A2565" s="65">
        <f t="shared" si="393"/>
        <v>416</v>
      </c>
      <c r="B2565" s="66"/>
      <c r="C2565" s="67" t="s">
        <v>2901</v>
      </c>
      <c r="D2565" s="66" t="s">
        <v>2902</v>
      </c>
      <c r="E2565" s="68" t="s">
        <v>1097</v>
      </c>
      <c r="F2565" s="65">
        <v>1</v>
      </c>
      <c r="G2565" s="69">
        <v>18500000</v>
      </c>
      <c r="H2565" s="70">
        <f t="shared" si="394"/>
        <v>5550000</v>
      </c>
      <c r="I2565" s="65">
        <v>1</v>
      </c>
      <c r="J2565" s="87">
        <f t="shared" si="396"/>
        <v>18500000</v>
      </c>
      <c r="K2565" s="70">
        <f t="shared" si="396"/>
        <v>5550000</v>
      </c>
      <c r="L2565" s="72"/>
      <c r="M2565" s="72"/>
      <c r="N2565" s="72"/>
      <c r="O2565" s="66"/>
      <c r="P2565" s="90"/>
      <c r="Q2565" s="65">
        <v>2011</v>
      </c>
      <c r="R2565" s="66">
        <v>10</v>
      </c>
      <c r="S2565" s="75">
        <f t="shared" si="390"/>
        <v>0.1</v>
      </c>
      <c r="T2565" s="76">
        <f t="shared" si="391"/>
        <v>1850000</v>
      </c>
      <c r="U2565" s="66">
        <f t="shared" si="395"/>
        <v>7</v>
      </c>
      <c r="V2565" s="66"/>
      <c r="W2565" s="77">
        <f t="shared" si="392"/>
        <v>12950000</v>
      </c>
      <c r="X2565" s="18">
        <f t="shared" si="388"/>
        <v>5550000</v>
      </c>
    </row>
    <row r="2566" spans="1:24" hidden="1" x14ac:dyDescent="0.25">
      <c r="A2566" s="65">
        <f t="shared" si="393"/>
        <v>417</v>
      </c>
      <c r="B2566" s="66"/>
      <c r="C2566" s="67" t="s">
        <v>2901</v>
      </c>
      <c r="D2566" s="66" t="s">
        <v>2903</v>
      </c>
      <c r="E2566" s="68" t="s">
        <v>1097</v>
      </c>
      <c r="F2566" s="65">
        <v>1</v>
      </c>
      <c r="G2566" s="69">
        <v>18500000</v>
      </c>
      <c r="H2566" s="70">
        <f t="shared" si="394"/>
        <v>5550000</v>
      </c>
      <c r="I2566" s="65">
        <v>1</v>
      </c>
      <c r="J2566" s="87">
        <f t="shared" si="396"/>
        <v>18500000</v>
      </c>
      <c r="K2566" s="70">
        <f t="shared" si="396"/>
        <v>5550000</v>
      </c>
      <c r="L2566" s="72"/>
      <c r="M2566" s="72"/>
      <c r="N2566" s="72"/>
      <c r="O2566" s="66"/>
      <c r="P2566" s="90"/>
      <c r="Q2566" s="65">
        <v>2011</v>
      </c>
      <c r="R2566" s="66">
        <v>10</v>
      </c>
      <c r="S2566" s="75">
        <f t="shared" si="390"/>
        <v>0.1</v>
      </c>
      <c r="T2566" s="76">
        <f t="shared" si="391"/>
        <v>1850000</v>
      </c>
      <c r="U2566" s="66">
        <f t="shared" si="395"/>
        <v>7</v>
      </c>
      <c r="V2566" s="66"/>
      <c r="W2566" s="77">
        <f t="shared" si="392"/>
        <v>12950000</v>
      </c>
      <c r="X2566" s="18">
        <f t="shared" si="388"/>
        <v>5550000</v>
      </c>
    </row>
    <row r="2567" spans="1:24" ht="30.75" hidden="1" customHeight="1" x14ac:dyDescent="0.25">
      <c r="A2567" s="65">
        <f t="shared" si="393"/>
        <v>418</v>
      </c>
      <c r="B2567" s="66"/>
      <c r="C2567" s="67" t="s">
        <v>2904</v>
      </c>
      <c r="D2567" s="66" t="s">
        <v>2905</v>
      </c>
      <c r="E2567" s="68" t="s">
        <v>1097</v>
      </c>
      <c r="F2567" s="65">
        <v>1</v>
      </c>
      <c r="G2567" s="69">
        <v>16500000</v>
      </c>
      <c r="H2567" s="70">
        <f t="shared" si="394"/>
        <v>3300000</v>
      </c>
      <c r="I2567" s="65">
        <v>1</v>
      </c>
      <c r="J2567" s="87">
        <f t="shared" si="396"/>
        <v>16500000</v>
      </c>
      <c r="K2567" s="70">
        <f t="shared" si="396"/>
        <v>3300000</v>
      </c>
      <c r="L2567" s="72"/>
      <c r="M2567" s="72"/>
      <c r="N2567" s="72"/>
      <c r="O2567" s="66"/>
      <c r="P2567" s="90"/>
      <c r="Q2567" s="65">
        <v>2010</v>
      </c>
      <c r="R2567" s="66">
        <v>10</v>
      </c>
      <c r="S2567" s="75">
        <f t="shared" si="390"/>
        <v>0.1</v>
      </c>
      <c r="T2567" s="76">
        <f t="shared" si="391"/>
        <v>1650000</v>
      </c>
      <c r="U2567" s="66">
        <f t="shared" si="395"/>
        <v>8</v>
      </c>
      <c r="V2567" s="66"/>
      <c r="W2567" s="77">
        <f t="shared" si="392"/>
        <v>13200000</v>
      </c>
      <c r="X2567" s="18">
        <f t="shared" si="388"/>
        <v>3300000</v>
      </c>
    </row>
    <row r="2568" spans="1:24" hidden="1" x14ac:dyDescent="0.25">
      <c r="A2568" s="65">
        <f t="shared" si="393"/>
        <v>419</v>
      </c>
      <c r="B2568" s="66"/>
      <c r="C2568" s="67" t="s">
        <v>2906</v>
      </c>
      <c r="D2568" s="66" t="s">
        <v>2907</v>
      </c>
      <c r="E2568" s="68" t="s">
        <v>1097</v>
      </c>
      <c r="F2568" s="65">
        <v>1</v>
      </c>
      <c r="G2568" s="69">
        <v>17000000</v>
      </c>
      <c r="H2568" s="70">
        <f t="shared" si="394"/>
        <v>3400000</v>
      </c>
      <c r="I2568" s="65">
        <v>1</v>
      </c>
      <c r="J2568" s="87">
        <f t="shared" si="396"/>
        <v>17000000</v>
      </c>
      <c r="K2568" s="70">
        <f t="shared" si="396"/>
        <v>3400000</v>
      </c>
      <c r="L2568" s="72"/>
      <c r="M2568" s="72"/>
      <c r="N2568" s="72"/>
      <c r="O2568" s="66"/>
      <c r="P2568" s="90"/>
      <c r="Q2568" s="65">
        <v>2010</v>
      </c>
      <c r="R2568" s="66">
        <v>10</v>
      </c>
      <c r="S2568" s="75">
        <f t="shared" si="390"/>
        <v>0.1</v>
      </c>
      <c r="T2568" s="76">
        <f t="shared" si="391"/>
        <v>1700000</v>
      </c>
      <c r="U2568" s="66">
        <f t="shared" si="395"/>
        <v>8</v>
      </c>
      <c r="V2568" s="66"/>
      <c r="W2568" s="77">
        <f t="shared" si="392"/>
        <v>13600000</v>
      </c>
      <c r="X2568" s="18">
        <f t="shared" si="388"/>
        <v>3400000</v>
      </c>
    </row>
    <row r="2569" spans="1:24" hidden="1" x14ac:dyDescent="0.25">
      <c r="A2569" s="65">
        <f t="shared" si="393"/>
        <v>420</v>
      </c>
      <c r="B2569" s="66"/>
      <c r="C2569" s="67" t="s">
        <v>2906</v>
      </c>
      <c r="D2569" s="66" t="s">
        <v>2908</v>
      </c>
      <c r="E2569" s="68" t="s">
        <v>1097</v>
      </c>
      <c r="F2569" s="65">
        <v>1</v>
      </c>
      <c r="G2569" s="69">
        <v>17000000</v>
      </c>
      <c r="H2569" s="70">
        <f t="shared" si="394"/>
        <v>3400000</v>
      </c>
      <c r="I2569" s="65">
        <v>1</v>
      </c>
      <c r="J2569" s="87">
        <f t="shared" si="396"/>
        <v>17000000</v>
      </c>
      <c r="K2569" s="70">
        <f t="shared" si="396"/>
        <v>3400000</v>
      </c>
      <c r="L2569" s="72"/>
      <c r="M2569" s="72"/>
      <c r="N2569" s="72"/>
      <c r="O2569" s="66"/>
      <c r="P2569" s="90"/>
      <c r="Q2569" s="65">
        <v>2010</v>
      </c>
      <c r="R2569" s="66">
        <v>10</v>
      </c>
      <c r="S2569" s="75">
        <f t="shared" si="390"/>
        <v>0.1</v>
      </c>
      <c r="T2569" s="76">
        <f t="shared" si="391"/>
        <v>1700000</v>
      </c>
      <c r="U2569" s="66">
        <f t="shared" si="395"/>
        <v>8</v>
      </c>
      <c r="V2569" s="66"/>
      <c r="W2569" s="77">
        <f t="shared" si="392"/>
        <v>13600000</v>
      </c>
      <c r="X2569" s="18">
        <f t="shared" si="388"/>
        <v>3400000</v>
      </c>
    </row>
    <row r="2570" spans="1:24" hidden="1" x14ac:dyDescent="0.25">
      <c r="A2570" s="65">
        <f t="shared" si="393"/>
        <v>421</v>
      </c>
      <c r="B2570" s="66"/>
      <c r="C2570" s="67" t="s">
        <v>2906</v>
      </c>
      <c r="D2570" s="66" t="s">
        <v>2909</v>
      </c>
      <c r="E2570" s="68" t="s">
        <v>1097</v>
      </c>
      <c r="F2570" s="65">
        <v>1</v>
      </c>
      <c r="G2570" s="69">
        <v>17000000</v>
      </c>
      <c r="H2570" s="70">
        <f t="shared" si="394"/>
        <v>3400000</v>
      </c>
      <c r="I2570" s="65">
        <v>1</v>
      </c>
      <c r="J2570" s="87">
        <f t="shared" si="396"/>
        <v>17000000</v>
      </c>
      <c r="K2570" s="70">
        <f t="shared" si="396"/>
        <v>3400000</v>
      </c>
      <c r="L2570" s="72"/>
      <c r="M2570" s="72"/>
      <c r="N2570" s="72"/>
      <c r="O2570" s="66"/>
      <c r="P2570" s="90"/>
      <c r="Q2570" s="65">
        <v>2010</v>
      </c>
      <c r="R2570" s="66">
        <v>10</v>
      </c>
      <c r="S2570" s="75">
        <f t="shared" si="390"/>
        <v>0.1</v>
      </c>
      <c r="T2570" s="76">
        <f t="shared" si="391"/>
        <v>1700000</v>
      </c>
      <c r="U2570" s="66">
        <f t="shared" si="395"/>
        <v>8</v>
      </c>
      <c r="V2570" s="66"/>
      <c r="W2570" s="77">
        <f t="shared" si="392"/>
        <v>13600000</v>
      </c>
      <c r="X2570" s="18">
        <f t="shared" si="388"/>
        <v>3400000</v>
      </c>
    </row>
    <row r="2571" spans="1:24" hidden="1" x14ac:dyDescent="0.25">
      <c r="A2571" s="65">
        <f t="shared" si="393"/>
        <v>422</v>
      </c>
      <c r="B2571" s="66"/>
      <c r="C2571" s="67" t="s">
        <v>2906</v>
      </c>
      <c r="D2571" s="66" t="s">
        <v>2910</v>
      </c>
      <c r="E2571" s="68" t="s">
        <v>1097</v>
      </c>
      <c r="F2571" s="65">
        <v>1</v>
      </c>
      <c r="G2571" s="69">
        <v>17000000</v>
      </c>
      <c r="H2571" s="70">
        <f t="shared" si="394"/>
        <v>3400000</v>
      </c>
      <c r="I2571" s="65">
        <v>1</v>
      </c>
      <c r="J2571" s="87">
        <f t="shared" si="396"/>
        <v>17000000</v>
      </c>
      <c r="K2571" s="70">
        <f t="shared" si="396"/>
        <v>3400000</v>
      </c>
      <c r="L2571" s="72"/>
      <c r="M2571" s="72"/>
      <c r="N2571" s="72"/>
      <c r="O2571" s="66"/>
      <c r="P2571" s="90"/>
      <c r="Q2571" s="65">
        <v>2010</v>
      </c>
      <c r="R2571" s="66">
        <v>10</v>
      </c>
      <c r="S2571" s="75">
        <f t="shared" si="390"/>
        <v>0.1</v>
      </c>
      <c r="T2571" s="76">
        <f t="shared" si="391"/>
        <v>1700000</v>
      </c>
      <c r="U2571" s="66">
        <f t="shared" si="395"/>
        <v>8</v>
      </c>
      <c r="V2571" s="66"/>
      <c r="W2571" s="77">
        <f t="shared" si="392"/>
        <v>13600000</v>
      </c>
      <c r="X2571" s="18">
        <f t="shared" ref="X2571:X2634" si="397">IF(H2571&lt;0,0,H2571)</f>
        <v>3400000</v>
      </c>
    </row>
    <row r="2572" spans="1:24" hidden="1" x14ac:dyDescent="0.25">
      <c r="A2572" s="65">
        <f t="shared" si="393"/>
        <v>423</v>
      </c>
      <c r="B2572" s="66"/>
      <c r="C2572" s="67" t="s">
        <v>2911</v>
      </c>
      <c r="D2572" s="66" t="s">
        <v>2912</v>
      </c>
      <c r="E2572" s="68" t="s">
        <v>1097</v>
      </c>
      <c r="F2572" s="65">
        <v>1</v>
      </c>
      <c r="G2572" s="69">
        <v>23500000</v>
      </c>
      <c r="H2572" s="70">
        <f t="shared" si="394"/>
        <v>4700000</v>
      </c>
      <c r="I2572" s="65">
        <v>1</v>
      </c>
      <c r="J2572" s="87">
        <f t="shared" si="396"/>
        <v>23500000</v>
      </c>
      <c r="K2572" s="70">
        <f t="shared" si="396"/>
        <v>4700000</v>
      </c>
      <c r="L2572" s="72"/>
      <c r="M2572" s="72"/>
      <c r="N2572" s="72"/>
      <c r="O2572" s="66"/>
      <c r="P2572" s="90"/>
      <c r="Q2572" s="65">
        <v>2010</v>
      </c>
      <c r="R2572" s="66">
        <v>10</v>
      </c>
      <c r="S2572" s="75">
        <f t="shared" si="390"/>
        <v>0.1</v>
      </c>
      <c r="T2572" s="76">
        <f t="shared" si="391"/>
        <v>2350000</v>
      </c>
      <c r="U2572" s="66">
        <f t="shared" si="395"/>
        <v>8</v>
      </c>
      <c r="V2572" s="66"/>
      <c r="W2572" s="77">
        <f t="shared" si="392"/>
        <v>18800000</v>
      </c>
      <c r="X2572" s="18">
        <f t="shared" si="397"/>
        <v>4700000</v>
      </c>
    </row>
    <row r="2573" spans="1:24" hidden="1" x14ac:dyDescent="0.25">
      <c r="A2573" s="65">
        <f t="shared" si="393"/>
        <v>424</v>
      </c>
      <c r="B2573" s="66"/>
      <c r="C2573" s="67" t="s">
        <v>2911</v>
      </c>
      <c r="D2573" s="66" t="s">
        <v>2913</v>
      </c>
      <c r="E2573" s="68" t="s">
        <v>1097</v>
      </c>
      <c r="F2573" s="65">
        <v>1</v>
      </c>
      <c r="G2573" s="69">
        <v>23500000</v>
      </c>
      <c r="H2573" s="70">
        <f t="shared" si="394"/>
        <v>4700000</v>
      </c>
      <c r="I2573" s="65">
        <v>1</v>
      </c>
      <c r="J2573" s="87">
        <f t="shared" si="396"/>
        <v>23500000</v>
      </c>
      <c r="K2573" s="70">
        <f t="shared" si="396"/>
        <v>4700000</v>
      </c>
      <c r="L2573" s="72"/>
      <c r="M2573" s="72"/>
      <c r="N2573" s="72"/>
      <c r="O2573" s="66"/>
      <c r="P2573" s="90"/>
      <c r="Q2573" s="65">
        <v>2010</v>
      </c>
      <c r="R2573" s="66">
        <v>10</v>
      </c>
      <c r="S2573" s="75">
        <f t="shared" si="390"/>
        <v>0.1</v>
      </c>
      <c r="T2573" s="76">
        <f t="shared" si="391"/>
        <v>2350000</v>
      </c>
      <c r="U2573" s="66">
        <f t="shared" si="395"/>
        <v>8</v>
      </c>
      <c r="V2573" s="66"/>
      <c r="W2573" s="77">
        <f t="shared" si="392"/>
        <v>18800000</v>
      </c>
      <c r="X2573" s="18">
        <f t="shared" si="397"/>
        <v>4700000</v>
      </c>
    </row>
    <row r="2574" spans="1:24" hidden="1" x14ac:dyDescent="0.25">
      <c r="A2574" s="65">
        <f t="shared" si="393"/>
        <v>425</v>
      </c>
      <c r="B2574" s="66"/>
      <c r="C2574" s="67" t="s">
        <v>2914</v>
      </c>
      <c r="D2574" s="66" t="s">
        <v>2915</v>
      </c>
      <c r="E2574" s="68" t="s">
        <v>1097</v>
      </c>
      <c r="F2574" s="65">
        <v>1</v>
      </c>
      <c r="G2574" s="69">
        <v>17500000</v>
      </c>
      <c r="H2574" s="70">
        <f t="shared" si="394"/>
        <v>3500000</v>
      </c>
      <c r="I2574" s="65">
        <v>1</v>
      </c>
      <c r="J2574" s="87">
        <f t="shared" si="396"/>
        <v>17500000</v>
      </c>
      <c r="K2574" s="70">
        <f t="shared" si="396"/>
        <v>3500000</v>
      </c>
      <c r="L2574" s="72"/>
      <c r="M2574" s="72"/>
      <c r="N2574" s="72"/>
      <c r="O2574" s="66"/>
      <c r="P2574" s="90"/>
      <c r="Q2574" s="65">
        <v>2010</v>
      </c>
      <c r="R2574" s="66">
        <v>10</v>
      </c>
      <c r="S2574" s="75">
        <f t="shared" si="390"/>
        <v>0.1</v>
      </c>
      <c r="T2574" s="76">
        <f t="shared" si="391"/>
        <v>1750000</v>
      </c>
      <c r="U2574" s="66">
        <f t="shared" si="395"/>
        <v>8</v>
      </c>
      <c r="V2574" s="66"/>
      <c r="W2574" s="77">
        <f t="shared" si="392"/>
        <v>14000000</v>
      </c>
      <c r="X2574" s="18">
        <f t="shared" si="397"/>
        <v>3500000</v>
      </c>
    </row>
    <row r="2575" spans="1:24" hidden="1" x14ac:dyDescent="0.25">
      <c r="A2575" s="65">
        <f t="shared" si="393"/>
        <v>426</v>
      </c>
      <c r="B2575" s="66"/>
      <c r="C2575" s="67" t="s">
        <v>2914</v>
      </c>
      <c r="D2575" s="66" t="s">
        <v>2916</v>
      </c>
      <c r="E2575" s="68" t="s">
        <v>1097</v>
      </c>
      <c r="F2575" s="65">
        <v>1</v>
      </c>
      <c r="G2575" s="69">
        <v>17500000</v>
      </c>
      <c r="H2575" s="70">
        <f t="shared" si="394"/>
        <v>3500000</v>
      </c>
      <c r="I2575" s="65">
        <v>1</v>
      </c>
      <c r="J2575" s="87">
        <f t="shared" si="396"/>
        <v>17500000</v>
      </c>
      <c r="K2575" s="70">
        <f t="shared" si="396"/>
        <v>3500000</v>
      </c>
      <c r="L2575" s="72"/>
      <c r="M2575" s="72"/>
      <c r="N2575" s="72"/>
      <c r="O2575" s="66"/>
      <c r="P2575" s="90"/>
      <c r="Q2575" s="65">
        <v>2010</v>
      </c>
      <c r="R2575" s="66">
        <v>10</v>
      </c>
      <c r="S2575" s="75">
        <f t="shared" si="390"/>
        <v>0.1</v>
      </c>
      <c r="T2575" s="76">
        <f t="shared" si="391"/>
        <v>1750000</v>
      </c>
      <c r="U2575" s="66">
        <f t="shared" si="395"/>
        <v>8</v>
      </c>
      <c r="V2575" s="66"/>
      <c r="W2575" s="77">
        <f t="shared" si="392"/>
        <v>14000000</v>
      </c>
      <c r="X2575" s="18">
        <f t="shared" si="397"/>
        <v>3500000</v>
      </c>
    </row>
    <row r="2576" spans="1:24" ht="30" hidden="1" x14ac:dyDescent="0.25">
      <c r="A2576" s="65">
        <f t="shared" si="393"/>
        <v>427</v>
      </c>
      <c r="B2576" s="66"/>
      <c r="C2576" s="67" t="s">
        <v>2917</v>
      </c>
      <c r="D2576" s="66" t="s">
        <v>2918</v>
      </c>
      <c r="E2576" s="68" t="s">
        <v>1097</v>
      </c>
      <c r="F2576" s="65">
        <v>1</v>
      </c>
      <c r="G2576" s="69">
        <v>30500000</v>
      </c>
      <c r="H2576" s="70">
        <f t="shared" si="394"/>
        <v>6100000</v>
      </c>
      <c r="I2576" s="65">
        <v>1</v>
      </c>
      <c r="J2576" s="87">
        <f t="shared" si="396"/>
        <v>30500000</v>
      </c>
      <c r="K2576" s="70">
        <f t="shared" si="396"/>
        <v>6100000</v>
      </c>
      <c r="L2576" s="72"/>
      <c r="M2576" s="72"/>
      <c r="N2576" s="72"/>
      <c r="O2576" s="66"/>
      <c r="P2576" s="90"/>
      <c r="Q2576" s="65">
        <v>2010</v>
      </c>
      <c r="R2576" s="66">
        <v>10</v>
      </c>
      <c r="S2576" s="75">
        <f t="shared" si="390"/>
        <v>0.1</v>
      </c>
      <c r="T2576" s="76">
        <f t="shared" si="391"/>
        <v>3050000</v>
      </c>
      <c r="U2576" s="66">
        <f t="shared" si="395"/>
        <v>8</v>
      </c>
      <c r="V2576" s="66"/>
      <c r="W2576" s="77">
        <f t="shared" si="392"/>
        <v>24400000</v>
      </c>
      <c r="X2576" s="18">
        <f t="shared" si="397"/>
        <v>6100000</v>
      </c>
    </row>
    <row r="2577" spans="1:24" hidden="1" x14ac:dyDescent="0.25">
      <c r="A2577" s="65">
        <f t="shared" si="393"/>
        <v>428</v>
      </c>
      <c r="B2577" s="66"/>
      <c r="C2577" s="67" t="s">
        <v>2894</v>
      </c>
      <c r="D2577" s="66" t="s">
        <v>2919</v>
      </c>
      <c r="E2577" s="68" t="s">
        <v>1097</v>
      </c>
      <c r="F2577" s="65">
        <v>1</v>
      </c>
      <c r="G2577" s="69">
        <v>15600000</v>
      </c>
      <c r="H2577" s="70">
        <f t="shared" si="394"/>
        <v>3120000</v>
      </c>
      <c r="I2577" s="65">
        <v>1</v>
      </c>
      <c r="J2577" s="87">
        <f t="shared" si="396"/>
        <v>15600000</v>
      </c>
      <c r="K2577" s="70">
        <f t="shared" si="396"/>
        <v>3120000</v>
      </c>
      <c r="L2577" s="72"/>
      <c r="M2577" s="72"/>
      <c r="N2577" s="72"/>
      <c r="O2577" s="66"/>
      <c r="P2577" s="90"/>
      <c r="Q2577" s="65">
        <v>2010</v>
      </c>
      <c r="R2577" s="66">
        <v>10</v>
      </c>
      <c r="S2577" s="75">
        <f t="shared" si="390"/>
        <v>0.1</v>
      </c>
      <c r="T2577" s="76">
        <f t="shared" si="391"/>
        <v>1560000</v>
      </c>
      <c r="U2577" s="66">
        <f t="shared" si="395"/>
        <v>8</v>
      </c>
      <c r="V2577" s="66"/>
      <c r="W2577" s="77">
        <f t="shared" si="392"/>
        <v>12480000</v>
      </c>
      <c r="X2577" s="18">
        <f t="shared" si="397"/>
        <v>3120000</v>
      </c>
    </row>
    <row r="2578" spans="1:24" hidden="1" x14ac:dyDescent="0.25">
      <c r="A2578" s="65">
        <f t="shared" si="393"/>
        <v>429</v>
      </c>
      <c r="B2578" s="66"/>
      <c r="C2578" s="67" t="s">
        <v>2894</v>
      </c>
      <c r="D2578" s="66" t="s">
        <v>2920</v>
      </c>
      <c r="E2578" s="68" t="s">
        <v>1097</v>
      </c>
      <c r="F2578" s="65">
        <v>1</v>
      </c>
      <c r="G2578" s="69">
        <v>15600000</v>
      </c>
      <c r="H2578" s="70">
        <f t="shared" si="394"/>
        <v>3120000</v>
      </c>
      <c r="I2578" s="65">
        <v>1</v>
      </c>
      <c r="J2578" s="87">
        <f t="shared" si="396"/>
        <v>15600000</v>
      </c>
      <c r="K2578" s="70">
        <f t="shared" si="396"/>
        <v>3120000</v>
      </c>
      <c r="L2578" s="72"/>
      <c r="M2578" s="72"/>
      <c r="N2578" s="72"/>
      <c r="O2578" s="66"/>
      <c r="P2578" s="90"/>
      <c r="Q2578" s="65">
        <v>2010</v>
      </c>
      <c r="R2578" s="66">
        <v>10</v>
      </c>
      <c r="S2578" s="75">
        <f t="shared" si="390"/>
        <v>0.1</v>
      </c>
      <c r="T2578" s="76">
        <f t="shared" si="391"/>
        <v>1560000</v>
      </c>
      <c r="U2578" s="66">
        <f t="shared" si="395"/>
        <v>8</v>
      </c>
      <c r="V2578" s="66"/>
      <c r="W2578" s="77">
        <f t="shared" si="392"/>
        <v>12480000</v>
      </c>
      <c r="X2578" s="18">
        <f t="shared" si="397"/>
        <v>3120000</v>
      </c>
    </row>
    <row r="2579" spans="1:24" ht="30" hidden="1" x14ac:dyDescent="0.25">
      <c r="A2579" s="65">
        <f t="shared" si="393"/>
        <v>430</v>
      </c>
      <c r="B2579" s="66"/>
      <c r="C2579" s="67" t="s">
        <v>2921</v>
      </c>
      <c r="D2579" s="66">
        <v>5001983</v>
      </c>
      <c r="E2579" s="68" t="s">
        <v>1097</v>
      </c>
      <c r="F2579" s="65">
        <v>1</v>
      </c>
      <c r="G2579" s="69">
        <v>80000000</v>
      </c>
      <c r="H2579" s="70">
        <f t="shared" si="394"/>
        <v>24000000</v>
      </c>
      <c r="I2579" s="65">
        <v>1</v>
      </c>
      <c r="J2579" s="87">
        <f t="shared" si="396"/>
        <v>80000000</v>
      </c>
      <c r="K2579" s="70">
        <f t="shared" si="396"/>
        <v>24000000</v>
      </c>
      <c r="L2579" s="72"/>
      <c r="M2579" s="72"/>
      <c r="N2579" s="72"/>
      <c r="O2579" s="66"/>
      <c r="P2579" s="90"/>
      <c r="Q2579" s="65">
        <v>2011</v>
      </c>
      <c r="R2579" s="66">
        <v>10</v>
      </c>
      <c r="S2579" s="75">
        <f t="shared" si="390"/>
        <v>0.1</v>
      </c>
      <c r="T2579" s="76">
        <f t="shared" si="391"/>
        <v>8000000</v>
      </c>
      <c r="U2579" s="66">
        <f t="shared" si="395"/>
        <v>7</v>
      </c>
      <c r="V2579" s="66"/>
      <c r="W2579" s="77">
        <f t="shared" si="392"/>
        <v>56000000</v>
      </c>
      <c r="X2579" s="18">
        <f t="shared" si="397"/>
        <v>24000000</v>
      </c>
    </row>
    <row r="2580" spans="1:24" hidden="1" x14ac:dyDescent="0.25">
      <c r="A2580" s="65">
        <f t="shared" si="393"/>
        <v>431</v>
      </c>
      <c r="B2580" s="66"/>
      <c r="C2580" s="67" t="s">
        <v>2922</v>
      </c>
      <c r="D2580" s="66">
        <v>5001985</v>
      </c>
      <c r="E2580" s="68" t="s">
        <v>1097</v>
      </c>
      <c r="F2580" s="65">
        <v>1</v>
      </c>
      <c r="G2580" s="69">
        <v>60000000</v>
      </c>
      <c r="H2580" s="70">
        <f t="shared" si="394"/>
        <v>18000000</v>
      </c>
      <c r="I2580" s="65">
        <v>1</v>
      </c>
      <c r="J2580" s="87">
        <f t="shared" si="396"/>
        <v>60000000</v>
      </c>
      <c r="K2580" s="70">
        <f t="shared" si="396"/>
        <v>18000000</v>
      </c>
      <c r="L2580" s="72"/>
      <c r="M2580" s="72"/>
      <c r="N2580" s="72"/>
      <c r="O2580" s="66"/>
      <c r="P2580" s="90"/>
      <c r="Q2580" s="65">
        <v>2011</v>
      </c>
      <c r="R2580" s="66">
        <v>10</v>
      </c>
      <c r="S2580" s="75">
        <f t="shared" si="390"/>
        <v>0.1</v>
      </c>
      <c r="T2580" s="76">
        <f t="shared" si="391"/>
        <v>6000000</v>
      </c>
      <c r="U2580" s="66">
        <f t="shared" si="395"/>
        <v>7</v>
      </c>
      <c r="V2580" s="66"/>
      <c r="W2580" s="77">
        <f t="shared" si="392"/>
        <v>42000000</v>
      </c>
      <c r="X2580" s="18">
        <f t="shared" si="397"/>
        <v>18000000</v>
      </c>
    </row>
    <row r="2581" spans="1:24" ht="30" hidden="1" x14ac:dyDescent="0.25">
      <c r="A2581" s="65">
        <f t="shared" si="393"/>
        <v>432</v>
      </c>
      <c r="B2581" s="66"/>
      <c r="C2581" s="67" t="s">
        <v>2923</v>
      </c>
      <c r="D2581" s="66" t="s">
        <v>2924</v>
      </c>
      <c r="E2581" s="68" t="s">
        <v>1097</v>
      </c>
      <c r="F2581" s="65">
        <v>1</v>
      </c>
      <c r="G2581" s="86">
        <v>35420000</v>
      </c>
      <c r="H2581" s="70">
        <v>0</v>
      </c>
      <c r="I2581" s="65">
        <v>1</v>
      </c>
      <c r="J2581" s="87">
        <f t="shared" si="396"/>
        <v>35420000</v>
      </c>
      <c r="K2581" s="70">
        <f t="shared" si="396"/>
        <v>0</v>
      </c>
      <c r="L2581" s="72"/>
      <c r="M2581" s="72"/>
      <c r="N2581" s="72"/>
      <c r="O2581" s="66"/>
      <c r="P2581" s="90"/>
      <c r="Q2581" s="65">
        <v>2007</v>
      </c>
      <c r="R2581" s="66">
        <v>10</v>
      </c>
      <c r="S2581" s="75">
        <f t="shared" si="390"/>
        <v>0.1</v>
      </c>
      <c r="T2581" s="76">
        <f t="shared" si="391"/>
        <v>3542000</v>
      </c>
      <c r="U2581" s="66">
        <f t="shared" si="395"/>
        <v>11</v>
      </c>
      <c r="V2581" s="66"/>
      <c r="W2581" s="77">
        <f t="shared" si="392"/>
        <v>38962000</v>
      </c>
      <c r="X2581" s="18">
        <f t="shared" si="397"/>
        <v>0</v>
      </c>
    </row>
    <row r="2582" spans="1:24" ht="30" hidden="1" x14ac:dyDescent="0.25">
      <c r="A2582" s="65">
        <f t="shared" si="393"/>
        <v>433</v>
      </c>
      <c r="B2582" s="66"/>
      <c r="C2582" s="67" t="s">
        <v>2923</v>
      </c>
      <c r="D2582" s="66" t="s">
        <v>2925</v>
      </c>
      <c r="E2582" s="68" t="s">
        <v>1097</v>
      </c>
      <c r="F2582" s="65">
        <v>1</v>
      </c>
      <c r="G2582" s="86">
        <v>35420000</v>
      </c>
      <c r="H2582" s="70">
        <v>0</v>
      </c>
      <c r="I2582" s="65">
        <v>1</v>
      </c>
      <c r="J2582" s="87">
        <f t="shared" si="396"/>
        <v>35420000</v>
      </c>
      <c r="K2582" s="70">
        <f t="shared" si="396"/>
        <v>0</v>
      </c>
      <c r="L2582" s="72"/>
      <c r="M2582" s="72"/>
      <c r="N2582" s="72"/>
      <c r="O2582" s="66"/>
      <c r="P2582" s="90"/>
      <c r="Q2582" s="65">
        <v>2007</v>
      </c>
      <c r="R2582" s="66">
        <v>10</v>
      </c>
      <c r="S2582" s="75">
        <f t="shared" si="390"/>
        <v>0.1</v>
      </c>
      <c r="T2582" s="76">
        <f t="shared" si="391"/>
        <v>3542000</v>
      </c>
      <c r="U2582" s="66">
        <f t="shared" si="395"/>
        <v>11</v>
      </c>
      <c r="V2582" s="66"/>
      <c r="W2582" s="77">
        <f t="shared" si="392"/>
        <v>38962000</v>
      </c>
      <c r="X2582" s="18">
        <f t="shared" si="397"/>
        <v>0</v>
      </c>
    </row>
    <row r="2583" spans="1:24" ht="30" hidden="1" x14ac:dyDescent="0.25">
      <c r="A2583" s="65">
        <f t="shared" si="393"/>
        <v>434</v>
      </c>
      <c r="B2583" s="66"/>
      <c r="C2583" s="67" t="s">
        <v>2923</v>
      </c>
      <c r="D2583" s="66" t="s">
        <v>2926</v>
      </c>
      <c r="E2583" s="68" t="s">
        <v>1097</v>
      </c>
      <c r="F2583" s="65">
        <v>1</v>
      </c>
      <c r="G2583" s="86">
        <v>35420000</v>
      </c>
      <c r="H2583" s="70">
        <v>0</v>
      </c>
      <c r="I2583" s="65">
        <v>1</v>
      </c>
      <c r="J2583" s="87">
        <f t="shared" si="396"/>
        <v>35420000</v>
      </c>
      <c r="K2583" s="70">
        <f t="shared" si="396"/>
        <v>0</v>
      </c>
      <c r="L2583" s="72"/>
      <c r="M2583" s="72"/>
      <c r="N2583" s="72"/>
      <c r="O2583" s="66"/>
      <c r="P2583" s="90"/>
      <c r="Q2583" s="65">
        <v>2007</v>
      </c>
      <c r="R2583" s="66">
        <v>10</v>
      </c>
      <c r="S2583" s="75">
        <f t="shared" si="390"/>
        <v>0.1</v>
      </c>
      <c r="T2583" s="76">
        <f t="shared" si="391"/>
        <v>3542000</v>
      </c>
      <c r="U2583" s="66">
        <f t="shared" si="395"/>
        <v>11</v>
      </c>
      <c r="V2583" s="66"/>
      <c r="W2583" s="77">
        <f t="shared" si="392"/>
        <v>38962000</v>
      </c>
      <c r="X2583" s="18">
        <f t="shared" si="397"/>
        <v>0</v>
      </c>
    </row>
    <row r="2584" spans="1:24" ht="30" hidden="1" x14ac:dyDescent="0.25">
      <c r="A2584" s="65">
        <f t="shared" si="393"/>
        <v>435</v>
      </c>
      <c r="B2584" s="66"/>
      <c r="C2584" s="67" t="s">
        <v>2927</v>
      </c>
      <c r="D2584" s="66" t="s">
        <v>2928</v>
      </c>
      <c r="E2584" s="68" t="s">
        <v>1097</v>
      </c>
      <c r="F2584" s="65">
        <v>1</v>
      </c>
      <c r="G2584" s="86">
        <v>36000000</v>
      </c>
      <c r="H2584" s="70">
        <v>0</v>
      </c>
      <c r="I2584" s="65">
        <v>1</v>
      </c>
      <c r="J2584" s="87">
        <f t="shared" si="396"/>
        <v>36000000</v>
      </c>
      <c r="K2584" s="70">
        <f t="shared" si="396"/>
        <v>0</v>
      </c>
      <c r="L2584" s="72"/>
      <c r="M2584" s="72"/>
      <c r="N2584" s="72"/>
      <c r="O2584" s="66"/>
      <c r="P2584" s="90"/>
      <c r="Q2584" s="65">
        <v>2007</v>
      </c>
      <c r="R2584" s="66">
        <v>10</v>
      </c>
      <c r="S2584" s="75">
        <f t="shared" si="390"/>
        <v>0.1</v>
      </c>
      <c r="T2584" s="76">
        <f t="shared" si="391"/>
        <v>3600000</v>
      </c>
      <c r="U2584" s="66">
        <f t="shared" si="395"/>
        <v>11</v>
      </c>
      <c r="V2584" s="66"/>
      <c r="W2584" s="77">
        <f t="shared" si="392"/>
        <v>39600000</v>
      </c>
      <c r="X2584" s="18">
        <f t="shared" si="397"/>
        <v>0</v>
      </c>
    </row>
    <row r="2585" spans="1:24" ht="30" hidden="1" x14ac:dyDescent="0.25">
      <c r="A2585" s="65">
        <f t="shared" si="393"/>
        <v>436</v>
      </c>
      <c r="B2585" s="66"/>
      <c r="C2585" s="67" t="s">
        <v>2927</v>
      </c>
      <c r="D2585" s="66" t="s">
        <v>2929</v>
      </c>
      <c r="E2585" s="68" t="s">
        <v>1097</v>
      </c>
      <c r="F2585" s="65">
        <v>1</v>
      </c>
      <c r="G2585" s="86">
        <v>36000000</v>
      </c>
      <c r="H2585" s="70">
        <v>0</v>
      </c>
      <c r="I2585" s="65">
        <v>1</v>
      </c>
      <c r="J2585" s="87">
        <f t="shared" si="396"/>
        <v>36000000</v>
      </c>
      <c r="K2585" s="70">
        <f t="shared" si="396"/>
        <v>0</v>
      </c>
      <c r="L2585" s="72"/>
      <c r="M2585" s="72"/>
      <c r="N2585" s="72"/>
      <c r="O2585" s="66"/>
      <c r="P2585" s="90"/>
      <c r="Q2585" s="65">
        <v>2007</v>
      </c>
      <c r="R2585" s="66">
        <v>10</v>
      </c>
      <c r="S2585" s="75">
        <f t="shared" si="390"/>
        <v>0.1</v>
      </c>
      <c r="T2585" s="76">
        <f t="shared" si="391"/>
        <v>3600000</v>
      </c>
      <c r="U2585" s="66">
        <f t="shared" si="395"/>
        <v>11</v>
      </c>
      <c r="V2585" s="66"/>
      <c r="W2585" s="77">
        <f t="shared" si="392"/>
        <v>39600000</v>
      </c>
      <c r="X2585" s="18">
        <f t="shared" si="397"/>
        <v>0</v>
      </c>
    </row>
    <row r="2586" spans="1:24" ht="30" hidden="1" x14ac:dyDescent="0.25">
      <c r="A2586" s="65">
        <f t="shared" si="393"/>
        <v>437</v>
      </c>
      <c r="B2586" s="66"/>
      <c r="C2586" s="67" t="s">
        <v>2930</v>
      </c>
      <c r="D2586" s="66" t="s">
        <v>2931</v>
      </c>
      <c r="E2586" s="68" t="s">
        <v>1097</v>
      </c>
      <c r="F2586" s="65">
        <v>1</v>
      </c>
      <c r="G2586" s="86">
        <v>42000000</v>
      </c>
      <c r="H2586" s="70">
        <f t="shared" si="394"/>
        <v>12600000</v>
      </c>
      <c r="I2586" s="65">
        <v>1</v>
      </c>
      <c r="J2586" s="87">
        <f t="shared" si="396"/>
        <v>42000000</v>
      </c>
      <c r="K2586" s="70">
        <f t="shared" si="396"/>
        <v>12600000</v>
      </c>
      <c r="L2586" s="72"/>
      <c r="M2586" s="72"/>
      <c r="N2586" s="72"/>
      <c r="O2586" s="66"/>
      <c r="P2586" s="90"/>
      <c r="Q2586" s="65">
        <v>2011</v>
      </c>
      <c r="R2586" s="66">
        <v>10</v>
      </c>
      <c r="S2586" s="75">
        <f t="shared" si="390"/>
        <v>0.1</v>
      </c>
      <c r="T2586" s="76">
        <f t="shared" si="391"/>
        <v>4200000</v>
      </c>
      <c r="U2586" s="66">
        <f t="shared" si="395"/>
        <v>7</v>
      </c>
      <c r="V2586" s="66"/>
      <c r="W2586" s="77">
        <f t="shared" si="392"/>
        <v>29400000</v>
      </c>
      <c r="X2586" s="18">
        <f t="shared" si="397"/>
        <v>12600000</v>
      </c>
    </row>
    <row r="2587" spans="1:24" ht="30" hidden="1" x14ac:dyDescent="0.25">
      <c r="A2587" s="65">
        <f t="shared" si="393"/>
        <v>438</v>
      </c>
      <c r="B2587" s="66"/>
      <c r="C2587" s="67" t="s">
        <v>2932</v>
      </c>
      <c r="D2587" s="66" t="s">
        <v>2933</v>
      </c>
      <c r="E2587" s="68" t="s">
        <v>1097</v>
      </c>
      <c r="F2587" s="65">
        <v>1</v>
      </c>
      <c r="G2587" s="86">
        <v>9500000</v>
      </c>
      <c r="H2587" s="70">
        <f t="shared" si="394"/>
        <v>950000</v>
      </c>
      <c r="I2587" s="65">
        <v>1</v>
      </c>
      <c r="J2587" s="87">
        <f t="shared" si="396"/>
        <v>9500000</v>
      </c>
      <c r="K2587" s="70">
        <f t="shared" si="396"/>
        <v>950000</v>
      </c>
      <c r="L2587" s="72"/>
      <c r="M2587" s="72"/>
      <c r="N2587" s="72"/>
      <c r="O2587" s="66"/>
      <c r="P2587" s="90"/>
      <c r="Q2587" s="65">
        <v>2009</v>
      </c>
      <c r="R2587" s="66">
        <v>10</v>
      </c>
      <c r="S2587" s="75">
        <f t="shared" si="390"/>
        <v>0.1</v>
      </c>
      <c r="T2587" s="76">
        <f t="shared" si="391"/>
        <v>950000</v>
      </c>
      <c r="U2587" s="66">
        <f t="shared" si="395"/>
        <v>9</v>
      </c>
      <c r="V2587" s="66"/>
      <c r="W2587" s="77">
        <f t="shared" si="392"/>
        <v>8550000</v>
      </c>
      <c r="X2587" s="18">
        <f t="shared" si="397"/>
        <v>950000</v>
      </c>
    </row>
    <row r="2588" spans="1:24" ht="30" hidden="1" x14ac:dyDescent="0.25">
      <c r="A2588" s="65">
        <f t="shared" si="393"/>
        <v>439</v>
      </c>
      <c r="B2588" s="66"/>
      <c r="C2588" s="67" t="s">
        <v>2932</v>
      </c>
      <c r="D2588" s="66" t="s">
        <v>2934</v>
      </c>
      <c r="E2588" s="68" t="s">
        <v>1097</v>
      </c>
      <c r="F2588" s="65">
        <v>1</v>
      </c>
      <c r="G2588" s="86">
        <v>9500000</v>
      </c>
      <c r="H2588" s="70">
        <f t="shared" si="394"/>
        <v>950000</v>
      </c>
      <c r="I2588" s="65">
        <v>1</v>
      </c>
      <c r="J2588" s="87">
        <f t="shared" si="396"/>
        <v>9500000</v>
      </c>
      <c r="K2588" s="70">
        <f t="shared" si="396"/>
        <v>950000</v>
      </c>
      <c r="L2588" s="72"/>
      <c r="M2588" s="72"/>
      <c r="N2588" s="72"/>
      <c r="O2588" s="66"/>
      <c r="P2588" s="90"/>
      <c r="Q2588" s="65">
        <v>2009</v>
      </c>
      <c r="R2588" s="66">
        <v>10</v>
      </c>
      <c r="S2588" s="75">
        <f t="shared" si="390"/>
        <v>0.1</v>
      </c>
      <c r="T2588" s="76">
        <f t="shared" si="391"/>
        <v>950000</v>
      </c>
      <c r="U2588" s="66">
        <f t="shared" si="395"/>
        <v>9</v>
      </c>
      <c r="V2588" s="66"/>
      <c r="W2588" s="77">
        <f t="shared" si="392"/>
        <v>8550000</v>
      </c>
      <c r="X2588" s="18">
        <f t="shared" si="397"/>
        <v>950000</v>
      </c>
    </row>
    <row r="2589" spans="1:24" ht="30" hidden="1" x14ac:dyDescent="0.25">
      <c r="A2589" s="65">
        <f t="shared" si="393"/>
        <v>440</v>
      </c>
      <c r="B2589" s="66"/>
      <c r="C2589" s="67" t="s">
        <v>2932</v>
      </c>
      <c r="D2589" s="66" t="s">
        <v>2935</v>
      </c>
      <c r="E2589" s="68" t="s">
        <v>1097</v>
      </c>
      <c r="F2589" s="65">
        <v>1</v>
      </c>
      <c r="G2589" s="86">
        <v>9500000</v>
      </c>
      <c r="H2589" s="70">
        <f t="shared" si="394"/>
        <v>950000</v>
      </c>
      <c r="I2589" s="65">
        <v>1</v>
      </c>
      <c r="J2589" s="87">
        <f t="shared" si="396"/>
        <v>9500000</v>
      </c>
      <c r="K2589" s="70">
        <f t="shared" si="396"/>
        <v>950000</v>
      </c>
      <c r="L2589" s="72"/>
      <c r="M2589" s="72"/>
      <c r="N2589" s="72"/>
      <c r="O2589" s="66"/>
      <c r="P2589" s="90"/>
      <c r="Q2589" s="65">
        <v>2009</v>
      </c>
      <c r="R2589" s="66">
        <v>10</v>
      </c>
      <c r="S2589" s="75">
        <f t="shared" si="390"/>
        <v>0.1</v>
      </c>
      <c r="T2589" s="76">
        <f t="shared" si="391"/>
        <v>950000</v>
      </c>
      <c r="U2589" s="66">
        <f t="shared" si="395"/>
        <v>9</v>
      </c>
      <c r="V2589" s="66"/>
      <c r="W2589" s="77">
        <f t="shared" si="392"/>
        <v>8550000</v>
      </c>
      <c r="X2589" s="18">
        <f t="shared" si="397"/>
        <v>950000</v>
      </c>
    </row>
    <row r="2590" spans="1:24" ht="30" hidden="1" x14ac:dyDescent="0.25">
      <c r="A2590" s="65">
        <f t="shared" si="393"/>
        <v>441</v>
      </c>
      <c r="B2590" s="66"/>
      <c r="C2590" s="67" t="s">
        <v>2932</v>
      </c>
      <c r="D2590" s="66" t="s">
        <v>2936</v>
      </c>
      <c r="E2590" s="68" t="s">
        <v>1097</v>
      </c>
      <c r="F2590" s="65">
        <v>1</v>
      </c>
      <c r="G2590" s="86">
        <v>9500000</v>
      </c>
      <c r="H2590" s="70">
        <f t="shared" si="394"/>
        <v>950000</v>
      </c>
      <c r="I2590" s="65">
        <v>1</v>
      </c>
      <c r="J2590" s="87">
        <f t="shared" si="396"/>
        <v>9500000</v>
      </c>
      <c r="K2590" s="70">
        <f t="shared" si="396"/>
        <v>950000</v>
      </c>
      <c r="L2590" s="72"/>
      <c r="M2590" s="72"/>
      <c r="N2590" s="72"/>
      <c r="O2590" s="66"/>
      <c r="P2590" s="90"/>
      <c r="Q2590" s="65">
        <v>2009</v>
      </c>
      <c r="R2590" s="66">
        <v>10</v>
      </c>
      <c r="S2590" s="75">
        <f t="shared" si="390"/>
        <v>0.1</v>
      </c>
      <c r="T2590" s="76">
        <f t="shared" si="391"/>
        <v>950000</v>
      </c>
      <c r="U2590" s="66">
        <f t="shared" si="395"/>
        <v>9</v>
      </c>
      <c r="V2590" s="66"/>
      <c r="W2590" s="77">
        <f t="shared" si="392"/>
        <v>8550000</v>
      </c>
      <c r="X2590" s="18">
        <f t="shared" si="397"/>
        <v>950000</v>
      </c>
    </row>
    <row r="2591" spans="1:24" hidden="1" x14ac:dyDescent="0.25">
      <c r="A2591" s="65">
        <f t="shared" si="393"/>
        <v>442</v>
      </c>
      <c r="B2591" s="66"/>
      <c r="C2591" s="67" t="s">
        <v>2937</v>
      </c>
      <c r="D2591" s="66" t="s">
        <v>2938</v>
      </c>
      <c r="E2591" s="68" t="s">
        <v>1097</v>
      </c>
      <c r="F2591" s="65">
        <v>1</v>
      </c>
      <c r="G2591" s="86">
        <v>5500000</v>
      </c>
      <c r="H2591" s="70">
        <f t="shared" si="394"/>
        <v>550000</v>
      </c>
      <c r="I2591" s="65">
        <v>1</v>
      </c>
      <c r="J2591" s="87">
        <f t="shared" si="396"/>
        <v>5500000</v>
      </c>
      <c r="K2591" s="70">
        <f t="shared" si="396"/>
        <v>550000</v>
      </c>
      <c r="L2591" s="72"/>
      <c r="M2591" s="72"/>
      <c r="N2591" s="72"/>
      <c r="O2591" s="66"/>
      <c r="P2591" s="90"/>
      <c r="Q2591" s="65">
        <v>2009</v>
      </c>
      <c r="R2591" s="66">
        <v>10</v>
      </c>
      <c r="S2591" s="75">
        <f t="shared" si="390"/>
        <v>0.1</v>
      </c>
      <c r="T2591" s="76">
        <f t="shared" si="391"/>
        <v>550000</v>
      </c>
      <c r="U2591" s="66">
        <f t="shared" si="395"/>
        <v>9</v>
      </c>
      <c r="V2591" s="66"/>
      <c r="W2591" s="77">
        <f t="shared" si="392"/>
        <v>4950000</v>
      </c>
      <c r="X2591" s="18">
        <f t="shared" si="397"/>
        <v>550000</v>
      </c>
    </row>
    <row r="2592" spans="1:24" hidden="1" x14ac:dyDescent="0.25">
      <c r="A2592" s="65">
        <f t="shared" si="393"/>
        <v>443</v>
      </c>
      <c r="B2592" s="66"/>
      <c r="C2592" s="67" t="s">
        <v>2939</v>
      </c>
      <c r="D2592" s="66" t="s">
        <v>2940</v>
      </c>
      <c r="E2592" s="68" t="s">
        <v>1097</v>
      </c>
      <c r="F2592" s="65">
        <v>1</v>
      </c>
      <c r="G2592" s="69">
        <v>72000000</v>
      </c>
      <c r="H2592" s="70">
        <f t="shared" si="394"/>
        <v>21600000</v>
      </c>
      <c r="I2592" s="65">
        <v>1</v>
      </c>
      <c r="J2592" s="87">
        <f t="shared" si="396"/>
        <v>72000000</v>
      </c>
      <c r="K2592" s="70">
        <f t="shared" si="396"/>
        <v>21600000</v>
      </c>
      <c r="L2592" s="72"/>
      <c r="M2592" s="72"/>
      <c r="N2592" s="72"/>
      <c r="O2592" s="66"/>
      <c r="P2592" s="90"/>
      <c r="Q2592" s="65">
        <v>2011</v>
      </c>
      <c r="R2592" s="66">
        <v>10</v>
      </c>
      <c r="S2592" s="75">
        <f t="shared" si="390"/>
        <v>0.1</v>
      </c>
      <c r="T2592" s="76">
        <f t="shared" si="391"/>
        <v>7200000</v>
      </c>
      <c r="U2592" s="66">
        <f t="shared" si="395"/>
        <v>7</v>
      </c>
      <c r="V2592" s="66"/>
      <c r="W2592" s="77">
        <f t="shared" si="392"/>
        <v>50400000</v>
      </c>
      <c r="X2592" s="18">
        <f t="shared" si="397"/>
        <v>21600000</v>
      </c>
    </row>
    <row r="2593" spans="1:24" ht="45" hidden="1" x14ac:dyDescent="0.25">
      <c r="A2593" s="65">
        <f t="shared" si="393"/>
        <v>444</v>
      </c>
      <c r="B2593" s="66"/>
      <c r="C2593" s="105" t="s">
        <v>2941</v>
      </c>
      <c r="D2593" s="66" t="s">
        <v>2942</v>
      </c>
      <c r="E2593" s="68" t="s">
        <v>1097</v>
      </c>
      <c r="F2593" s="65">
        <v>1</v>
      </c>
      <c r="G2593" s="69">
        <v>45000000</v>
      </c>
      <c r="H2593" s="70">
        <f t="shared" si="394"/>
        <v>13500000</v>
      </c>
      <c r="I2593" s="65">
        <v>1</v>
      </c>
      <c r="J2593" s="87">
        <f t="shared" si="396"/>
        <v>45000000</v>
      </c>
      <c r="K2593" s="70">
        <f t="shared" si="396"/>
        <v>13500000</v>
      </c>
      <c r="L2593" s="72"/>
      <c r="M2593" s="72"/>
      <c r="N2593" s="72"/>
      <c r="O2593" s="66"/>
      <c r="P2593" s="90"/>
      <c r="Q2593" s="65">
        <v>2011</v>
      </c>
      <c r="R2593" s="66">
        <v>10</v>
      </c>
      <c r="S2593" s="75">
        <f t="shared" si="390"/>
        <v>0.1</v>
      </c>
      <c r="T2593" s="76">
        <f t="shared" si="391"/>
        <v>4500000</v>
      </c>
      <c r="U2593" s="66">
        <f t="shared" si="395"/>
        <v>7</v>
      </c>
      <c r="V2593" s="66"/>
      <c r="W2593" s="77">
        <f t="shared" si="392"/>
        <v>31500000</v>
      </c>
      <c r="X2593" s="18">
        <f t="shared" si="397"/>
        <v>13500000</v>
      </c>
    </row>
    <row r="2594" spans="1:24" s="20" customFormat="1" ht="30" hidden="1" x14ac:dyDescent="0.25">
      <c r="A2594" s="65">
        <f t="shared" si="393"/>
        <v>445</v>
      </c>
      <c r="B2594" s="66"/>
      <c r="C2594" s="127" t="s">
        <v>2943</v>
      </c>
      <c r="D2594" s="125">
        <v>2012</v>
      </c>
      <c r="E2594" s="68" t="s">
        <v>1097</v>
      </c>
      <c r="F2594" s="133">
        <v>1</v>
      </c>
      <c r="G2594" s="69">
        <v>45000000</v>
      </c>
      <c r="H2594" s="70">
        <f t="shared" si="394"/>
        <v>18000000</v>
      </c>
      <c r="I2594" s="65">
        <v>1</v>
      </c>
      <c r="J2594" s="87">
        <f t="shared" si="396"/>
        <v>45000000</v>
      </c>
      <c r="K2594" s="70">
        <f t="shared" si="396"/>
        <v>18000000</v>
      </c>
      <c r="L2594" s="120"/>
      <c r="M2594" s="120"/>
      <c r="N2594" s="120"/>
      <c r="O2594" s="120"/>
      <c r="P2594" s="121"/>
      <c r="Q2594" s="85">
        <v>2012</v>
      </c>
      <c r="R2594" s="85">
        <v>10</v>
      </c>
      <c r="S2594" s="75">
        <f t="shared" si="390"/>
        <v>0.1</v>
      </c>
      <c r="T2594" s="76">
        <f t="shared" si="391"/>
        <v>4500000</v>
      </c>
      <c r="U2594" s="66">
        <f t="shared" si="395"/>
        <v>6</v>
      </c>
      <c r="V2594" s="66"/>
      <c r="W2594" s="77">
        <f t="shared" si="392"/>
        <v>27000000</v>
      </c>
      <c r="X2594" s="18">
        <f t="shared" si="397"/>
        <v>18000000</v>
      </c>
    </row>
    <row r="2595" spans="1:24" s="20" customFormat="1" ht="45" hidden="1" x14ac:dyDescent="0.25">
      <c r="A2595" s="65">
        <f t="shared" si="393"/>
        <v>446</v>
      </c>
      <c r="B2595" s="66"/>
      <c r="C2595" s="79" t="s">
        <v>2944</v>
      </c>
      <c r="D2595" s="125">
        <v>12026</v>
      </c>
      <c r="E2595" s="68" t="s">
        <v>1097</v>
      </c>
      <c r="F2595" s="133">
        <v>1</v>
      </c>
      <c r="G2595" s="69">
        <v>1001000000</v>
      </c>
      <c r="H2595" s="70">
        <f t="shared" si="394"/>
        <v>400400000</v>
      </c>
      <c r="I2595" s="65">
        <v>1</v>
      </c>
      <c r="J2595" s="87">
        <f t="shared" si="396"/>
        <v>1001000000</v>
      </c>
      <c r="K2595" s="70">
        <f t="shared" si="396"/>
        <v>400400000</v>
      </c>
      <c r="L2595" s="120"/>
      <c r="M2595" s="120"/>
      <c r="N2595" s="120"/>
      <c r="O2595" s="120"/>
      <c r="P2595" s="121"/>
      <c r="Q2595" s="85">
        <v>2012</v>
      </c>
      <c r="R2595" s="85">
        <v>10</v>
      </c>
      <c r="S2595" s="75">
        <f t="shared" si="390"/>
        <v>0.1</v>
      </c>
      <c r="T2595" s="76">
        <f t="shared" si="391"/>
        <v>100100000</v>
      </c>
      <c r="U2595" s="66">
        <f t="shared" si="395"/>
        <v>6</v>
      </c>
      <c r="V2595" s="66"/>
      <c r="W2595" s="77">
        <f t="shared" si="392"/>
        <v>600600000</v>
      </c>
      <c r="X2595" s="18">
        <f t="shared" si="397"/>
        <v>400400000</v>
      </c>
    </row>
    <row r="2596" spans="1:24" s="20" customFormat="1" ht="30" hidden="1" x14ac:dyDescent="0.25">
      <c r="A2596" s="65">
        <f t="shared" si="393"/>
        <v>447</v>
      </c>
      <c r="B2596" s="66"/>
      <c r="C2596" s="79" t="s">
        <v>2945</v>
      </c>
      <c r="D2596" s="125">
        <v>12027</v>
      </c>
      <c r="E2596" s="68" t="s">
        <v>1097</v>
      </c>
      <c r="F2596" s="133">
        <v>1</v>
      </c>
      <c r="G2596" s="69">
        <v>1417000000</v>
      </c>
      <c r="H2596" s="70">
        <f t="shared" si="394"/>
        <v>566800000</v>
      </c>
      <c r="I2596" s="65">
        <v>1</v>
      </c>
      <c r="J2596" s="87">
        <f t="shared" si="396"/>
        <v>1417000000</v>
      </c>
      <c r="K2596" s="70">
        <f t="shared" si="396"/>
        <v>566800000</v>
      </c>
      <c r="L2596" s="120"/>
      <c r="M2596" s="120"/>
      <c r="N2596" s="120"/>
      <c r="O2596" s="120"/>
      <c r="P2596" s="121"/>
      <c r="Q2596" s="85">
        <v>2012</v>
      </c>
      <c r="R2596" s="85">
        <v>10</v>
      </c>
      <c r="S2596" s="75">
        <f t="shared" si="390"/>
        <v>0.1</v>
      </c>
      <c r="T2596" s="76">
        <f t="shared" si="391"/>
        <v>141700000</v>
      </c>
      <c r="U2596" s="66">
        <f t="shared" si="395"/>
        <v>6</v>
      </c>
      <c r="V2596" s="66"/>
      <c r="W2596" s="77">
        <f t="shared" si="392"/>
        <v>850200000</v>
      </c>
      <c r="X2596" s="18">
        <f t="shared" si="397"/>
        <v>566800000</v>
      </c>
    </row>
    <row r="2597" spans="1:24" hidden="1" x14ac:dyDescent="0.25">
      <c r="A2597" s="65">
        <f t="shared" si="393"/>
        <v>448</v>
      </c>
      <c r="B2597" s="66"/>
      <c r="C2597" s="67" t="s">
        <v>2395</v>
      </c>
      <c r="D2597" s="66">
        <v>5001977</v>
      </c>
      <c r="E2597" s="68" t="s">
        <v>1097</v>
      </c>
      <c r="F2597" s="65">
        <v>1</v>
      </c>
      <c r="G2597" s="69">
        <v>17700000</v>
      </c>
      <c r="H2597" s="70">
        <v>0</v>
      </c>
      <c r="I2597" s="345">
        <v>1</v>
      </c>
      <c r="J2597" s="87">
        <f t="shared" si="396"/>
        <v>17700000</v>
      </c>
      <c r="K2597" s="70">
        <f t="shared" si="396"/>
        <v>0</v>
      </c>
      <c r="L2597" s="72"/>
      <c r="M2597" s="72"/>
      <c r="N2597" s="72"/>
      <c r="O2597" s="72"/>
      <c r="P2597" s="90"/>
      <c r="Q2597" s="65">
        <v>2009</v>
      </c>
      <c r="R2597" s="66">
        <v>5</v>
      </c>
      <c r="S2597" s="75">
        <f t="shared" si="390"/>
        <v>0.2</v>
      </c>
      <c r="T2597" s="76">
        <f t="shared" si="391"/>
        <v>3540000</v>
      </c>
      <c r="U2597" s="66">
        <f t="shared" si="395"/>
        <v>9</v>
      </c>
      <c r="V2597" s="66">
        <v>0</v>
      </c>
      <c r="W2597" s="77">
        <f t="shared" si="392"/>
        <v>31860000</v>
      </c>
      <c r="X2597" s="18">
        <f t="shared" si="397"/>
        <v>0</v>
      </c>
    </row>
    <row r="2598" spans="1:24" ht="30" hidden="1" x14ac:dyDescent="0.25">
      <c r="A2598" s="65">
        <f t="shared" si="393"/>
        <v>449</v>
      </c>
      <c r="B2598" s="66"/>
      <c r="C2598" s="67" t="s">
        <v>2946</v>
      </c>
      <c r="D2598" s="66" t="s">
        <v>2947</v>
      </c>
      <c r="E2598" s="68" t="s">
        <v>1097</v>
      </c>
      <c r="F2598" s="65">
        <v>1</v>
      </c>
      <c r="G2598" s="69">
        <v>7000000</v>
      </c>
      <c r="H2598" s="70">
        <f t="shared" si="394"/>
        <v>700000</v>
      </c>
      <c r="I2598" s="65">
        <v>1</v>
      </c>
      <c r="J2598" s="87">
        <f t="shared" si="396"/>
        <v>7000000</v>
      </c>
      <c r="K2598" s="70">
        <f t="shared" si="396"/>
        <v>700000</v>
      </c>
      <c r="L2598" s="72"/>
      <c r="M2598" s="72"/>
      <c r="N2598" s="72"/>
      <c r="O2598" s="72"/>
      <c r="P2598" s="90"/>
      <c r="Q2598" s="65">
        <v>2009</v>
      </c>
      <c r="R2598" s="66">
        <v>10</v>
      </c>
      <c r="S2598" s="75">
        <f t="shared" ref="S2598:S2661" si="398">100%/R2598</f>
        <v>0.1</v>
      </c>
      <c r="T2598" s="76">
        <f t="shared" ref="T2598:T2676" si="399">G2598/R2598</f>
        <v>700000</v>
      </c>
      <c r="U2598" s="66">
        <f t="shared" si="395"/>
        <v>9</v>
      </c>
      <c r="V2598" s="66"/>
      <c r="W2598" s="77">
        <f t="shared" ref="W2598:W2676" si="400">T2598*U2598</f>
        <v>6300000</v>
      </c>
      <c r="X2598" s="18">
        <f t="shared" si="397"/>
        <v>700000</v>
      </c>
    </row>
    <row r="2599" spans="1:24" ht="16.5" hidden="1" customHeight="1" x14ac:dyDescent="0.25">
      <c r="A2599" s="65">
        <f t="shared" si="393"/>
        <v>450</v>
      </c>
      <c r="B2599" s="66"/>
      <c r="C2599" s="67" t="s">
        <v>2948</v>
      </c>
      <c r="D2599" s="66" t="s">
        <v>2949</v>
      </c>
      <c r="E2599" s="68" t="s">
        <v>1097</v>
      </c>
      <c r="F2599" s="65">
        <v>1</v>
      </c>
      <c r="G2599" s="69">
        <f>20000000/4</f>
        <v>5000000</v>
      </c>
      <c r="H2599" s="70">
        <f t="shared" si="394"/>
        <v>1000000</v>
      </c>
      <c r="I2599" s="65">
        <v>1</v>
      </c>
      <c r="J2599" s="87">
        <f t="shared" si="396"/>
        <v>5000000</v>
      </c>
      <c r="K2599" s="70">
        <f t="shared" si="396"/>
        <v>1000000</v>
      </c>
      <c r="L2599" s="72"/>
      <c r="M2599" s="72"/>
      <c r="N2599" s="72"/>
      <c r="O2599" s="66"/>
      <c r="P2599" s="90"/>
      <c r="Q2599" s="65">
        <v>2010</v>
      </c>
      <c r="R2599" s="66">
        <v>10</v>
      </c>
      <c r="S2599" s="75">
        <f t="shared" si="398"/>
        <v>0.1</v>
      </c>
      <c r="T2599" s="76">
        <f t="shared" si="399"/>
        <v>500000</v>
      </c>
      <c r="U2599" s="66">
        <f t="shared" si="395"/>
        <v>8</v>
      </c>
      <c r="V2599" s="66"/>
      <c r="W2599" s="77">
        <f t="shared" si="400"/>
        <v>4000000</v>
      </c>
      <c r="X2599" s="18">
        <f t="shared" si="397"/>
        <v>1000000</v>
      </c>
    </row>
    <row r="2600" spans="1:24" ht="16.5" hidden="1" customHeight="1" x14ac:dyDescent="0.25">
      <c r="A2600" s="65">
        <f t="shared" ref="A2600:A2663" si="401">+A2599+1</f>
        <v>451</v>
      </c>
      <c r="B2600" s="66"/>
      <c r="C2600" s="67" t="s">
        <v>2948</v>
      </c>
      <c r="D2600" s="66" t="s">
        <v>2950</v>
      </c>
      <c r="E2600" s="68" t="s">
        <v>1097</v>
      </c>
      <c r="F2600" s="65">
        <v>1</v>
      </c>
      <c r="G2600" s="69">
        <f>20000000/4</f>
        <v>5000000</v>
      </c>
      <c r="H2600" s="70">
        <f t="shared" ref="H2600:H2663" si="402">G2600-W2600</f>
        <v>1000000</v>
      </c>
      <c r="I2600" s="65">
        <v>1</v>
      </c>
      <c r="J2600" s="87">
        <f t="shared" si="396"/>
        <v>5000000</v>
      </c>
      <c r="K2600" s="70">
        <f t="shared" si="396"/>
        <v>1000000</v>
      </c>
      <c r="L2600" s="72"/>
      <c r="M2600" s="72"/>
      <c r="N2600" s="72"/>
      <c r="O2600" s="66"/>
      <c r="P2600" s="90"/>
      <c r="Q2600" s="65">
        <v>2010</v>
      </c>
      <c r="R2600" s="66">
        <v>10</v>
      </c>
      <c r="S2600" s="75">
        <f t="shared" si="398"/>
        <v>0.1</v>
      </c>
      <c r="T2600" s="76">
        <f t="shared" si="399"/>
        <v>500000</v>
      </c>
      <c r="U2600" s="66">
        <f t="shared" ref="U2600:U2667" si="403">2018-Q2600</f>
        <v>8</v>
      </c>
      <c r="V2600" s="66"/>
      <c r="W2600" s="77">
        <f t="shared" si="400"/>
        <v>4000000</v>
      </c>
      <c r="X2600" s="18">
        <f t="shared" si="397"/>
        <v>1000000</v>
      </c>
    </row>
    <row r="2601" spans="1:24" ht="16.5" hidden="1" customHeight="1" x14ac:dyDescent="0.25">
      <c r="A2601" s="65">
        <f t="shared" si="401"/>
        <v>452</v>
      </c>
      <c r="B2601" s="66"/>
      <c r="C2601" s="67" t="s">
        <v>2948</v>
      </c>
      <c r="D2601" s="66" t="s">
        <v>2951</v>
      </c>
      <c r="E2601" s="68" t="s">
        <v>1097</v>
      </c>
      <c r="F2601" s="65">
        <v>1</v>
      </c>
      <c r="G2601" s="69">
        <f>20000000/4</f>
        <v>5000000</v>
      </c>
      <c r="H2601" s="70">
        <f t="shared" si="402"/>
        <v>1000000</v>
      </c>
      <c r="I2601" s="65">
        <v>1</v>
      </c>
      <c r="J2601" s="87">
        <f t="shared" si="396"/>
        <v>5000000</v>
      </c>
      <c r="K2601" s="70">
        <f t="shared" si="396"/>
        <v>1000000</v>
      </c>
      <c r="L2601" s="72"/>
      <c r="M2601" s="72"/>
      <c r="N2601" s="72"/>
      <c r="O2601" s="66"/>
      <c r="P2601" s="90"/>
      <c r="Q2601" s="65">
        <v>2010</v>
      </c>
      <c r="R2601" s="66">
        <v>10</v>
      </c>
      <c r="S2601" s="75">
        <f t="shared" si="398"/>
        <v>0.1</v>
      </c>
      <c r="T2601" s="76">
        <f t="shared" si="399"/>
        <v>500000</v>
      </c>
      <c r="U2601" s="66">
        <f t="shared" si="403"/>
        <v>8</v>
      </c>
      <c r="V2601" s="66"/>
      <c r="W2601" s="77">
        <f t="shared" si="400"/>
        <v>4000000</v>
      </c>
      <c r="X2601" s="18">
        <f t="shared" si="397"/>
        <v>1000000</v>
      </c>
    </row>
    <row r="2602" spans="1:24" ht="16.5" hidden="1" customHeight="1" x14ac:dyDescent="0.25">
      <c r="A2602" s="65">
        <f t="shared" si="401"/>
        <v>453</v>
      </c>
      <c r="B2602" s="66"/>
      <c r="C2602" s="67" t="s">
        <v>2948</v>
      </c>
      <c r="D2602" s="66" t="s">
        <v>2952</v>
      </c>
      <c r="E2602" s="68" t="s">
        <v>1097</v>
      </c>
      <c r="F2602" s="65">
        <v>1</v>
      </c>
      <c r="G2602" s="69">
        <f>20000000/4</f>
        <v>5000000</v>
      </c>
      <c r="H2602" s="70">
        <f t="shared" si="402"/>
        <v>1000000</v>
      </c>
      <c r="I2602" s="65">
        <v>1</v>
      </c>
      <c r="J2602" s="87">
        <f t="shared" si="396"/>
        <v>5000000</v>
      </c>
      <c r="K2602" s="70">
        <f t="shared" si="396"/>
        <v>1000000</v>
      </c>
      <c r="L2602" s="72"/>
      <c r="M2602" s="72"/>
      <c r="N2602" s="72"/>
      <c r="O2602" s="66"/>
      <c r="P2602" s="90"/>
      <c r="Q2602" s="65">
        <v>2010</v>
      </c>
      <c r="R2602" s="66">
        <v>10</v>
      </c>
      <c r="S2602" s="75">
        <f t="shared" si="398"/>
        <v>0.1</v>
      </c>
      <c r="T2602" s="76">
        <f t="shared" si="399"/>
        <v>500000</v>
      </c>
      <c r="U2602" s="66">
        <f t="shared" si="403"/>
        <v>8</v>
      </c>
      <c r="V2602" s="66"/>
      <c r="W2602" s="77">
        <f t="shared" si="400"/>
        <v>4000000</v>
      </c>
      <c r="X2602" s="18">
        <f t="shared" si="397"/>
        <v>1000000</v>
      </c>
    </row>
    <row r="2603" spans="1:24" ht="16.5" hidden="1" customHeight="1" x14ac:dyDescent="0.25">
      <c r="A2603" s="65">
        <f t="shared" si="401"/>
        <v>454</v>
      </c>
      <c r="B2603" s="66"/>
      <c r="C2603" s="67" t="s">
        <v>2953</v>
      </c>
      <c r="D2603" s="66" t="s">
        <v>2954</v>
      </c>
      <c r="E2603" s="68" t="s">
        <v>1097</v>
      </c>
      <c r="F2603" s="65">
        <v>1</v>
      </c>
      <c r="G2603" s="69">
        <v>6500000</v>
      </c>
      <c r="H2603" s="70">
        <f t="shared" si="402"/>
        <v>650000</v>
      </c>
      <c r="I2603" s="65">
        <v>1</v>
      </c>
      <c r="J2603" s="87">
        <f t="shared" si="396"/>
        <v>6500000</v>
      </c>
      <c r="K2603" s="70">
        <f t="shared" si="396"/>
        <v>650000</v>
      </c>
      <c r="L2603" s="72"/>
      <c r="M2603" s="72"/>
      <c r="N2603" s="72"/>
      <c r="O2603" s="66"/>
      <c r="P2603" s="90"/>
      <c r="Q2603" s="65">
        <v>2009</v>
      </c>
      <c r="R2603" s="66">
        <v>10</v>
      </c>
      <c r="S2603" s="75">
        <f t="shared" si="398"/>
        <v>0.1</v>
      </c>
      <c r="T2603" s="76">
        <f t="shared" si="399"/>
        <v>650000</v>
      </c>
      <c r="U2603" s="66">
        <f t="shared" si="403"/>
        <v>9</v>
      </c>
      <c r="V2603" s="66"/>
      <c r="W2603" s="77">
        <f t="shared" si="400"/>
        <v>5850000</v>
      </c>
      <c r="X2603" s="18">
        <f t="shared" si="397"/>
        <v>650000</v>
      </c>
    </row>
    <row r="2604" spans="1:24" ht="16.5" hidden="1" customHeight="1" x14ac:dyDescent="0.25">
      <c r="A2604" s="65">
        <f t="shared" si="401"/>
        <v>455</v>
      </c>
      <c r="B2604" s="66"/>
      <c r="C2604" s="67" t="s">
        <v>2955</v>
      </c>
      <c r="D2604" s="66" t="s">
        <v>2956</v>
      </c>
      <c r="E2604" s="68" t="s">
        <v>1097</v>
      </c>
      <c r="F2604" s="65">
        <v>1</v>
      </c>
      <c r="G2604" s="69">
        <v>6240000</v>
      </c>
      <c r="H2604" s="70">
        <f t="shared" si="402"/>
        <v>1248000</v>
      </c>
      <c r="I2604" s="65">
        <v>1</v>
      </c>
      <c r="J2604" s="87">
        <f t="shared" si="396"/>
        <v>6240000</v>
      </c>
      <c r="K2604" s="70">
        <f t="shared" si="396"/>
        <v>1248000</v>
      </c>
      <c r="L2604" s="72"/>
      <c r="M2604" s="72"/>
      <c r="N2604" s="72"/>
      <c r="O2604" s="66"/>
      <c r="P2604" s="90"/>
      <c r="Q2604" s="65">
        <v>2010</v>
      </c>
      <c r="R2604" s="66">
        <v>10</v>
      </c>
      <c r="S2604" s="75">
        <f t="shared" si="398"/>
        <v>0.1</v>
      </c>
      <c r="T2604" s="76">
        <f t="shared" si="399"/>
        <v>624000</v>
      </c>
      <c r="U2604" s="66">
        <f t="shared" si="403"/>
        <v>8</v>
      </c>
      <c r="V2604" s="66"/>
      <c r="W2604" s="77">
        <f t="shared" si="400"/>
        <v>4992000</v>
      </c>
      <c r="X2604" s="18">
        <f t="shared" si="397"/>
        <v>1248000</v>
      </c>
    </row>
    <row r="2605" spans="1:24" ht="16.5" hidden="1" customHeight="1" x14ac:dyDescent="0.25">
      <c r="A2605" s="65">
        <f t="shared" si="401"/>
        <v>456</v>
      </c>
      <c r="B2605" s="66"/>
      <c r="C2605" s="67" t="s">
        <v>2955</v>
      </c>
      <c r="D2605" s="66" t="s">
        <v>2957</v>
      </c>
      <c r="E2605" s="68" t="s">
        <v>1097</v>
      </c>
      <c r="F2605" s="65">
        <v>1</v>
      </c>
      <c r="G2605" s="69">
        <v>6240000</v>
      </c>
      <c r="H2605" s="70">
        <f t="shared" si="402"/>
        <v>1248000</v>
      </c>
      <c r="I2605" s="65">
        <v>1</v>
      </c>
      <c r="J2605" s="87">
        <f t="shared" si="396"/>
        <v>6240000</v>
      </c>
      <c r="K2605" s="70">
        <f t="shared" si="396"/>
        <v>1248000</v>
      </c>
      <c r="L2605" s="72"/>
      <c r="M2605" s="72"/>
      <c r="N2605" s="72"/>
      <c r="O2605" s="66"/>
      <c r="P2605" s="90"/>
      <c r="Q2605" s="65">
        <v>2010</v>
      </c>
      <c r="R2605" s="66">
        <v>10</v>
      </c>
      <c r="S2605" s="75">
        <f t="shared" si="398"/>
        <v>0.1</v>
      </c>
      <c r="T2605" s="76">
        <f t="shared" si="399"/>
        <v>624000</v>
      </c>
      <c r="U2605" s="66">
        <f t="shared" si="403"/>
        <v>8</v>
      </c>
      <c r="V2605" s="66"/>
      <c r="W2605" s="77">
        <f t="shared" si="400"/>
        <v>4992000</v>
      </c>
      <c r="X2605" s="18">
        <f t="shared" si="397"/>
        <v>1248000</v>
      </c>
    </row>
    <row r="2606" spans="1:24" ht="16.5" hidden="1" customHeight="1" x14ac:dyDescent="0.25">
      <c r="A2606" s="65">
        <f t="shared" si="401"/>
        <v>457</v>
      </c>
      <c r="B2606" s="66"/>
      <c r="C2606" s="67" t="s">
        <v>2955</v>
      </c>
      <c r="D2606" s="66" t="s">
        <v>2958</v>
      </c>
      <c r="E2606" s="68" t="s">
        <v>1097</v>
      </c>
      <c r="F2606" s="65">
        <v>1</v>
      </c>
      <c r="G2606" s="69">
        <v>6240000</v>
      </c>
      <c r="H2606" s="70">
        <f t="shared" si="402"/>
        <v>1248000</v>
      </c>
      <c r="I2606" s="65">
        <v>1</v>
      </c>
      <c r="J2606" s="87">
        <f t="shared" si="396"/>
        <v>6240000</v>
      </c>
      <c r="K2606" s="70">
        <f t="shared" si="396"/>
        <v>1248000</v>
      </c>
      <c r="L2606" s="72"/>
      <c r="M2606" s="72"/>
      <c r="N2606" s="72"/>
      <c r="O2606" s="66"/>
      <c r="P2606" s="90"/>
      <c r="Q2606" s="65">
        <v>2010</v>
      </c>
      <c r="R2606" s="66">
        <v>10</v>
      </c>
      <c r="S2606" s="75">
        <f t="shared" si="398"/>
        <v>0.1</v>
      </c>
      <c r="T2606" s="76">
        <f t="shared" si="399"/>
        <v>624000</v>
      </c>
      <c r="U2606" s="66">
        <f t="shared" si="403"/>
        <v>8</v>
      </c>
      <c r="V2606" s="66"/>
      <c r="W2606" s="77">
        <f t="shared" si="400"/>
        <v>4992000</v>
      </c>
      <c r="X2606" s="18">
        <f t="shared" si="397"/>
        <v>1248000</v>
      </c>
    </row>
    <row r="2607" spans="1:24" ht="16.5" hidden="1" customHeight="1" x14ac:dyDescent="0.25">
      <c r="A2607" s="65">
        <f t="shared" si="401"/>
        <v>458</v>
      </c>
      <c r="B2607" s="66"/>
      <c r="C2607" s="67" t="s">
        <v>2955</v>
      </c>
      <c r="D2607" s="66" t="s">
        <v>2959</v>
      </c>
      <c r="E2607" s="68" t="s">
        <v>1097</v>
      </c>
      <c r="F2607" s="65">
        <v>1</v>
      </c>
      <c r="G2607" s="69">
        <v>6240000</v>
      </c>
      <c r="H2607" s="70">
        <f t="shared" si="402"/>
        <v>1248000</v>
      </c>
      <c r="I2607" s="65">
        <v>1</v>
      </c>
      <c r="J2607" s="87">
        <f t="shared" si="396"/>
        <v>6240000</v>
      </c>
      <c r="K2607" s="70">
        <f t="shared" si="396"/>
        <v>1248000</v>
      </c>
      <c r="L2607" s="72"/>
      <c r="M2607" s="72"/>
      <c r="N2607" s="72"/>
      <c r="O2607" s="66"/>
      <c r="P2607" s="90"/>
      <c r="Q2607" s="65">
        <v>2010</v>
      </c>
      <c r="R2607" s="66">
        <v>10</v>
      </c>
      <c r="S2607" s="75">
        <f t="shared" si="398"/>
        <v>0.1</v>
      </c>
      <c r="T2607" s="76">
        <f t="shared" si="399"/>
        <v>624000</v>
      </c>
      <c r="U2607" s="66">
        <f t="shared" si="403"/>
        <v>8</v>
      </c>
      <c r="V2607" s="66"/>
      <c r="W2607" s="77">
        <f t="shared" si="400"/>
        <v>4992000</v>
      </c>
      <c r="X2607" s="18">
        <f t="shared" si="397"/>
        <v>1248000</v>
      </c>
    </row>
    <row r="2608" spans="1:24" ht="16.5" hidden="1" customHeight="1" x14ac:dyDescent="0.25">
      <c r="A2608" s="65">
        <f t="shared" si="401"/>
        <v>459</v>
      </c>
      <c r="B2608" s="66"/>
      <c r="C2608" s="67" t="s">
        <v>2955</v>
      </c>
      <c r="D2608" s="66" t="s">
        <v>2960</v>
      </c>
      <c r="E2608" s="68" t="s">
        <v>1097</v>
      </c>
      <c r="F2608" s="65">
        <v>1</v>
      </c>
      <c r="G2608" s="69">
        <v>6240000</v>
      </c>
      <c r="H2608" s="70">
        <f t="shared" si="402"/>
        <v>1248000</v>
      </c>
      <c r="I2608" s="65">
        <v>1</v>
      </c>
      <c r="J2608" s="87">
        <f t="shared" si="396"/>
        <v>6240000</v>
      </c>
      <c r="K2608" s="70">
        <f t="shared" si="396"/>
        <v>1248000</v>
      </c>
      <c r="L2608" s="72"/>
      <c r="M2608" s="72"/>
      <c r="N2608" s="72"/>
      <c r="O2608" s="66"/>
      <c r="P2608" s="90"/>
      <c r="Q2608" s="65">
        <v>2010</v>
      </c>
      <c r="R2608" s="66">
        <v>10</v>
      </c>
      <c r="S2608" s="75">
        <f t="shared" si="398"/>
        <v>0.1</v>
      </c>
      <c r="T2608" s="76">
        <f t="shared" si="399"/>
        <v>624000</v>
      </c>
      <c r="U2608" s="66">
        <f t="shared" si="403"/>
        <v>8</v>
      </c>
      <c r="V2608" s="66"/>
      <c r="W2608" s="77">
        <f t="shared" si="400"/>
        <v>4992000</v>
      </c>
      <c r="X2608" s="18">
        <f t="shared" si="397"/>
        <v>1248000</v>
      </c>
    </row>
    <row r="2609" spans="1:24" ht="16.5" hidden="1" customHeight="1" x14ac:dyDescent="0.25">
      <c r="A2609" s="65">
        <f t="shared" si="401"/>
        <v>460</v>
      </c>
      <c r="B2609" s="66"/>
      <c r="C2609" s="67" t="s">
        <v>2961</v>
      </c>
      <c r="D2609" s="66" t="s">
        <v>2962</v>
      </c>
      <c r="E2609" s="68" t="s">
        <v>1097</v>
      </c>
      <c r="F2609" s="65">
        <v>1</v>
      </c>
      <c r="G2609" s="69">
        <v>7000000</v>
      </c>
      <c r="H2609" s="70">
        <f t="shared" si="402"/>
        <v>700000</v>
      </c>
      <c r="I2609" s="65">
        <v>1</v>
      </c>
      <c r="J2609" s="87">
        <f t="shared" si="396"/>
        <v>7000000</v>
      </c>
      <c r="K2609" s="70">
        <f t="shared" si="396"/>
        <v>700000</v>
      </c>
      <c r="L2609" s="72"/>
      <c r="M2609" s="72"/>
      <c r="N2609" s="72"/>
      <c r="O2609" s="66"/>
      <c r="P2609" s="90"/>
      <c r="Q2609" s="65">
        <v>2009</v>
      </c>
      <c r="R2609" s="66">
        <v>10</v>
      </c>
      <c r="S2609" s="75">
        <f t="shared" si="398"/>
        <v>0.1</v>
      </c>
      <c r="T2609" s="76">
        <f t="shared" si="399"/>
        <v>700000</v>
      </c>
      <c r="U2609" s="66">
        <f t="shared" si="403"/>
        <v>9</v>
      </c>
      <c r="V2609" s="66"/>
      <c r="W2609" s="77">
        <f t="shared" si="400"/>
        <v>6300000</v>
      </c>
      <c r="X2609" s="18">
        <f t="shared" si="397"/>
        <v>700000</v>
      </c>
    </row>
    <row r="2610" spans="1:24" ht="16.5" hidden="1" customHeight="1" x14ac:dyDescent="0.25">
      <c r="A2610" s="65">
        <f t="shared" si="401"/>
        <v>461</v>
      </c>
      <c r="B2610" s="66"/>
      <c r="C2610" s="67" t="s">
        <v>2961</v>
      </c>
      <c r="D2610" s="66" t="s">
        <v>2963</v>
      </c>
      <c r="E2610" s="68" t="s">
        <v>1097</v>
      </c>
      <c r="F2610" s="65">
        <v>1</v>
      </c>
      <c r="G2610" s="69">
        <v>7000000</v>
      </c>
      <c r="H2610" s="70">
        <f t="shared" si="402"/>
        <v>700000</v>
      </c>
      <c r="I2610" s="65">
        <v>1</v>
      </c>
      <c r="J2610" s="87">
        <f t="shared" si="396"/>
        <v>7000000</v>
      </c>
      <c r="K2610" s="70">
        <f t="shared" si="396"/>
        <v>700000</v>
      </c>
      <c r="L2610" s="72"/>
      <c r="M2610" s="72"/>
      <c r="N2610" s="72"/>
      <c r="O2610" s="66"/>
      <c r="P2610" s="90"/>
      <c r="Q2610" s="65">
        <v>2009</v>
      </c>
      <c r="R2610" s="66">
        <v>10</v>
      </c>
      <c r="S2610" s="75">
        <f t="shared" si="398"/>
        <v>0.1</v>
      </c>
      <c r="T2610" s="76">
        <f t="shared" si="399"/>
        <v>700000</v>
      </c>
      <c r="U2610" s="66">
        <f t="shared" si="403"/>
        <v>9</v>
      </c>
      <c r="V2610" s="66"/>
      <c r="W2610" s="77">
        <f t="shared" si="400"/>
        <v>6300000</v>
      </c>
      <c r="X2610" s="18">
        <f t="shared" si="397"/>
        <v>700000</v>
      </c>
    </row>
    <row r="2611" spans="1:24" ht="16.5" hidden="1" customHeight="1" x14ac:dyDescent="0.25">
      <c r="A2611" s="65">
        <f t="shared" si="401"/>
        <v>462</v>
      </c>
      <c r="B2611" s="66"/>
      <c r="C2611" s="67" t="s">
        <v>2964</v>
      </c>
      <c r="D2611" s="66" t="s">
        <v>2965</v>
      </c>
      <c r="E2611" s="68" t="s">
        <v>1097</v>
      </c>
      <c r="F2611" s="65">
        <v>1</v>
      </c>
      <c r="G2611" s="69">
        <v>10700000</v>
      </c>
      <c r="H2611" s="70">
        <f t="shared" si="402"/>
        <v>2140000</v>
      </c>
      <c r="I2611" s="65">
        <v>1</v>
      </c>
      <c r="J2611" s="87">
        <f t="shared" si="396"/>
        <v>10700000</v>
      </c>
      <c r="K2611" s="70">
        <f t="shared" si="396"/>
        <v>2140000</v>
      </c>
      <c r="L2611" s="72"/>
      <c r="M2611" s="72"/>
      <c r="N2611" s="72"/>
      <c r="O2611" s="66"/>
      <c r="P2611" s="90"/>
      <c r="Q2611" s="65">
        <v>2010</v>
      </c>
      <c r="R2611" s="66">
        <v>10</v>
      </c>
      <c r="S2611" s="75">
        <f t="shared" si="398"/>
        <v>0.1</v>
      </c>
      <c r="T2611" s="76">
        <f t="shared" si="399"/>
        <v>1070000</v>
      </c>
      <c r="U2611" s="66">
        <f t="shared" si="403"/>
        <v>8</v>
      </c>
      <c r="V2611" s="66"/>
      <c r="W2611" s="77">
        <f t="shared" si="400"/>
        <v>8560000</v>
      </c>
      <c r="X2611" s="18">
        <f t="shared" si="397"/>
        <v>2140000</v>
      </c>
    </row>
    <row r="2612" spans="1:24" ht="16.5" hidden="1" customHeight="1" x14ac:dyDescent="0.25">
      <c r="A2612" s="65">
        <f t="shared" si="401"/>
        <v>463</v>
      </c>
      <c r="B2612" s="66"/>
      <c r="C2612" s="67" t="s">
        <v>2964</v>
      </c>
      <c r="D2612" s="66" t="s">
        <v>2966</v>
      </c>
      <c r="E2612" s="68" t="s">
        <v>1097</v>
      </c>
      <c r="F2612" s="65">
        <v>1</v>
      </c>
      <c r="G2612" s="69">
        <v>10700000</v>
      </c>
      <c r="H2612" s="70">
        <f t="shared" si="402"/>
        <v>2140000</v>
      </c>
      <c r="I2612" s="65">
        <v>1</v>
      </c>
      <c r="J2612" s="87">
        <f t="shared" si="396"/>
        <v>10700000</v>
      </c>
      <c r="K2612" s="70">
        <f t="shared" si="396"/>
        <v>2140000</v>
      </c>
      <c r="L2612" s="72"/>
      <c r="M2612" s="72"/>
      <c r="N2612" s="72"/>
      <c r="O2612" s="66"/>
      <c r="P2612" s="90"/>
      <c r="Q2612" s="65">
        <v>2010</v>
      </c>
      <c r="R2612" s="66">
        <v>10</v>
      </c>
      <c r="S2612" s="75">
        <f t="shared" si="398"/>
        <v>0.1</v>
      </c>
      <c r="T2612" s="76">
        <f t="shared" si="399"/>
        <v>1070000</v>
      </c>
      <c r="U2612" s="66">
        <f t="shared" si="403"/>
        <v>8</v>
      </c>
      <c r="V2612" s="66"/>
      <c r="W2612" s="77">
        <f t="shared" si="400"/>
        <v>8560000</v>
      </c>
      <c r="X2612" s="18">
        <f t="shared" si="397"/>
        <v>2140000</v>
      </c>
    </row>
    <row r="2613" spans="1:24" ht="16.5" hidden="1" customHeight="1" x14ac:dyDescent="0.25">
      <c r="A2613" s="65">
        <f t="shared" si="401"/>
        <v>464</v>
      </c>
      <c r="B2613" s="66"/>
      <c r="C2613" s="67" t="s">
        <v>2964</v>
      </c>
      <c r="D2613" s="66" t="s">
        <v>2967</v>
      </c>
      <c r="E2613" s="68" t="s">
        <v>1097</v>
      </c>
      <c r="F2613" s="65">
        <v>1</v>
      </c>
      <c r="G2613" s="69">
        <v>10700000</v>
      </c>
      <c r="H2613" s="70">
        <f t="shared" si="402"/>
        <v>2140000</v>
      </c>
      <c r="I2613" s="65">
        <v>1</v>
      </c>
      <c r="J2613" s="87">
        <f t="shared" si="396"/>
        <v>10700000</v>
      </c>
      <c r="K2613" s="70">
        <f t="shared" si="396"/>
        <v>2140000</v>
      </c>
      <c r="L2613" s="72"/>
      <c r="M2613" s="72"/>
      <c r="N2613" s="72"/>
      <c r="O2613" s="66"/>
      <c r="P2613" s="90"/>
      <c r="Q2613" s="65">
        <v>2010</v>
      </c>
      <c r="R2613" s="66">
        <v>10</v>
      </c>
      <c r="S2613" s="75">
        <f t="shared" si="398"/>
        <v>0.1</v>
      </c>
      <c r="T2613" s="76">
        <f t="shared" si="399"/>
        <v>1070000</v>
      </c>
      <c r="U2613" s="66">
        <f t="shared" si="403"/>
        <v>8</v>
      </c>
      <c r="V2613" s="66"/>
      <c r="W2613" s="77">
        <f t="shared" si="400"/>
        <v>8560000</v>
      </c>
      <c r="X2613" s="18">
        <f t="shared" si="397"/>
        <v>2140000</v>
      </c>
    </row>
    <row r="2614" spans="1:24" ht="16.5" hidden="1" customHeight="1" x14ac:dyDescent="0.25">
      <c r="A2614" s="65">
        <f t="shared" si="401"/>
        <v>465</v>
      </c>
      <c r="B2614" s="66"/>
      <c r="C2614" s="67" t="s">
        <v>2964</v>
      </c>
      <c r="D2614" s="66" t="s">
        <v>2968</v>
      </c>
      <c r="E2614" s="68" t="s">
        <v>1097</v>
      </c>
      <c r="F2614" s="65">
        <v>1</v>
      </c>
      <c r="G2614" s="69">
        <v>10700000</v>
      </c>
      <c r="H2614" s="70">
        <f t="shared" si="402"/>
        <v>2140000</v>
      </c>
      <c r="I2614" s="65">
        <v>1</v>
      </c>
      <c r="J2614" s="87">
        <f t="shared" si="396"/>
        <v>10700000</v>
      </c>
      <c r="K2614" s="70">
        <f t="shared" si="396"/>
        <v>2140000</v>
      </c>
      <c r="L2614" s="72"/>
      <c r="M2614" s="72"/>
      <c r="N2614" s="72"/>
      <c r="O2614" s="66"/>
      <c r="P2614" s="90"/>
      <c r="Q2614" s="65">
        <v>2010</v>
      </c>
      <c r="R2614" s="66">
        <v>10</v>
      </c>
      <c r="S2614" s="75">
        <f t="shared" si="398"/>
        <v>0.1</v>
      </c>
      <c r="T2614" s="76">
        <f t="shared" si="399"/>
        <v>1070000</v>
      </c>
      <c r="U2614" s="66">
        <f t="shared" si="403"/>
        <v>8</v>
      </c>
      <c r="V2614" s="66"/>
      <c r="W2614" s="77">
        <f t="shared" si="400"/>
        <v>8560000</v>
      </c>
      <c r="X2614" s="18">
        <f t="shared" si="397"/>
        <v>2140000</v>
      </c>
    </row>
    <row r="2615" spans="1:24" ht="16.5" hidden="1" customHeight="1" x14ac:dyDescent="0.25">
      <c r="A2615" s="65">
        <f t="shared" si="401"/>
        <v>466</v>
      </c>
      <c r="B2615" s="66"/>
      <c r="C2615" s="67" t="s">
        <v>2964</v>
      </c>
      <c r="D2615" s="66" t="s">
        <v>2969</v>
      </c>
      <c r="E2615" s="68" t="s">
        <v>1097</v>
      </c>
      <c r="F2615" s="65">
        <v>1</v>
      </c>
      <c r="G2615" s="69">
        <v>10700000</v>
      </c>
      <c r="H2615" s="70">
        <f t="shared" si="402"/>
        <v>2140000</v>
      </c>
      <c r="I2615" s="65">
        <v>1</v>
      </c>
      <c r="J2615" s="87">
        <f t="shared" si="396"/>
        <v>10700000</v>
      </c>
      <c r="K2615" s="70">
        <f t="shared" si="396"/>
        <v>2140000</v>
      </c>
      <c r="L2615" s="72"/>
      <c r="M2615" s="72"/>
      <c r="N2615" s="72"/>
      <c r="O2615" s="66"/>
      <c r="P2615" s="90"/>
      <c r="Q2615" s="65">
        <v>2010</v>
      </c>
      <c r="R2615" s="66">
        <v>10</v>
      </c>
      <c r="S2615" s="75">
        <f t="shared" si="398"/>
        <v>0.1</v>
      </c>
      <c r="T2615" s="76">
        <f t="shared" si="399"/>
        <v>1070000</v>
      </c>
      <c r="U2615" s="66">
        <f t="shared" si="403"/>
        <v>8</v>
      </c>
      <c r="V2615" s="66"/>
      <c r="W2615" s="77">
        <f t="shared" si="400"/>
        <v>8560000</v>
      </c>
      <c r="X2615" s="18">
        <f t="shared" si="397"/>
        <v>2140000</v>
      </c>
    </row>
    <row r="2616" spans="1:24" ht="16.5" hidden="1" customHeight="1" x14ac:dyDescent="0.25">
      <c r="A2616" s="65">
        <f t="shared" si="401"/>
        <v>467</v>
      </c>
      <c r="B2616" s="66"/>
      <c r="C2616" s="67" t="s">
        <v>2970</v>
      </c>
      <c r="D2616" s="66" t="s">
        <v>2971</v>
      </c>
      <c r="E2616" s="68" t="s">
        <v>1097</v>
      </c>
      <c r="F2616" s="65">
        <v>1</v>
      </c>
      <c r="G2616" s="69">
        <v>11300000</v>
      </c>
      <c r="H2616" s="70">
        <f t="shared" si="402"/>
        <v>2260000</v>
      </c>
      <c r="I2616" s="65">
        <v>1</v>
      </c>
      <c r="J2616" s="87">
        <f t="shared" ref="J2616:K2670" si="404">G2616</f>
        <v>11300000</v>
      </c>
      <c r="K2616" s="70">
        <f t="shared" si="404"/>
        <v>2260000</v>
      </c>
      <c r="L2616" s="72"/>
      <c r="M2616" s="72"/>
      <c r="N2616" s="72"/>
      <c r="O2616" s="66"/>
      <c r="P2616" s="90"/>
      <c r="Q2616" s="65">
        <v>2010</v>
      </c>
      <c r="R2616" s="66">
        <v>10</v>
      </c>
      <c r="S2616" s="75">
        <f t="shared" si="398"/>
        <v>0.1</v>
      </c>
      <c r="T2616" s="76">
        <f t="shared" si="399"/>
        <v>1130000</v>
      </c>
      <c r="U2616" s="66">
        <f t="shared" si="403"/>
        <v>8</v>
      </c>
      <c r="V2616" s="66"/>
      <c r="W2616" s="77">
        <f t="shared" si="400"/>
        <v>9040000</v>
      </c>
      <c r="X2616" s="18">
        <f t="shared" si="397"/>
        <v>2260000</v>
      </c>
    </row>
    <row r="2617" spans="1:24" ht="16.5" hidden="1" customHeight="1" x14ac:dyDescent="0.25">
      <c r="A2617" s="65">
        <f t="shared" si="401"/>
        <v>468</v>
      </c>
      <c r="B2617" s="66"/>
      <c r="C2617" s="67" t="s">
        <v>2970</v>
      </c>
      <c r="D2617" s="66" t="s">
        <v>2972</v>
      </c>
      <c r="E2617" s="68" t="s">
        <v>1097</v>
      </c>
      <c r="F2617" s="65">
        <v>1</v>
      </c>
      <c r="G2617" s="69">
        <v>11300000</v>
      </c>
      <c r="H2617" s="70">
        <f t="shared" si="402"/>
        <v>2260000</v>
      </c>
      <c r="I2617" s="65">
        <v>1</v>
      </c>
      <c r="J2617" s="87">
        <f t="shared" si="404"/>
        <v>11300000</v>
      </c>
      <c r="K2617" s="70">
        <f t="shared" si="404"/>
        <v>2260000</v>
      </c>
      <c r="L2617" s="72"/>
      <c r="M2617" s="72"/>
      <c r="N2617" s="72"/>
      <c r="O2617" s="66"/>
      <c r="P2617" s="90"/>
      <c r="Q2617" s="65">
        <v>2010</v>
      </c>
      <c r="R2617" s="66">
        <v>10</v>
      </c>
      <c r="S2617" s="75">
        <f t="shared" si="398"/>
        <v>0.1</v>
      </c>
      <c r="T2617" s="76">
        <f t="shared" si="399"/>
        <v>1130000</v>
      </c>
      <c r="U2617" s="66">
        <f t="shared" si="403"/>
        <v>8</v>
      </c>
      <c r="V2617" s="66"/>
      <c r="W2617" s="77">
        <f t="shared" si="400"/>
        <v>9040000</v>
      </c>
      <c r="X2617" s="18">
        <f t="shared" si="397"/>
        <v>2260000</v>
      </c>
    </row>
    <row r="2618" spans="1:24" ht="16.5" hidden="1" customHeight="1" x14ac:dyDescent="0.25">
      <c r="A2618" s="65">
        <f t="shared" si="401"/>
        <v>469</v>
      </c>
      <c r="B2618" s="66"/>
      <c r="C2618" s="67" t="s">
        <v>2970</v>
      </c>
      <c r="D2618" s="66" t="s">
        <v>2973</v>
      </c>
      <c r="E2618" s="68" t="s">
        <v>1097</v>
      </c>
      <c r="F2618" s="65">
        <v>1</v>
      </c>
      <c r="G2618" s="69">
        <v>11500000</v>
      </c>
      <c r="H2618" s="70">
        <f t="shared" si="402"/>
        <v>2300000</v>
      </c>
      <c r="I2618" s="65">
        <v>1</v>
      </c>
      <c r="J2618" s="87">
        <f t="shared" si="404"/>
        <v>11500000</v>
      </c>
      <c r="K2618" s="70">
        <f t="shared" si="404"/>
        <v>2300000</v>
      </c>
      <c r="L2618" s="72"/>
      <c r="M2618" s="72"/>
      <c r="N2618" s="72"/>
      <c r="O2618" s="66"/>
      <c r="P2618" s="90"/>
      <c r="Q2618" s="65">
        <v>2010</v>
      </c>
      <c r="R2618" s="66">
        <v>10</v>
      </c>
      <c r="S2618" s="75">
        <f t="shared" si="398"/>
        <v>0.1</v>
      </c>
      <c r="T2618" s="76">
        <f t="shared" si="399"/>
        <v>1150000</v>
      </c>
      <c r="U2618" s="66">
        <f t="shared" si="403"/>
        <v>8</v>
      </c>
      <c r="V2618" s="66"/>
      <c r="W2618" s="77">
        <f t="shared" si="400"/>
        <v>9200000</v>
      </c>
      <c r="X2618" s="18">
        <f t="shared" si="397"/>
        <v>2300000</v>
      </c>
    </row>
    <row r="2619" spans="1:24" ht="16.5" hidden="1" customHeight="1" x14ac:dyDescent="0.25">
      <c r="A2619" s="65">
        <f t="shared" si="401"/>
        <v>470</v>
      </c>
      <c r="B2619" s="66"/>
      <c r="C2619" s="67" t="s">
        <v>2970</v>
      </c>
      <c r="D2619" s="66" t="s">
        <v>2974</v>
      </c>
      <c r="E2619" s="68" t="s">
        <v>1097</v>
      </c>
      <c r="F2619" s="65">
        <v>1</v>
      </c>
      <c r="G2619" s="69">
        <v>11500000</v>
      </c>
      <c r="H2619" s="70">
        <f t="shared" si="402"/>
        <v>2300000</v>
      </c>
      <c r="I2619" s="65">
        <v>1</v>
      </c>
      <c r="J2619" s="87">
        <f t="shared" si="404"/>
        <v>11500000</v>
      </c>
      <c r="K2619" s="70">
        <f t="shared" si="404"/>
        <v>2300000</v>
      </c>
      <c r="L2619" s="72"/>
      <c r="M2619" s="72"/>
      <c r="N2619" s="72"/>
      <c r="O2619" s="66"/>
      <c r="P2619" s="90"/>
      <c r="Q2619" s="65">
        <v>2010</v>
      </c>
      <c r="R2619" s="66">
        <v>10</v>
      </c>
      <c r="S2619" s="75">
        <f t="shared" si="398"/>
        <v>0.1</v>
      </c>
      <c r="T2619" s="76">
        <f t="shared" si="399"/>
        <v>1150000</v>
      </c>
      <c r="U2619" s="66">
        <f t="shared" si="403"/>
        <v>8</v>
      </c>
      <c r="V2619" s="66"/>
      <c r="W2619" s="77">
        <f t="shared" si="400"/>
        <v>9200000</v>
      </c>
      <c r="X2619" s="18">
        <f t="shared" si="397"/>
        <v>2300000</v>
      </c>
    </row>
    <row r="2620" spans="1:24" ht="16.5" hidden="1" customHeight="1" x14ac:dyDescent="0.25">
      <c r="A2620" s="65">
        <f t="shared" si="401"/>
        <v>471</v>
      </c>
      <c r="B2620" s="66"/>
      <c r="C2620" s="67" t="s">
        <v>2975</v>
      </c>
      <c r="D2620" s="66">
        <v>5001658</v>
      </c>
      <c r="E2620" s="68" t="s">
        <v>1097</v>
      </c>
      <c r="F2620" s="65">
        <v>1</v>
      </c>
      <c r="G2620" s="86">
        <v>7200000</v>
      </c>
      <c r="H2620" s="70">
        <f t="shared" si="402"/>
        <v>0</v>
      </c>
      <c r="I2620" s="65">
        <v>1</v>
      </c>
      <c r="J2620" s="87">
        <f t="shared" si="404"/>
        <v>7200000</v>
      </c>
      <c r="K2620" s="70">
        <f t="shared" si="404"/>
        <v>0</v>
      </c>
      <c r="L2620" s="72"/>
      <c r="M2620" s="72"/>
      <c r="N2620" s="72"/>
      <c r="O2620" s="66"/>
      <c r="P2620" s="90"/>
      <c r="Q2620" s="65">
        <v>2008</v>
      </c>
      <c r="R2620" s="66">
        <v>10</v>
      </c>
      <c r="S2620" s="75">
        <f t="shared" si="398"/>
        <v>0.1</v>
      </c>
      <c r="T2620" s="76">
        <f t="shared" si="399"/>
        <v>720000</v>
      </c>
      <c r="U2620" s="66">
        <f t="shared" si="403"/>
        <v>10</v>
      </c>
      <c r="V2620" s="66"/>
      <c r="W2620" s="77">
        <f t="shared" si="400"/>
        <v>7200000</v>
      </c>
      <c r="X2620" s="18">
        <f t="shared" si="397"/>
        <v>0</v>
      </c>
    </row>
    <row r="2621" spans="1:24" s="20" customFormat="1" ht="16.5" hidden="1" customHeight="1" x14ac:dyDescent="0.25">
      <c r="A2621" s="65">
        <f t="shared" si="401"/>
        <v>472</v>
      </c>
      <c r="B2621" s="66"/>
      <c r="C2621" s="103" t="s">
        <v>2976</v>
      </c>
      <c r="D2621" s="125">
        <v>12021</v>
      </c>
      <c r="E2621" s="68" t="s">
        <v>1097</v>
      </c>
      <c r="F2621" s="133">
        <v>1</v>
      </c>
      <c r="G2621" s="185">
        <v>6640000</v>
      </c>
      <c r="H2621" s="70">
        <f t="shared" si="402"/>
        <v>2656000</v>
      </c>
      <c r="I2621" s="133">
        <v>1</v>
      </c>
      <c r="J2621" s="87">
        <f t="shared" si="404"/>
        <v>6640000</v>
      </c>
      <c r="K2621" s="70">
        <f t="shared" si="404"/>
        <v>2656000</v>
      </c>
      <c r="L2621" s="120"/>
      <c r="M2621" s="120"/>
      <c r="N2621" s="120"/>
      <c r="O2621" s="211"/>
      <c r="P2621" s="121"/>
      <c r="Q2621" s="85">
        <v>2012</v>
      </c>
      <c r="R2621" s="85">
        <v>10</v>
      </c>
      <c r="S2621" s="75">
        <f t="shared" si="398"/>
        <v>0.1</v>
      </c>
      <c r="T2621" s="76">
        <f t="shared" si="399"/>
        <v>664000</v>
      </c>
      <c r="U2621" s="66">
        <f t="shared" si="403"/>
        <v>6</v>
      </c>
      <c r="V2621" s="66"/>
      <c r="W2621" s="77">
        <f t="shared" si="400"/>
        <v>3984000</v>
      </c>
      <c r="X2621" s="18">
        <f t="shared" si="397"/>
        <v>2656000</v>
      </c>
    </row>
    <row r="2622" spans="1:24" ht="16.5" hidden="1" customHeight="1" x14ac:dyDescent="0.25">
      <c r="A2622" s="65">
        <f t="shared" si="401"/>
        <v>473</v>
      </c>
      <c r="B2622" s="66"/>
      <c r="C2622" s="67" t="s">
        <v>2977</v>
      </c>
      <c r="D2622" s="66" t="s">
        <v>2978</v>
      </c>
      <c r="E2622" s="68" t="s">
        <v>1097</v>
      </c>
      <c r="F2622" s="65">
        <v>1</v>
      </c>
      <c r="G2622" s="88">
        <v>9800000</v>
      </c>
      <c r="H2622" s="70">
        <f t="shared" si="402"/>
        <v>1960000</v>
      </c>
      <c r="I2622" s="65">
        <v>1</v>
      </c>
      <c r="J2622" s="87">
        <f t="shared" si="404"/>
        <v>9800000</v>
      </c>
      <c r="K2622" s="70">
        <f t="shared" si="404"/>
        <v>1960000</v>
      </c>
      <c r="L2622" s="72"/>
      <c r="M2622" s="72"/>
      <c r="N2622" s="72"/>
      <c r="O2622" s="72"/>
      <c r="P2622" s="90"/>
      <c r="Q2622" s="65">
        <v>2010</v>
      </c>
      <c r="R2622" s="66">
        <v>10</v>
      </c>
      <c r="S2622" s="75">
        <f t="shared" si="398"/>
        <v>0.1</v>
      </c>
      <c r="T2622" s="76">
        <f t="shared" si="399"/>
        <v>980000</v>
      </c>
      <c r="U2622" s="66">
        <f t="shared" si="403"/>
        <v>8</v>
      </c>
      <c r="V2622" s="66"/>
      <c r="W2622" s="77">
        <f t="shared" si="400"/>
        <v>7840000</v>
      </c>
      <c r="X2622" s="18">
        <f t="shared" si="397"/>
        <v>1960000</v>
      </c>
    </row>
    <row r="2623" spans="1:24" ht="16.5" hidden="1" customHeight="1" x14ac:dyDescent="0.25">
      <c r="A2623" s="65">
        <f t="shared" si="401"/>
        <v>474</v>
      </c>
      <c r="B2623" s="66"/>
      <c r="C2623" s="67" t="s">
        <v>2977</v>
      </c>
      <c r="D2623" s="66" t="s">
        <v>2979</v>
      </c>
      <c r="E2623" s="68" t="s">
        <v>1097</v>
      </c>
      <c r="F2623" s="65">
        <v>1</v>
      </c>
      <c r="G2623" s="88">
        <v>9800000</v>
      </c>
      <c r="H2623" s="70">
        <f t="shared" si="402"/>
        <v>1960000</v>
      </c>
      <c r="I2623" s="65">
        <v>1</v>
      </c>
      <c r="J2623" s="87">
        <f t="shared" si="404"/>
        <v>9800000</v>
      </c>
      <c r="K2623" s="70">
        <f t="shared" si="404"/>
        <v>1960000</v>
      </c>
      <c r="L2623" s="72"/>
      <c r="M2623" s="72"/>
      <c r="N2623" s="72"/>
      <c r="O2623" s="72"/>
      <c r="P2623" s="90"/>
      <c r="Q2623" s="65">
        <v>2010</v>
      </c>
      <c r="R2623" s="66">
        <v>10</v>
      </c>
      <c r="S2623" s="75">
        <f t="shared" si="398"/>
        <v>0.1</v>
      </c>
      <c r="T2623" s="76">
        <f t="shared" si="399"/>
        <v>980000</v>
      </c>
      <c r="U2623" s="66">
        <f t="shared" si="403"/>
        <v>8</v>
      </c>
      <c r="V2623" s="66"/>
      <c r="W2623" s="77">
        <f t="shared" si="400"/>
        <v>7840000</v>
      </c>
      <c r="X2623" s="18">
        <f t="shared" si="397"/>
        <v>1960000</v>
      </c>
    </row>
    <row r="2624" spans="1:24" ht="30" hidden="1" x14ac:dyDescent="0.25">
      <c r="A2624" s="65">
        <f t="shared" si="401"/>
        <v>475</v>
      </c>
      <c r="B2624" s="66"/>
      <c r="C2624" s="67" t="s">
        <v>2980</v>
      </c>
      <c r="D2624" s="66">
        <v>13009</v>
      </c>
      <c r="E2624" s="68" t="s">
        <v>1097</v>
      </c>
      <c r="F2624" s="65">
        <v>1</v>
      </c>
      <c r="G2624" s="88">
        <v>32000000</v>
      </c>
      <c r="H2624" s="70">
        <f t="shared" si="402"/>
        <v>16000000</v>
      </c>
      <c r="I2624" s="65">
        <v>1</v>
      </c>
      <c r="J2624" s="87">
        <f t="shared" si="404"/>
        <v>32000000</v>
      </c>
      <c r="K2624" s="70">
        <f t="shared" si="404"/>
        <v>16000000</v>
      </c>
      <c r="L2624" s="72"/>
      <c r="M2624" s="72"/>
      <c r="N2624" s="72"/>
      <c r="O2624" s="72"/>
      <c r="P2624" s="90"/>
      <c r="Q2624" s="65">
        <v>2013</v>
      </c>
      <c r="R2624" s="66">
        <v>10</v>
      </c>
      <c r="S2624" s="75">
        <f t="shared" si="398"/>
        <v>0.1</v>
      </c>
      <c r="T2624" s="76">
        <f t="shared" si="399"/>
        <v>3200000</v>
      </c>
      <c r="U2624" s="66">
        <f t="shared" si="403"/>
        <v>5</v>
      </c>
      <c r="V2624" s="66"/>
      <c r="W2624" s="77">
        <f t="shared" si="400"/>
        <v>16000000</v>
      </c>
      <c r="X2624" s="18">
        <f t="shared" si="397"/>
        <v>16000000</v>
      </c>
    </row>
    <row r="2625" spans="1:24" hidden="1" x14ac:dyDescent="0.25">
      <c r="A2625" s="65">
        <f t="shared" si="401"/>
        <v>476</v>
      </c>
      <c r="B2625" s="66"/>
      <c r="C2625" s="67" t="s">
        <v>2955</v>
      </c>
      <c r="D2625" s="66">
        <v>13013</v>
      </c>
      <c r="E2625" s="68" t="s">
        <v>1097</v>
      </c>
      <c r="F2625" s="65">
        <v>1</v>
      </c>
      <c r="G2625" s="88">
        <v>6000000</v>
      </c>
      <c r="H2625" s="70">
        <f t="shared" si="402"/>
        <v>3000000</v>
      </c>
      <c r="I2625" s="65">
        <v>1</v>
      </c>
      <c r="J2625" s="87">
        <f t="shared" si="404"/>
        <v>6000000</v>
      </c>
      <c r="K2625" s="70">
        <f t="shared" si="404"/>
        <v>3000000</v>
      </c>
      <c r="L2625" s="72"/>
      <c r="M2625" s="72"/>
      <c r="N2625" s="72"/>
      <c r="O2625" s="72"/>
      <c r="P2625" s="90"/>
      <c r="Q2625" s="65">
        <v>2013</v>
      </c>
      <c r="R2625" s="66">
        <v>10</v>
      </c>
      <c r="S2625" s="75">
        <f t="shared" si="398"/>
        <v>0.1</v>
      </c>
      <c r="T2625" s="76">
        <f t="shared" si="399"/>
        <v>600000</v>
      </c>
      <c r="U2625" s="66">
        <f t="shared" si="403"/>
        <v>5</v>
      </c>
      <c r="V2625" s="66"/>
      <c r="W2625" s="77">
        <f t="shared" si="400"/>
        <v>3000000</v>
      </c>
      <c r="X2625" s="18">
        <f t="shared" si="397"/>
        <v>3000000</v>
      </c>
    </row>
    <row r="2626" spans="1:24" ht="30" hidden="1" x14ac:dyDescent="0.25">
      <c r="A2626" s="65">
        <f t="shared" si="401"/>
        <v>477</v>
      </c>
      <c r="B2626" s="66"/>
      <c r="C2626" s="67" t="s">
        <v>2981</v>
      </c>
      <c r="D2626" s="66">
        <v>15024</v>
      </c>
      <c r="E2626" s="68" t="s">
        <v>1097</v>
      </c>
      <c r="F2626" s="65">
        <v>1</v>
      </c>
      <c r="G2626" s="88">
        <v>95000000</v>
      </c>
      <c r="H2626" s="70">
        <f t="shared" si="402"/>
        <v>59375000</v>
      </c>
      <c r="I2626" s="65">
        <v>1</v>
      </c>
      <c r="J2626" s="87">
        <f t="shared" si="404"/>
        <v>95000000</v>
      </c>
      <c r="K2626" s="70">
        <f t="shared" si="404"/>
        <v>59375000</v>
      </c>
      <c r="L2626" s="72"/>
      <c r="M2626" s="72"/>
      <c r="N2626" s="72"/>
      <c r="O2626" s="72"/>
      <c r="P2626" s="90"/>
      <c r="Q2626" s="65">
        <v>2015</v>
      </c>
      <c r="R2626" s="66">
        <v>8</v>
      </c>
      <c r="S2626" s="75">
        <f t="shared" si="398"/>
        <v>0.125</v>
      </c>
      <c r="T2626" s="76">
        <f t="shared" si="399"/>
        <v>11875000</v>
      </c>
      <c r="U2626" s="66">
        <f t="shared" si="403"/>
        <v>3</v>
      </c>
      <c r="V2626" s="66"/>
      <c r="W2626" s="77">
        <f t="shared" si="400"/>
        <v>35625000</v>
      </c>
      <c r="X2626" s="18">
        <f t="shared" si="397"/>
        <v>59375000</v>
      </c>
    </row>
    <row r="2627" spans="1:24" s="100" customFormat="1" ht="30" hidden="1" x14ac:dyDescent="0.2">
      <c r="A2627" s="65">
        <f t="shared" si="401"/>
        <v>478</v>
      </c>
      <c r="B2627" s="92"/>
      <c r="C2627" s="83" t="s">
        <v>2982</v>
      </c>
      <c r="D2627" s="92" t="s">
        <v>2983</v>
      </c>
      <c r="E2627" s="93" t="s">
        <v>1097</v>
      </c>
      <c r="F2627" s="85">
        <v>1</v>
      </c>
      <c r="G2627" s="128">
        <v>5000000</v>
      </c>
      <c r="H2627" s="70">
        <v>0</v>
      </c>
      <c r="I2627" s="85">
        <v>1</v>
      </c>
      <c r="J2627" s="217">
        <v>5000000</v>
      </c>
      <c r="K2627" s="95">
        <f t="shared" si="404"/>
        <v>0</v>
      </c>
      <c r="L2627" s="96"/>
      <c r="M2627" s="96"/>
      <c r="N2627" s="96"/>
      <c r="O2627" s="92"/>
      <c r="P2627" s="132"/>
      <c r="Q2627" s="85">
        <v>1998</v>
      </c>
      <c r="R2627" s="92">
        <v>10</v>
      </c>
      <c r="S2627" s="97">
        <f t="shared" si="398"/>
        <v>0.1</v>
      </c>
      <c r="T2627" s="98">
        <f t="shared" si="399"/>
        <v>500000</v>
      </c>
      <c r="U2627" s="66">
        <f t="shared" si="403"/>
        <v>20</v>
      </c>
      <c r="V2627" s="92"/>
      <c r="W2627" s="99">
        <f t="shared" si="400"/>
        <v>10000000</v>
      </c>
      <c r="X2627" s="100">
        <f>IF(H2627&lt;0,0,H2627)</f>
        <v>0</v>
      </c>
    </row>
    <row r="2628" spans="1:24" s="100" customFormat="1" ht="30" hidden="1" x14ac:dyDescent="0.2">
      <c r="A2628" s="65">
        <f t="shared" si="401"/>
        <v>479</v>
      </c>
      <c r="B2628" s="92"/>
      <c r="C2628" s="83" t="s">
        <v>2984</v>
      </c>
      <c r="D2628" s="92" t="s">
        <v>2985</v>
      </c>
      <c r="E2628" s="93" t="s">
        <v>1097</v>
      </c>
      <c r="F2628" s="85">
        <v>1</v>
      </c>
      <c r="G2628" s="128">
        <v>5000000</v>
      </c>
      <c r="H2628" s="70">
        <v>0</v>
      </c>
      <c r="I2628" s="85">
        <v>1</v>
      </c>
      <c r="J2628" s="217">
        <v>5000000</v>
      </c>
      <c r="K2628" s="95">
        <f t="shared" si="404"/>
        <v>0</v>
      </c>
      <c r="L2628" s="96"/>
      <c r="M2628" s="96"/>
      <c r="N2628" s="96"/>
      <c r="O2628" s="92"/>
      <c r="P2628" s="132"/>
      <c r="Q2628" s="85">
        <v>1998</v>
      </c>
      <c r="R2628" s="92">
        <v>10</v>
      </c>
      <c r="S2628" s="97">
        <f t="shared" si="398"/>
        <v>0.1</v>
      </c>
      <c r="T2628" s="98">
        <f t="shared" si="399"/>
        <v>500000</v>
      </c>
      <c r="U2628" s="66">
        <f t="shared" si="403"/>
        <v>20</v>
      </c>
      <c r="V2628" s="92"/>
      <c r="W2628" s="99">
        <f t="shared" si="400"/>
        <v>10000000</v>
      </c>
      <c r="X2628" s="100">
        <f>IF(H2628&lt;0,0,H2628)</f>
        <v>0</v>
      </c>
    </row>
    <row r="2629" spans="1:24" s="100" customFormat="1" ht="30" hidden="1" x14ac:dyDescent="0.2">
      <c r="A2629" s="65">
        <f t="shared" si="401"/>
        <v>480</v>
      </c>
      <c r="B2629" s="92"/>
      <c r="C2629" s="83" t="s">
        <v>2986</v>
      </c>
      <c r="D2629" s="92" t="s">
        <v>2987</v>
      </c>
      <c r="E2629" s="93" t="s">
        <v>1097</v>
      </c>
      <c r="F2629" s="85">
        <v>1</v>
      </c>
      <c r="G2629" s="128">
        <v>5000000</v>
      </c>
      <c r="H2629" s="70">
        <v>0</v>
      </c>
      <c r="I2629" s="85">
        <v>1</v>
      </c>
      <c r="J2629" s="217">
        <v>5000000</v>
      </c>
      <c r="K2629" s="95">
        <f t="shared" si="404"/>
        <v>0</v>
      </c>
      <c r="L2629" s="96"/>
      <c r="M2629" s="96"/>
      <c r="N2629" s="96"/>
      <c r="O2629" s="92"/>
      <c r="P2629" s="132"/>
      <c r="Q2629" s="85">
        <v>1998</v>
      </c>
      <c r="R2629" s="92">
        <v>10</v>
      </c>
      <c r="S2629" s="97">
        <f t="shared" si="398"/>
        <v>0.1</v>
      </c>
      <c r="T2629" s="98">
        <f t="shared" si="399"/>
        <v>500000</v>
      </c>
      <c r="U2629" s="66">
        <f t="shared" si="403"/>
        <v>20</v>
      </c>
      <c r="V2629" s="92"/>
      <c r="W2629" s="99">
        <f t="shared" si="400"/>
        <v>10000000</v>
      </c>
      <c r="X2629" s="100">
        <f>IF(H2629&lt;0,0,H2629)</f>
        <v>0</v>
      </c>
    </row>
    <row r="2630" spans="1:24" s="100" customFormat="1" ht="30" hidden="1" x14ac:dyDescent="0.2">
      <c r="A2630" s="65">
        <f t="shared" si="401"/>
        <v>481</v>
      </c>
      <c r="B2630" s="92"/>
      <c r="C2630" s="83" t="s">
        <v>2988</v>
      </c>
      <c r="D2630" s="92" t="s">
        <v>2989</v>
      </c>
      <c r="E2630" s="93" t="s">
        <v>1097</v>
      </c>
      <c r="F2630" s="85">
        <v>1</v>
      </c>
      <c r="G2630" s="128">
        <v>5000000</v>
      </c>
      <c r="H2630" s="70">
        <v>0</v>
      </c>
      <c r="I2630" s="85">
        <v>1</v>
      </c>
      <c r="J2630" s="217">
        <v>5000000</v>
      </c>
      <c r="K2630" s="95">
        <f t="shared" si="404"/>
        <v>0</v>
      </c>
      <c r="L2630" s="96"/>
      <c r="M2630" s="96"/>
      <c r="N2630" s="96"/>
      <c r="O2630" s="92"/>
      <c r="P2630" s="132"/>
      <c r="Q2630" s="85">
        <v>1998</v>
      </c>
      <c r="R2630" s="92">
        <v>10</v>
      </c>
      <c r="S2630" s="97">
        <f t="shared" si="398"/>
        <v>0.1</v>
      </c>
      <c r="T2630" s="98">
        <f t="shared" si="399"/>
        <v>500000</v>
      </c>
      <c r="U2630" s="66">
        <f t="shared" si="403"/>
        <v>20</v>
      </c>
      <c r="V2630" s="92"/>
      <c r="W2630" s="99">
        <f t="shared" si="400"/>
        <v>10000000</v>
      </c>
      <c r="X2630" s="100">
        <f>IF(H2630&lt;0,0,H2630)</f>
        <v>0</v>
      </c>
    </row>
    <row r="2631" spans="1:24" s="100" customFormat="1" ht="30" hidden="1" x14ac:dyDescent="0.2">
      <c r="A2631" s="65">
        <f t="shared" si="401"/>
        <v>482</v>
      </c>
      <c r="B2631" s="92"/>
      <c r="C2631" s="83" t="s">
        <v>2990</v>
      </c>
      <c r="D2631" s="92">
        <v>16016</v>
      </c>
      <c r="E2631" s="93" t="s">
        <v>1097</v>
      </c>
      <c r="F2631" s="85">
        <v>1</v>
      </c>
      <c r="G2631" s="128">
        <v>148500000</v>
      </c>
      <c r="H2631" s="70">
        <f t="shared" si="402"/>
        <v>111375000</v>
      </c>
      <c r="I2631" s="85">
        <v>1</v>
      </c>
      <c r="J2631" s="217">
        <v>148500000</v>
      </c>
      <c r="K2631" s="95">
        <f t="shared" si="404"/>
        <v>111375000</v>
      </c>
      <c r="L2631" s="96"/>
      <c r="M2631" s="96"/>
      <c r="N2631" s="96"/>
      <c r="O2631" s="92"/>
      <c r="P2631" s="132"/>
      <c r="Q2631" s="85">
        <v>2016</v>
      </c>
      <c r="R2631" s="92">
        <v>8</v>
      </c>
      <c r="S2631" s="97">
        <f t="shared" si="398"/>
        <v>0.125</v>
      </c>
      <c r="T2631" s="98">
        <f t="shared" si="399"/>
        <v>18562500</v>
      </c>
      <c r="U2631" s="66">
        <f t="shared" si="403"/>
        <v>2</v>
      </c>
      <c r="V2631" s="92"/>
      <c r="W2631" s="99">
        <f t="shared" si="400"/>
        <v>37125000</v>
      </c>
    </row>
    <row r="2632" spans="1:24" s="100" customFormat="1" hidden="1" x14ac:dyDescent="0.2">
      <c r="A2632" s="65">
        <f t="shared" si="401"/>
        <v>483</v>
      </c>
      <c r="B2632" s="66" t="s">
        <v>91</v>
      </c>
      <c r="C2632" s="83" t="s">
        <v>2991</v>
      </c>
      <c r="D2632" s="92" t="s">
        <v>2992</v>
      </c>
      <c r="E2632" s="93" t="s">
        <v>1097</v>
      </c>
      <c r="F2632" s="85">
        <v>1</v>
      </c>
      <c r="G2632" s="128">
        <v>17266000</v>
      </c>
      <c r="H2632" s="70">
        <f t="shared" si="402"/>
        <v>12949500</v>
      </c>
      <c r="I2632" s="85">
        <v>1</v>
      </c>
      <c r="J2632" s="217">
        <f>G2632</f>
        <v>17266000</v>
      </c>
      <c r="K2632" s="95">
        <f t="shared" si="404"/>
        <v>12949500</v>
      </c>
      <c r="L2632" s="96"/>
      <c r="M2632" s="96"/>
      <c r="N2632" s="96"/>
      <c r="O2632" s="92"/>
      <c r="P2632" s="132"/>
      <c r="Q2632" s="85">
        <v>2016</v>
      </c>
      <c r="R2632" s="92">
        <v>8</v>
      </c>
      <c r="S2632" s="97">
        <f t="shared" si="398"/>
        <v>0.125</v>
      </c>
      <c r="T2632" s="98">
        <f t="shared" si="399"/>
        <v>2158250</v>
      </c>
      <c r="U2632" s="66">
        <f t="shared" si="403"/>
        <v>2</v>
      </c>
      <c r="V2632" s="92"/>
      <c r="W2632" s="99">
        <f t="shared" si="400"/>
        <v>4316500</v>
      </c>
    </row>
    <row r="2633" spans="1:24" hidden="1" x14ac:dyDescent="0.25">
      <c r="A2633" s="65">
        <f t="shared" si="401"/>
        <v>484</v>
      </c>
      <c r="B2633" s="66"/>
      <c r="C2633" s="67" t="s">
        <v>2993</v>
      </c>
      <c r="D2633" s="66">
        <v>5000789</v>
      </c>
      <c r="E2633" s="68" t="s">
        <v>226</v>
      </c>
      <c r="F2633" s="65">
        <v>1</v>
      </c>
      <c r="G2633" s="86">
        <v>78158814</v>
      </c>
      <c r="H2633" s="70">
        <v>0</v>
      </c>
      <c r="I2633" s="65">
        <v>1</v>
      </c>
      <c r="J2633" s="87">
        <f t="shared" si="404"/>
        <v>78158814</v>
      </c>
      <c r="K2633" s="70">
        <f t="shared" si="404"/>
        <v>0</v>
      </c>
      <c r="L2633" s="72"/>
      <c r="M2633" s="72"/>
      <c r="N2633" s="72"/>
      <c r="O2633" s="72"/>
      <c r="P2633" s="90"/>
      <c r="Q2633" s="65">
        <v>2000</v>
      </c>
      <c r="R2633" s="66">
        <v>10</v>
      </c>
      <c r="S2633" s="75">
        <f t="shared" si="398"/>
        <v>0.1</v>
      </c>
      <c r="T2633" s="76">
        <f t="shared" si="399"/>
        <v>7815881.4000000004</v>
      </c>
      <c r="U2633" s="66">
        <f t="shared" si="403"/>
        <v>18</v>
      </c>
      <c r="V2633" s="66"/>
      <c r="W2633" s="77">
        <f t="shared" si="400"/>
        <v>140685865.20000002</v>
      </c>
      <c r="X2633" s="18">
        <f t="shared" si="397"/>
        <v>0</v>
      </c>
    </row>
    <row r="2634" spans="1:24" hidden="1" x14ac:dyDescent="0.25">
      <c r="A2634" s="65">
        <f t="shared" si="401"/>
        <v>485</v>
      </c>
      <c r="B2634" s="66"/>
      <c r="C2634" s="67" t="s">
        <v>2994</v>
      </c>
      <c r="D2634" s="66">
        <v>16005</v>
      </c>
      <c r="E2634" s="68" t="s">
        <v>84</v>
      </c>
      <c r="F2634" s="65">
        <v>1</v>
      </c>
      <c r="G2634" s="86">
        <v>28050000</v>
      </c>
      <c r="H2634" s="70">
        <f>G2634-W2634</f>
        <v>16830000</v>
      </c>
      <c r="I2634" s="65">
        <v>1</v>
      </c>
      <c r="J2634" s="87">
        <v>28050000</v>
      </c>
      <c r="K2634" s="70">
        <f>H2634</f>
        <v>16830000</v>
      </c>
      <c r="L2634" s="72"/>
      <c r="M2634" s="72"/>
      <c r="N2634" s="72"/>
      <c r="O2634" s="72"/>
      <c r="P2634" s="90"/>
      <c r="Q2634" s="65">
        <v>2016</v>
      </c>
      <c r="R2634" s="66">
        <v>5</v>
      </c>
      <c r="S2634" s="75">
        <f t="shared" si="398"/>
        <v>0.2</v>
      </c>
      <c r="T2634" s="76">
        <f t="shared" si="399"/>
        <v>5610000</v>
      </c>
      <c r="U2634" s="66">
        <f t="shared" si="403"/>
        <v>2</v>
      </c>
      <c r="V2634" s="66"/>
      <c r="W2634" s="77">
        <f t="shared" si="400"/>
        <v>11220000</v>
      </c>
    </row>
    <row r="2635" spans="1:24" hidden="1" x14ac:dyDescent="0.25">
      <c r="A2635" s="65">
        <f t="shared" si="401"/>
        <v>486</v>
      </c>
      <c r="B2635" s="66"/>
      <c r="C2635" s="67" t="s">
        <v>2994</v>
      </c>
      <c r="D2635" s="66">
        <v>16003</v>
      </c>
      <c r="E2635" s="68" t="s">
        <v>84</v>
      </c>
      <c r="F2635" s="65">
        <v>4</v>
      </c>
      <c r="G2635" s="86">
        <v>44000000</v>
      </c>
      <c r="H2635" s="70">
        <f>G2635-W2635</f>
        <v>26400000</v>
      </c>
      <c r="I2635" s="65">
        <v>4</v>
      </c>
      <c r="J2635" s="87">
        <v>44000000</v>
      </c>
      <c r="K2635" s="70">
        <f>H2635</f>
        <v>26400000</v>
      </c>
      <c r="L2635" s="72"/>
      <c r="M2635" s="72"/>
      <c r="N2635" s="72"/>
      <c r="O2635" s="72"/>
      <c r="P2635" s="90"/>
      <c r="Q2635" s="65">
        <v>2016</v>
      </c>
      <c r="R2635" s="66">
        <v>5</v>
      </c>
      <c r="S2635" s="75">
        <f>100%/R2635</f>
        <v>0.2</v>
      </c>
      <c r="T2635" s="76">
        <f>G2635/R2635</f>
        <v>8800000</v>
      </c>
      <c r="U2635" s="66">
        <f t="shared" si="403"/>
        <v>2</v>
      </c>
      <c r="V2635" s="66"/>
      <c r="W2635" s="77">
        <f>T2635*U2635</f>
        <v>17600000</v>
      </c>
    </row>
    <row r="2636" spans="1:24" ht="30" hidden="1" x14ac:dyDescent="0.25">
      <c r="A2636" s="65">
        <f t="shared" si="401"/>
        <v>487</v>
      </c>
      <c r="B2636" s="66"/>
      <c r="C2636" s="67" t="s">
        <v>2995</v>
      </c>
      <c r="D2636" s="66">
        <v>16017</v>
      </c>
      <c r="E2636" s="68" t="s">
        <v>84</v>
      </c>
      <c r="F2636" s="65">
        <v>2</v>
      </c>
      <c r="G2636" s="86">
        <v>50600000</v>
      </c>
      <c r="H2636" s="70">
        <f t="shared" si="402"/>
        <v>37950000</v>
      </c>
      <c r="I2636" s="65">
        <v>2</v>
      </c>
      <c r="J2636" s="87">
        <v>50600000</v>
      </c>
      <c r="K2636" s="70">
        <f>H2636</f>
        <v>37950000</v>
      </c>
      <c r="L2636" s="72"/>
      <c r="M2636" s="72"/>
      <c r="N2636" s="72"/>
      <c r="O2636" s="72"/>
      <c r="P2636" s="90"/>
      <c r="Q2636" s="65">
        <v>2016</v>
      </c>
      <c r="R2636" s="66">
        <v>8</v>
      </c>
      <c r="S2636" s="75">
        <f t="shared" si="398"/>
        <v>0.125</v>
      </c>
      <c r="T2636" s="76">
        <f t="shared" si="399"/>
        <v>6325000</v>
      </c>
      <c r="U2636" s="66">
        <f t="shared" si="403"/>
        <v>2</v>
      </c>
      <c r="V2636" s="66"/>
      <c r="W2636" s="77">
        <f t="shared" si="400"/>
        <v>12650000</v>
      </c>
    </row>
    <row r="2637" spans="1:24" ht="30" hidden="1" x14ac:dyDescent="0.25">
      <c r="A2637" s="65">
        <f t="shared" si="401"/>
        <v>488</v>
      </c>
      <c r="B2637" s="66"/>
      <c r="C2637" s="67" t="s">
        <v>2996</v>
      </c>
      <c r="D2637" s="66" t="s">
        <v>2997</v>
      </c>
      <c r="E2637" s="68" t="s">
        <v>84</v>
      </c>
      <c r="F2637" s="65">
        <v>1</v>
      </c>
      <c r="G2637" s="86">
        <v>24999700</v>
      </c>
      <c r="H2637" s="70">
        <f t="shared" si="402"/>
        <v>4999940</v>
      </c>
      <c r="I2637" s="65">
        <v>1</v>
      </c>
      <c r="J2637" s="87">
        <f t="shared" si="404"/>
        <v>24999700</v>
      </c>
      <c r="K2637" s="70">
        <f t="shared" si="404"/>
        <v>4999940</v>
      </c>
      <c r="L2637" s="72"/>
      <c r="M2637" s="72"/>
      <c r="N2637" s="72"/>
      <c r="O2637" s="72"/>
      <c r="P2637" s="90"/>
      <c r="Q2637" s="65">
        <v>2010</v>
      </c>
      <c r="R2637" s="66">
        <v>10</v>
      </c>
      <c r="S2637" s="75">
        <f t="shared" si="398"/>
        <v>0.1</v>
      </c>
      <c r="T2637" s="76">
        <f t="shared" si="399"/>
        <v>2499970</v>
      </c>
      <c r="U2637" s="66">
        <f t="shared" si="403"/>
        <v>8</v>
      </c>
      <c r="V2637" s="66"/>
      <c r="W2637" s="77">
        <f t="shared" si="400"/>
        <v>19999760</v>
      </c>
      <c r="X2637" s="18">
        <f t="shared" ref="X2637:X2681" si="405">IF(H2637&lt;0,0,H2637)</f>
        <v>4999940</v>
      </c>
    </row>
    <row r="2638" spans="1:24" ht="30" hidden="1" x14ac:dyDescent="0.25">
      <c r="A2638" s="65">
        <f t="shared" si="401"/>
        <v>489</v>
      </c>
      <c r="B2638" s="66"/>
      <c r="C2638" s="67" t="s">
        <v>2996</v>
      </c>
      <c r="D2638" s="66" t="s">
        <v>2998</v>
      </c>
      <c r="E2638" s="68" t="s">
        <v>84</v>
      </c>
      <c r="F2638" s="65">
        <v>1</v>
      </c>
      <c r="G2638" s="86">
        <v>24999700</v>
      </c>
      <c r="H2638" s="70">
        <f t="shared" si="402"/>
        <v>4999940</v>
      </c>
      <c r="I2638" s="65">
        <v>1</v>
      </c>
      <c r="J2638" s="87">
        <f t="shared" si="404"/>
        <v>24999700</v>
      </c>
      <c r="K2638" s="70">
        <f t="shared" si="404"/>
        <v>4999940</v>
      </c>
      <c r="L2638" s="72"/>
      <c r="M2638" s="72"/>
      <c r="N2638" s="72"/>
      <c r="O2638" s="72"/>
      <c r="P2638" s="90"/>
      <c r="Q2638" s="65">
        <v>2010</v>
      </c>
      <c r="R2638" s="66">
        <v>10</v>
      </c>
      <c r="S2638" s="75">
        <f t="shared" si="398"/>
        <v>0.1</v>
      </c>
      <c r="T2638" s="76">
        <f t="shared" si="399"/>
        <v>2499970</v>
      </c>
      <c r="U2638" s="66">
        <f t="shared" si="403"/>
        <v>8</v>
      </c>
      <c r="V2638" s="66"/>
      <c r="W2638" s="77">
        <f t="shared" si="400"/>
        <v>19999760</v>
      </c>
      <c r="X2638" s="18">
        <f t="shared" si="405"/>
        <v>4999940</v>
      </c>
    </row>
    <row r="2639" spans="1:24" hidden="1" x14ac:dyDescent="0.25">
      <c r="A2639" s="65">
        <f t="shared" si="401"/>
        <v>490</v>
      </c>
      <c r="B2639" s="66"/>
      <c r="C2639" s="67" t="s">
        <v>2999</v>
      </c>
      <c r="D2639" s="66">
        <v>5000833</v>
      </c>
      <c r="E2639" s="68" t="s">
        <v>84</v>
      </c>
      <c r="F2639" s="65">
        <v>1</v>
      </c>
      <c r="G2639" s="86">
        <v>5200000</v>
      </c>
      <c r="H2639" s="70">
        <v>0</v>
      </c>
      <c r="I2639" s="65">
        <v>1</v>
      </c>
      <c r="J2639" s="87">
        <f t="shared" si="404"/>
        <v>5200000</v>
      </c>
      <c r="K2639" s="70">
        <f t="shared" si="404"/>
        <v>0</v>
      </c>
      <c r="L2639" s="72"/>
      <c r="M2639" s="72"/>
      <c r="N2639" s="72"/>
      <c r="O2639" s="72"/>
      <c r="P2639" s="90"/>
      <c r="Q2639" s="65">
        <v>2001</v>
      </c>
      <c r="R2639" s="66">
        <v>5</v>
      </c>
      <c r="S2639" s="75">
        <f t="shared" si="398"/>
        <v>0.2</v>
      </c>
      <c r="T2639" s="76">
        <f t="shared" si="399"/>
        <v>1040000</v>
      </c>
      <c r="U2639" s="66">
        <f t="shared" si="403"/>
        <v>17</v>
      </c>
      <c r="V2639" s="66">
        <v>0</v>
      </c>
      <c r="W2639" s="77">
        <f t="shared" si="400"/>
        <v>17680000</v>
      </c>
      <c r="X2639" s="18">
        <f t="shared" si="405"/>
        <v>0</v>
      </c>
    </row>
    <row r="2640" spans="1:24" hidden="1" x14ac:dyDescent="0.25">
      <c r="A2640" s="65">
        <f t="shared" si="401"/>
        <v>491</v>
      </c>
      <c r="B2640" s="66"/>
      <c r="C2640" s="67" t="s">
        <v>3000</v>
      </c>
      <c r="D2640" s="66">
        <v>5000834</v>
      </c>
      <c r="E2640" s="68" t="s">
        <v>84</v>
      </c>
      <c r="F2640" s="65">
        <v>1</v>
      </c>
      <c r="G2640" s="86">
        <v>6765000</v>
      </c>
      <c r="H2640" s="70">
        <v>0</v>
      </c>
      <c r="I2640" s="65">
        <v>1</v>
      </c>
      <c r="J2640" s="87">
        <f t="shared" si="404"/>
        <v>6765000</v>
      </c>
      <c r="K2640" s="70">
        <f t="shared" si="404"/>
        <v>0</v>
      </c>
      <c r="L2640" s="72"/>
      <c r="M2640" s="72"/>
      <c r="N2640" s="72"/>
      <c r="O2640" s="72"/>
      <c r="P2640" s="90"/>
      <c r="Q2640" s="65">
        <v>2001</v>
      </c>
      <c r="R2640" s="66">
        <v>5</v>
      </c>
      <c r="S2640" s="75">
        <f t="shared" si="398"/>
        <v>0.2</v>
      </c>
      <c r="T2640" s="76">
        <f t="shared" si="399"/>
        <v>1353000</v>
      </c>
      <c r="U2640" s="66">
        <f t="shared" si="403"/>
        <v>17</v>
      </c>
      <c r="V2640" s="66">
        <v>0</v>
      </c>
      <c r="W2640" s="77">
        <f t="shared" si="400"/>
        <v>23001000</v>
      </c>
      <c r="X2640" s="18">
        <f t="shared" si="405"/>
        <v>0</v>
      </c>
    </row>
    <row r="2641" spans="1:24" ht="30" hidden="1" x14ac:dyDescent="0.25">
      <c r="A2641" s="65">
        <f t="shared" si="401"/>
        <v>492</v>
      </c>
      <c r="B2641" s="66"/>
      <c r="C2641" s="67" t="s">
        <v>3001</v>
      </c>
      <c r="D2641" s="66">
        <v>15036</v>
      </c>
      <c r="E2641" s="68" t="s">
        <v>84</v>
      </c>
      <c r="F2641" s="65">
        <v>1</v>
      </c>
      <c r="G2641" s="86">
        <v>23375000</v>
      </c>
      <c r="H2641" s="70">
        <f t="shared" si="402"/>
        <v>9350000</v>
      </c>
      <c r="I2641" s="65">
        <v>1</v>
      </c>
      <c r="J2641" s="87">
        <f t="shared" si="404"/>
        <v>23375000</v>
      </c>
      <c r="K2641" s="70">
        <f t="shared" si="404"/>
        <v>9350000</v>
      </c>
      <c r="L2641" s="72"/>
      <c r="M2641" s="72"/>
      <c r="N2641" s="72"/>
      <c r="O2641" s="72"/>
      <c r="P2641" s="90"/>
      <c r="Q2641" s="65">
        <v>2015</v>
      </c>
      <c r="R2641" s="66">
        <v>5</v>
      </c>
      <c r="S2641" s="75">
        <f t="shared" si="398"/>
        <v>0.2</v>
      </c>
      <c r="T2641" s="76">
        <f t="shared" si="399"/>
        <v>4675000</v>
      </c>
      <c r="U2641" s="66">
        <f t="shared" si="403"/>
        <v>3</v>
      </c>
      <c r="V2641" s="66"/>
      <c r="W2641" s="77">
        <f t="shared" si="400"/>
        <v>14025000</v>
      </c>
    </row>
    <row r="2642" spans="1:24" ht="120" hidden="1" x14ac:dyDescent="0.25">
      <c r="A2642" s="65">
        <f t="shared" si="401"/>
        <v>493</v>
      </c>
      <c r="B2642" s="66"/>
      <c r="C2642" s="67" t="s">
        <v>3002</v>
      </c>
      <c r="D2642" s="66">
        <v>5001753</v>
      </c>
      <c r="E2642" s="68" t="s">
        <v>84</v>
      </c>
      <c r="F2642" s="65">
        <v>1</v>
      </c>
      <c r="G2642" s="86">
        <v>98417000</v>
      </c>
      <c r="H2642" s="70">
        <v>0</v>
      </c>
      <c r="I2642" s="65">
        <v>1</v>
      </c>
      <c r="J2642" s="87">
        <f t="shared" si="404"/>
        <v>98417000</v>
      </c>
      <c r="K2642" s="70">
        <f t="shared" si="404"/>
        <v>0</v>
      </c>
      <c r="L2642" s="72"/>
      <c r="M2642" s="72"/>
      <c r="N2642" s="72"/>
      <c r="O2642" s="72"/>
      <c r="P2642" s="90"/>
      <c r="Q2642" s="65">
        <v>2009</v>
      </c>
      <c r="R2642" s="66">
        <v>5</v>
      </c>
      <c r="S2642" s="75">
        <f t="shared" si="398"/>
        <v>0.2</v>
      </c>
      <c r="T2642" s="76">
        <f t="shared" si="399"/>
        <v>19683400</v>
      </c>
      <c r="U2642" s="66">
        <f t="shared" si="403"/>
        <v>9</v>
      </c>
      <c r="V2642" s="66">
        <v>0</v>
      </c>
      <c r="W2642" s="77">
        <f t="shared" si="400"/>
        <v>177150600</v>
      </c>
      <c r="X2642" s="18">
        <f t="shared" si="405"/>
        <v>0</v>
      </c>
    </row>
    <row r="2643" spans="1:24" s="117" customFormat="1" ht="30.75" hidden="1" customHeight="1" x14ac:dyDescent="0.2">
      <c r="A2643" s="65">
        <f t="shared" si="401"/>
        <v>494</v>
      </c>
      <c r="B2643" s="106"/>
      <c r="C2643" s="107" t="s">
        <v>3003</v>
      </c>
      <c r="D2643" s="106">
        <v>17007</v>
      </c>
      <c r="E2643" s="113" t="s">
        <v>84</v>
      </c>
      <c r="F2643" s="108">
        <v>1</v>
      </c>
      <c r="G2643" s="159">
        <v>19910000</v>
      </c>
      <c r="H2643" s="110">
        <f>G2643-W2643</f>
        <v>15928000</v>
      </c>
      <c r="I2643" s="108">
        <v>1</v>
      </c>
      <c r="J2643" s="160">
        <f t="shared" si="404"/>
        <v>19910000</v>
      </c>
      <c r="K2643" s="110">
        <f t="shared" si="404"/>
        <v>15928000</v>
      </c>
      <c r="L2643" s="112"/>
      <c r="M2643" s="112"/>
      <c r="N2643" s="112"/>
      <c r="O2643" s="112"/>
      <c r="P2643" s="161"/>
      <c r="Q2643" s="108">
        <v>2017</v>
      </c>
      <c r="R2643" s="106">
        <v>5</v>
      </c>
      <c r="S2643" s="114">
        <f t="shared" si="398"/>
        <v>0.2</v>
      </c>
      <c r="T2643" s="115">
        <f t="shared" si="399"/>
        <v>3982000</v>
      </c>
      <c r="U2643" s="106">
        <f t="shared" si="403"/>
        <v>1</v>
      </c>
      <c r="V2643" s="106"/>
      <c r="W2643" s="116">
        <f t="shared" si="400"/>
        <v>3982000</v>
      </c>
    </row>
    <row r="2644" spans="1:24" s="117" customFormat="1" ht="30" hidden="1" x14ac:dyDescent="0.2">
      <c r="A2644" s="65">
        <f t="shared" si="401"/>
        <v>495</v>
      </c>
      <c r="B2644" s="106"/>
      <c r="C2644" s="107" t="s">
        <v>3003</v>
      </c>
      <c r="D2644" s="106">
        <v>17008</v>
      </c>
      <c r="E2644" s="113" t="s">
        <v>84</v>
      </c>
      <c r="F2644" s="108">
        <v>1</v>
      </c>
      <c r="G2644" s="159">
        <v>19910000</v>
      </c>
      <c r="H2644" s="110">
        <f>G2644-W2644</f>
        <v>15928000</v>
      </c>
      <c r="I2644" s="108">
        <v>1</v>
      </c>
      <c r="J2644" s="160">
        <f t="shared" si="404"/>
        <v>19910000</v>
      </c>
      <c r="K2644" s="110">
        <f t="shared" si="404"/>
        <v>15928000</v>
      </c>
      <c r="L2644" s="112"/>
      <c r="M2644" s="112"/>
      <c r="N2644" s="112"/>
      <c r="O2644" s="112"/>
      <c r="P2644" s="161"/>
      <c r="Q2644" s="108">
        <v>2017</v>
      </c>
      <c r="R2644" s="106">
        <v>5</v>
      </c>
      <c r="S2644" s="114">
        <f t="shared" si="398"/>
        <v>0.2</v>
      </c>
      <c r="T2644" s="115">
        <f t="shared" si="399"/>
        <v>3982000</v>
      </c>
      <c r="U2644" s="106">
        <f t="shared" si="403"/>
        <v>1</v>
      </c>
      <c r="V2644" s="106"/>
      <c r="W2644" s="116">
        <f t="shared" si="400"/>
        <v>3982000</v>
      </c>
    </row>
    <row r="2645" spans="1:24" s="117" customFormat="1" hidden="1" x14ac:dyDescent="0.2">
      <c r="A2645" s="65">
        <f t="shared" si="401"/>
        <v>496</v>
      </c>
      <c r="B2645" s="106"/>
      <c r="C2645" s="107" t="s">
        <v>3004</v>
      </c>
      <c r="D2645" s="106">
        <v>17002</v>
      </c>
      <c r="E2645" s="113" t="s">
        <v>84</v>
      </c>
      <c r="F2645" s="108">
        <v>1</v>
      </c>
      <c r="G2645" s="159">
        <v>19250000</v>
      </c>
      <c r="H2645" s="110">
        <f>G2645-W2645</f>
        <v>15400000</v>
      </c>
      <c r="I2645" s="108">
        <v>1</v>
      </c>
      <c r="J2645" s="160">
        <f t="shared" si="404"/>
        <v>19250000</v>
      </c>
      <c r="K2645" s="110">
        <f t="shared" si="404"/>
        <v>15400000</v>
      </c>
      <c r="L2645" s="112"/>
      <c r="M2645" s="112"/>
      <c r="N2645" s="112"/>
      <c r="O2645" s="112"/>
      <c r="P2645" s="161"/>
      <c r="Q2645" s="108">
        <v>2017</v>
      </c>
      <c r="R2645" s="106">
        <v>5</v>
      </c>
      <c r="S2645" s="114">
        <f t="shared" si="398"/>
        <v>0.2</v>
      </c>
      <c r="T2645" s="115">
        <f t="shared" si="399"/>
        <v>3850000</v>
      </c>
      <c r="U2645" s="106">
        <f t="shared" si="403"/>
        <v>1</v>
      </c>
      <c r="V2645" s="106"/>
      <c r="W2645" s="116">
        <f t="shared" si="400"/>
        <v>3850000</v>
      </c>
    </row>
    <row r="2646" spans="1:24" hidden="1" x14ac:dyDescent="0.25">
      <c r="A2646" s="65">
        <f t="shared" si="401"/>
        <v>497</v>
      </c>
      <c r="B2646" s="66"/>
      <c r="C2646" s="67" t="s">
        <v>3005</v>
      </c>
      <c r="D2646" s="66">
        <v>5001350</v>
      </c>
      <c r="E2646" s="68" t="s">
        <v>84</v>
      </c>
      <c r="F2646" s="65">
        <v>1</v>
      </c>
      <c r="G2646" s="86">
        <v>43598500</v>
      </c>
      <c r="H2646" s="70">
        <v>0</v>
      </c>
      <c r="I2646" s="65">
        <v>1</v>
      </c>
      <c r="J2646" s="87">
        <f t="shared" si="404"/>
        <v>43598500</v>
      </c>
      <c r="K2646" s="70">
        <f t="shared" si="404"/>
        <v>0</v>
      </c>
      <c r="L2646" s="72"/>
      <c r="M2646" s="72"/>
      <c r="N2646" s="72"/>
      <c r="O2646" s="72"/>
      <c r="P2646" s="90"/>
      <c r="Q2646" s="65">
        <v>2006</v>
      </c>
      <c r="R2646" s="66">
        <v>5</v>
      </c>
      <c r="S2646" s="75">
        <f t="shared" si="398"/>
        <v>0.2</v>
      </c>
      <c r="T2646" s="76">
        <f t="shared" si="399"/>
        <v>8719700</v>
      </c>
      <c r="U2646" s="66">
        <f t="shared" si="403"/>
        <v>12</v>
      </c>
      <c r="V2646" s="66">
        <v>0</v>
      </c>
      <c r="W2646" s="77">
        <f t="shared" si="400"/>
        <v>104636400</v>
      </c>
      <c r="X2646" s="18">
        <f t="shared" si="405"/>
        <v>0</v>
      </c>
    </row>
    <row r="2647" spans="1:24" hidden="1" x14ac:dyDescent="0.25">
      <c r="A2647" s="65">
        <f t="shared" si="401"/>
        <v>498</v>
      </c>
      <c r="B2647" s="66"/>
      <c r="C2647" s="67" t="s">
        <v>3006</v>
      </c>
      <c r="D2647" s="66" t="s">
        <v>3007</v>
      </c>
      <c r="E2647" s="68" t="s">
        <v>309</v>
      </c>
      <c r="F2647" s="65">
        <v>1</v>
      </c>
      <c r="G2647" s="86">
        <v>6050000</v>
      </c>
      <c r="H2647" s="70">
        <f>G2647-W2647</f>
        <v>756250</v>
      </c>
      <c r="I2647" s="65">
        <v>1</v>
      </c>
      <c r="J2647" s="87">
        <f t="shared" si="404"/>
        <v>6050000</v>
      </c>
      <c r="K2647" s="70">
        <f t="shared" si="404"/>
        <v>756250</v>
      </c>
      <c r="L2647" s="72"/>
      <c r="M2647" s="72"/>
      <c r="N2647" s="72"/>
      <c r="O2647" s="72"/>
      <c r="P2647" s="90"/>
      <c r="Q2647" s="65">
        <v>2011</v>
      </c>
      <c r="R2647" s="66">
        <v>8</v>
      </c>
      <c r="S2647" s="75">
        <f t="shared" si="398"/>
        <v>0.125</v>
      </c>
      <c r="T2647" s="76">
        <f t="shared" si="399"/>
        <v>756250</v>
      </c>
      <c r="U2647" s="66">
        <f t="shared" si="403"/>
        <v>7</v>
      </c>
      <c r="V2647" s="66"/>
      <c r="W2647" s="77">
        <f t="shared" si="400"/>
        <v>5293750</v>
      </c>
      <c r="X2647" s="18">
        <f t="shared" si="405"/>
        <v>756250</v>
      </c>
    </row>
    <row r="2648" spans="1:24" hidden="1" x14ac:dyDescent="0.25">
      <c r="A2648" s="65">
        <f t="shared" si="401"/>
        <v>499</v>
      </c>
      <c r="B2648" s="66"/>
      <c r="C2648" s="67" t="s">
        <v>3006</v>
      </c>
      <c r="D2648" s="66" t="s">
        <v>3008</v>
      </c>
      <c r="E2648" s="68" t="s">
        <v>309</v>
      </c>
      <c r="F2648" s="65">
        <v>1</v>
      </c>
      <c r="G2648" s="86">
        <v>6050000</v>
      </c>
      <c r="H2648" s="70">
        <f t="shared" si="402"/>
        <v>756250</v>
      </c>
      <c r="I2648" s="65">
        <v>1</v>
      </c>
      <c r="J2648" s="87">
        <f t="shared" si="404"/>
        <v>6050000</v>
      </c>
      <c r="K2648" s="70">
        <f t="shared" si="404"/>
        <v>756250</v>
      </c>
      <c r="L2648" s="72"/>
      <c r="M2648" s="72"/>
      <c r="N2648" s="72"/>
      <c r="O2648" s="72"/>
      <c r="P2648" s="90"/>
      <c r="Q2648" s="65">
        <v>2011</v>
      </c>
      <c r="R2648" s="66">
        <v>8</v>
      </c>
      <c r="S2648" s="75">
        <f t="shared" si="398"/>
        <v>0.125</v>
      </c>
      <c r="T2648" s="76">
        <f t="shared" si="399"/>
        <v>756250</v>
      </c>
      <c r="U2648" s="66">
        <f t="shared" si="403"/>
        <v>7</v>
      </c>
      <c r="V2648" s="66"/>
      <c r="W2648" s="77">
        <f t="shared" si="400"/>
        <v>5293750</v>
      </c>
      <c r="X2648" s="18">
        <f t="shared" si="405"/>
        <v>756250</v>
      </c>
    </row>
    <row r="2649" spans="1:24" hidden="1" x14ac:dyDescent="0.25">
      <c r="A2649" s="65">
        <f t="shared" si="401"/>
        <v>500</v>
      </c>
      <c r="B2649" s="66"/>
      <c r="C2649" s="67" t="s">
        <v>3006</v>
      </c>
      <c r="D2649" s="66" t="s">
        <v>3009</v>
      </c>
      <c r="E2649" s="68" t="s">
        <v>309</v>
      </c>
      <c r="F2649" s="65">
        <v>1</v>
      </c>
      <c r="G2649" s="86">
        <v>6050000</v>
      </c>
      <c r="H2649" s="70">
        <f t="shared" si="402"/>
        <v>756250</v>
      </c>
      <c r="I2649" s="65">
        <v>1</v>
      </c>
      <c r="J2649" s="87">
        <f t="shared" si="404"/>
        <v>6050000</v>
      </c>
      <c r="K2649" s="70">
        <f t="shared" si="404"/>
        <v>756250</v>
      </c>
      <c r="L2649" s="72"/>
      <c r="M2649" s="72"/>
      <c r="N2649" s="72"/>
      <c r="O2649" s="72"/>
      <c r="P2649" s="90"/>
      <c r="Q2649" s="65">
        <v>2011</v>
      </c>
      <c r="R2649" s="66">
        <v>8</v>
      </c>
      <c r="S2649" s="75">
        <f t="shared" si="398"/>
        <v>0.125</v>
      </c>
      <c r="T2649" s="76">
        <f t="shared" si="399"/>
        <v>756250</v>
      </c>
      <c r="U2649" s="66">
        <f t="shared" si="403"/>
        <v>7</v>
      </c>
      <c r="V2649" s="66"/>
      <c r="W2649" s="77">
        <f t="shared" si="400"/>
        <v>5293750</v>
      </c>
      <c r="X2649" s="18">
        <f t="shared" si="405"/>
        <v>756250</v>
      </c>
    </row>
    <row r="2650" spans="1:24" hidden="1" x14ac:dyDescent="0.25">
      <c r="A2650" s="65">
        <f t="shared" si="401"/>
        <v>501</v>
      </c>
      <c r="B2650" s="66"/>
      <c r="C2650" s="67" t="s">
        <v>3006</v>
      </c>
      <c r="D2650" s="66" t="s">
        <v>3010</v>
      </c>
      <c r="E2650" s="68" t="s">
        <v>309</v>
      </c>
      <c r="F2650" s="65">
        <v>1</v>
      </c>
      <c r="G2650" s="86">
        <v>6050000</v>
      </c>
      <c r="H2650" s="70">
        <f t="shared" si="402"/>
        <v>756250</v>
      </c>
      <c r="I2650" s="65">
        <v>1</v>
      </c>
      <c r="J2650" s="87">
        <f t="shared" si="404"/>
        <v>6050000</v>
      </c>
      <c r="K2650" s="70">
        <f t="shared" si="404"/>
        <v>756250</v>
      </c>
      <c r="L2650" s="72"/>
      <c r="M2650" s="72"/>
      <c r="N2650" s="72"/>
      <c r="O2650" s="72"/>
      <c r="P2650" s="90"/>
      <c r="Q2650" s="65">
        <v>2011</v>
      </c>
      <c r="R2650" s="66">
        <v>8</v>
      </c>
      <c r="S2650" s="75">
        <f t="shared" si="398"/>
        <v>0.125</v>
      </c>
      <c r="T2650" s="76">
        <f t="shared" si="399"/>
        <v>756250</v>
      </c>
      <c r="U2650" s="66">
        <f t="shared" si="403"/>
        <v>7</v>
      </c>
      <c r="V2650" s="66"/>
      <c r="W2650" s="77">
        <f t="shared" si="400"/>
        <v>5293750</v>
      </c>
      <c r="X2650" s="18">
        <f t="shared" si="405"/>
        <v>756250</v>
      </c>
    </row>
    <row r="2651" spans="1:24" s="20" customFormat="1" ht="30" hidden="1" x14ac:dyDescent="0.25">
      <c r="A2651" s="65">
        <f t="shared" si="401"/>
        <v>502</v>
      </c>
      <c r="B2651" s="66"/>
      <c r="C2651" s="154" t="s">
        <v>3011</v>
      </c>
      <c r="D2651" s="66">
        <v>12023</v>
      </c>
      <c r="E2651" s="68" t="s">
        <v>309</v>
      </c>
      <c r="F2651" s="125">
        <v>1</v>
      </c>
      <c r="G2651" s="86">
        <v>60000000</v>
      </c>
      <c r="H2651" s="70">
        <f t="shared" si="402"/>
        <v>15000000</v>
      </c>
      <c r="I2651" s="65">
        <v>1</v>
      </c>
      <c r="J2651" s="87">
        <f t="shared" si="404"/>
        <v>60000000</v>
      </c>
      <c r="K2651" s="70">
        <f t="shared" si="404"/>
        <v>15000000</v>
      </c>
      <c r="L2651" s="120"/>
      <c r="M2651" s="120"/>
      <c r="N2651" s="120"/>
      <c r="O2651" s="120"/>
      <c r="P2651" s="121"/>
      <c r="Q2651" s="85">
        <v>2012</v>
      </c>
      <c r="R2651" s="85">
        <v>8</v>
      </c>
      <c r="S2651" s="75">
        <f t="shared" si="398"/>
        <v>0.125</v>
      </c>
      <c r="T2651" s="76">
        <f t="shared" si="399"/>
        <v>7500000</v>
      </c>
      <c r="U2651" s="66">
        <f t="shared" si="403"/>
        <v>6</v>
      </c>
      <c r="V2651" s="66"/>
      <c r="W2651" s="77">
        <f t="shared" si="400"/>
        <v>45000000</v>
      </c>
      <c r="X2651" s="18">
        <f t="shared" si="405"/>
        <v>15000000</v>
      </c>
    </row>
    <row r="2652" spans="1:24" s="20" customFormat="1" ht="30" hidden="1" x14ac:dyDescent="0.25">
      <c r="A2652" s="65">
        <f t="shared" si="401"/>
        <v>503</v>
      </c>
      <c r="B2652" s="66"/>
      <c r="C2652" s="154" t="s">
        <v>3012</v>
      </c>
      <c r="D2652" s="66">
        <v>12024</v>
      </c>
      <c r="E2652" s="68" t="s">
        <v>309</v>
      </c>
      <c r="F2652" s="125">
        <v>1</v>
      </c>
      <c r="G2652" s="86">
        <v>65000000</v>
      </c>
      <c r="H2652" s="70">
        <f t="shared" si="402"/>
        <v>16250000</v>
      </c>
      <c r="I2652" s="65">
        <v>1</v>
      </c>
      <c r="J2652" s="87">
        <f t="shared" si="404"/>
        <v>65000000</v>
      </c>
      <c r="K2652" s="70">
        <f t="shared" si="404"/>
        <v>16250000</v>
      </c>
      <c r="L2652" s="120"/>
      <c r="M2652" s="120"/>
      <c r="N2652" s="120"/>
      <c r="O2652" s="120"/>
      <c r="P2652" s="121"/>
      <c r="Q2652" s="85">
        <v>2012</v>
      </c>
      <c r="R2652" s="85">
        <v>8</v>
      </c>
      <c r="S2652" s="75">
        <f t="shared" si="398"/>
        <v>0.125</v>
      </c>
      <c r="T2652" s="76">
        <f t="shared" si="399"/>
        <v>8125000</v>
      </c>
      <c r="U2652" s="66">
        <f t="shared" si="403"/>
        <v>6</v>
      </c>
      <c r="V2652" s="66"/>
      <c r="W2652" s="77">
        <f t="shared" si="400"/>
        <v>48750000</v>
      </c>
      <c r="X2652" s="18">
        <f t="shared" si="405"/>
        <v>16250000</v>
      </c>
    </row>
    <row r="2653" spans="1:24" s="118" customFormat="1" ht="30" hidden="1" x14ac:dyDescent="0.25">
      <c r="A2653" s="65">
        <f t="shared" si="401"/>
        <v>504</v>
      </c>
      <c r="B2653" s="106"/>
      <c r="C2653" s="346" t="s">
        <v>3013</v>
      </c>
      <c r="D2653" s="106">
        <v>17003</v>
      </c>
      <c r="E2653" s="113" t="s">
        <v>309</v>
      </c>
      <c r="F2653" s="347">
        <v>1</v>
      </c>
      <c r="G2653" s="159">
        <v>19100000</v>
      </c>
      <c r="H2653" s="110">
        <f t="shared" si="402"/>
        <v>15280000</v>
      </c>
      <c r="I2653" s="108">
        <v>1</v>
      </c>
      <c r="J2653" s="160">
        <f t="shared" si="404"/>
        <v>19100000</v>
      </c>
      <c r="K2653" s="110">
        <f t="shared" si="404"/>
        <v>15280000</v>
      </c>
      <c r="L2653" s="322"/>
      <c r="M2653" s="322"/>
      <c r="N2653" s="322"/>
      <c r="O2653" s="322"/>
      <c r="P2653" s="322"/>
      <c r="Q2653" s="108">
        <v>2017</v>
      </c>
      <c r="R2653" s="108">
        <v>5</v>
      </c>
      <c r="S2653" s="114">
        <f t="shared" si="398"/>
        <v>0.2</v>
      </c>
      <c r="T2653" s="115">
        <f t="shared" si="399"/>
        <v>3820000</v>
      </c>
      <c r="U2653" s="106">
        <f t="shared" si="403"/>
        <v>1</v>
      </c>
      <c r="V2653" s="106"/>
      <c r="W2653" s="116">
        <f t="shared" si="400"/>
        <v>3820000</v>
      </c>
      <c r="X2653" s="117"/>
    </row>
    <row r="2654" spans="1:24" s="78" customFormat="1" ht="16.5" hidden="1" customHeight="1" x14ac:dyDescent="0.2">
      <c r="A2654" s="65">
        <f t="shared" si="401"/>
        <v>505</v>
      </c>
      <c r="B2654" s="66"/>
      <c r="C2654" s="67" t="s">
        <v>3014</v>
      </c>
      <c r="D2654" s="66">
        <v>5000712</v>
      </c>
      <c r="E2654" s="68" t="s">
        <v>58</v>
      </c>
      <c r="F2654" s="65">
        <v>1</v>
      </c>
      <c r="G2654" s="86">
        <v>6200000</v>
      </c>
      <c r="H2654" s="70">
        <v>0</v>
      </c>
      <c r="I2654" s="65">
        <v>1</v>
      </c>
      <c r="J2654" s="87">
        <f t="shared" si="404"/>
        <v>6200000</v>
      </c>
      <c r="K2654" s="70">
        <f t="shared" si="404"/>
        <v>0</v>
      </c>
      <c r="L2654" s="68"/>
      <c r="M2654" s="68"/>
      <c r="N2654" s="68"/>
      <c r="O2654" s="72"/>
      <c r="P2654" s="73"/>
      <c r="Q2654" s="74">
        <v>2000</v>
      </c>
      <c r="R2654" s="74">
        <v>10</v>
      </c>
      <c r="S2654" s="75">
        <f t="shared" si="398"/>
        <v>0.1</v>
      </c>
      <c r="T2654" s="76">
        <f t="shared" si="399"/>
        <v>620000</v>
      </c>
      <c r="U2654" s="66">
        <f t="shared" si="403"/>
        <v>18</v>
      </c>
      <c r="V2654" s="66"/>
      <c r="W2654" s="77">
        <f t="shared" si="400"/>
        <v>11160000</v>
      </c>
      <c r="X2654" s="18">
        <f t="shared" si="405"/>
        <v>0</v>
      </c>
    </row>
    <row r="2655" spans="1:24" s="78" customFormat="1" ht="16.5" hidden="1" customHeight="1" x14ac:dyDescent="0.2">
      <c r="A2655" s="65">
        <f t="shared" si="401"/>
        <v>506</v>
      </c>
      <c r="B2655" s="66"/>
      <c r="C2655" s="67" t="s">
        <v>3015</v>
      </c>
      <c r="D2655" s="66" t="s">
        <v>3016</v>
      </c>
      <c r="E2655" s="68" t="s">
        <v>58</v>
      </c>
      <c r="F2655" s="65">
        <v>1</v>
      </c>
      <c r="G2655" s="88">
        <v>5500000</v>
      </c>
      <c r="H2655" s="70">
        <f t="shared" si="402"/>
        <v>550000</v>
      </c>
      <c r="I2655" s="65">
        <v>1</v>
      </c>
      <c r="J2655" s="87">
        <f t="shared" si="404"/>
        <v>5500000</v>
      </c>
      <c r="K2655" s="70">
        <f t="shared" si="404"/>
        <v>550000</v>
      </c>
      <c r="L2655" s="68"/>
      <c r="M2655" s="68"/>
      <c r="N2655" s="68"/>
      <c r="O2655" s="72"/>
      <c r="P2655" s="73"/>
      <c r="Q2655" s="74">
        <v>2009</v>
      </c>
      <c r="R2655" s="74">
        <v>10</v>
      </c>
      <c r="S2655" s="75">
        <f t="shared" si="398"/>
        <v>0.1</v>
      </c>
      <c r="T2655" s="76">
        <f t="shared" si="399"/>
        <v>550000</v>
      </c>
      <c r="U2655" s="66">
        <f t="shared" si="403"/>
        <v>9</v>
      </c>
      <c r="V2655" s="66"/>
      <c r="W2655" s="77">
        <f t="shared" si="400"/>
        <v>4950000</v>
      </c>
      <c r="X2655" s="18">
        <f t="shared" si="405"/>
        <v>550000</v>
      </c>
    </row>
    <row r="2656" spans="1:24" s="78" customFormat="1" ht="16.5" hidden="1" customHeight="1" x14ac:dyDescent="0.2">
      <c r="A2656" s="65">
        <f t="shared" si="401"/>
        <v>507</v>
      </c>
      <c r="B2656" s="66"/>
      <c r="C2656" s="67" t="s">
        <v>3015</v>
      </c>
      <c r="D2656" s="66" t="s">
        <v>3017</v>
      </c>
      <c r="E2656" s="68" t="s">
        <v>58</v>
      </c>
      <c r="F2656" s="65">
        <v>1</v>
      </c>
      <c r="G2656" s="88">
        <v>5500000</v>
      </c>
      <c r="H2656" s="70">
        <f t="shared" si="402"/>
        <v>550000</v>
      </c>
      <c r="I2656" s="65">
        <v>1</v>
      </c>
      <c r="J2656" s="87">
        <f t="shared" si="404"/>
        <v>5500000</v>
      </c>
      <c r="K2656" s="70">
        <f t="shared" si="404"/>
        <v>550000</v>
      </c>
      <c r="L2656" s="68"/>
      <c r="M2656" s="68"/>
      <c r="N2656" s="68"/>
      <c r="O2656" s="72"/>
      <c r="P2656" s="73"/>
      <c r="Q2656" s="74">
        <v>2009</v>
      </c>
      <c r="R2656" s="74">
        <v>10</v>
      </c>
      <c r="S2656" s="75">
        <f t="shared" si="398"/>
        <v>0.1</v>
      </c>
      <c r="T2656" s="76">
        <f t="shared" si="399"/>
        <v>550000</v>
      </c>
      <c r="U2656" s="66">
        <f t="shared" si="403"/>
        <v>9</v>
      </c>
      <c r="V2656" s="66"/>
      <c r="W2656" s="77">
        <f t="shared" si="400"/>
        <v>4950000</v>
      </c>
      <c r="X2656" s="18">
        <f t="shared" si="405"/>
        <v>550000</v>
      </c>
    </row>
    <row r="2657" spans="1:24" s="78" customFormat="1" ht="27" hidden="1" customHeight="1" x14ac:dyDescent="0.2">
      <c r="A2657" s="65">
        <f t="shared" si="401"/>
        <v>508</v>
      </c>
      <c r="B2657" s="66"/>
      <c r="C2657" s="67" t="s">
        <v>3018</v>
      </c>
      <c r="D2657" s="66">
        <v>16024</v>
      </c>
      <c r="E2657" s="68" t="s">
        <v>58</v>
      </c>
      <c r="F2657" s="65">
        <v>10</v>
      </c>
      <c r="G2657" s="88">
        <v>837830000</v>
      </c>
      <c r="H2657" s="70">
        <f t="shared" si="402"/>
        <v>628372500</v>
      </c>
      <c r="I2657" s="65">
        <v>10</v>
      </c>
      <c r="J2657" s="87">
        <f t="shared" si="404"/>
        <v>837830000</v>
      </c>
      <c r="K2657" s="70">
        <f t="shared" si="404"/>
        <v>628372500</v>
      </c>
      <c r="L2657" s="68"/>
      <c r="M2657" s="68"/>
      <c r="N2657" s="68"/>
      <c r="O2657" s="72"/>
      <c r="P2657" s="73"/>
      <c r="Q2657" s="74">
        <v>2016</v>
      </c>
      <c r="R2657" s="74">
        <v>8</v>
      </c>
      <c r="S2657" s="75">
        <f t="shared" si="398"/>
        <v>0.125</v>
      </c>
      <c r="T2657" s="76">
        <f t="shared" si="399"/>
        <v>104728750</v>
      </c>
      <c r="U2657" s="66">
        <f t="shared" si="403"/>
        <v>2</v>
      </c>
      <c r="V2657" s="66"/>
      <c r="W2657" s="77">
        <f t="shared" si="400"/>
        <v>209457500</v>
      </c>
      <c r="X2657" s="18">
        <f t="shared" si="405"/>
        <v>628372500</v>
      </c>
    </row>
    <row r="2658" spans="1:24" s="78" customFormat="1" ht="27" hidden="1" customHeight="1" x14ac:dyDescent="0.2">
      <c r="A2658" s="65">
        <f t="shared" si="401"/>
        <v>509</v>
      </c>
      <c r="B2658" s="66"/>
      <c r="C2658" s="67" t="s">
        <v>3019</v>
      </c>
      <c r="D2658" s="66">
        <v>16028</v>
      </c>
      <c r="E2658" s="68" t="s">
        <v>58</v>
      </c>
      <c r="F2658" s="65">
        <v>1</v>
      </c>
      <c r="G2658" s="88">
        <v>306330000</v>
      </c>
      <c r="H2658" s="70">
        <f t="shared" si="402"/>
        <v>229747500</v>
      </c>
      <c r="I2658" s="65">
        <v>1</v>
      </c>
      <c r="J2658" s="87">
        <f t="shared" si="404"/>
        <v>306330000</v>
      </c>
      <c r="K2658" s="70">
        <f t="shared" si="404"/>
        <v>229747500</v>
      </c>
      <c r="L2658" s="68"/>
      <c r="M2658" s="68"/>
      <c r="N2658" s="68"/>
      <c r="O2658" s="72"/>
      <c r="P2658" s="73"/>
      <c r="Q2658" s="74">
        <v>2016</v>
      </c>
      <c r="R2658" s="74">
        <v>8</v>
      </c>
      <c r="S2658" s="75">
        <f t="shared" si="398"/>
        <v>0.125</v>
      </c>
      <c r="T2658" s="76">
        <f t="shared" si="399"/>
        <v>38291250</v>
      </c>
      <c r="U2658" s="66">
        <f t="shared" si="403"/>
        <v>2</v>
      </c>
      <c r="V2658" s="66"/>
      <c r="W2658" s="77">
        <f t="shared" si="400"/>
        <v>76582500</v>
      </c>
      <c r="X2658" s="18">
        <f t="shared" si="405"/>
        <v>229747500</v>
      </c>
    </row>
    <row r="2659" spans="1:24" ht="30" hidden="1" x14ac:dyDescent="0.25">
      <c r="A2659" s="65">
        <f t="shared" si="401"/>
        <v>510</v>
      </c>
      <c r="B2659" s="66"/>
      <c r="C2659" s="67" t="s">
        <v>3020</v>
      </c>
      <c r="D2659" s="66" t="s">
        <v>3021</v>
      </c>
      <c r="E2659" s="153" t="s">
        <v>261</v>
      </c>
      <c r="F2659" s="65">
        <v>1</v>
      </c>
      <c r="G2659" s="88">
        <v>8256000</v>
      </c>
      <c r="H2659" s="70">
        <v>0</v>
      </c>
      <c r="I2659" s="65">
        <v>1</v>
      </c>
      <c r="J2659" s="87">
        <f t="shared" si="404"/>
        <v>8256000</v>
      </c>
      <c r="K2659" s="70">
        <f t="shared" si="404"/>
        <v>0</v>
      </c>
      <c r="L2659" s="72"/>
      <c r="M2659" s="72"/>
      <c r="N2659" s="72"/>
      <c r="O2659" s="66"/>
      <c r="P2659" s="90"/>
      <c r="Q2659" s="65">
        <v>1998</v>
      </c>
      <c r="R2659" s="66">
        <v>10</v>
      </c>
      <c r="S2659" s="75">
        <f t="shared" si="398"/>
        <v>0.1</v>
      </c>
      <c r="T2659" s="76">
        <f t="shared" si="399"/>
        <v>825600</v>
      </c>
      <c r="U2659" s="66">
        <f t="shared" si="403"/>
        <v>20</v>
      </c>
      <c r="V2659" s="66"/>
      <c r="W2659" s="77">
        <f t="shared" si="400"/>
        <v>16512000</v>
      </c>
      <c r="X2659" s="18">
        <f t="shared" si="405"/>
        <v>0</v>
      </c>
    </row>
    <row r="2660" spans="1:24" s="19" customFormat="1" ht="45" hidden="1" x14ac:dyDescent="0.25">
      <c r="A2660" s="65">
        <f t="shared" si="401"/>
        <v>511</v>
      </c>
      <c r="B2660" s="65"/>
      <c r="C2660" s="235" t="s">
        <v>3022</v>
      </c>
      <c r="D2660" s="66">
        <v>14026</v>
      </c>
      <c r="E2660" s="68" t="s">
        <v>1097</v>
      </c>
      <c r="F2660" s="74">
        <v>1</v>
      </c>
      <c r="G2660" s="88">
        <v>95000000</v>
      </c>
      <c r="H2660" s="70">
        <f t="shared" si="402"/>
        <v>57000000</v>
      </c>
      <c r="I2660" s="65">
        <v>1</v>
      </c>
      <c r="J2660" s="87">
        <v>95000000</v>
      </c>
      <c r="K2660" s="70">
        <f t="shared" si="404"/>
        <v>57000000</v>
      </c>
      <c r="L2660" s="67"/>
      <c r="M2660" s="67"/>
      <c r="N2660" s="67"/>
      <c r="O2660" s="65"/>
      <c r="P2660" s="84"/>
      <c r="Q2660" s="65">
        <v>2014</v>
      </c>
      <c r="R2660" s="65">
        <v>10</v>
      </c>
      <c r="S2660" s="75">
        <f t="shared" si="398"/>
        <v>0.1</v>
      </c>
      <c r="T2660" s="76">
        <f t="shared" si="399"/>
        <v>9500000</v>
      </c>
      <c r="U2660" s="66">
        <f t="shared" si="403"/>
        <v>4</v>
      </c>
      <c r="V2660" s="66"/>
      <c r="W2660" s="77">
        <f t="shared" si="400"/>
        <v>38000000</v>
      </c>
    </row>
    <row r="2661" spans="1:24" s="19" customFormat="1" hidden="1" x14ac:dyDescent="0.25">
      <c r="A2661" s="65">
        <f t="shared" si="401"/>
        <v>512</v>
      </c>
      <c r="B2661" s="227"/>
      <c r="C2661" s="348" t="s">
        <v>3023</v>
      </c>
      <c r="D2661" s="66">
        <v>14027</v>
      </c>
      <c r="E2661" s="68" t="s">
        <v>1097</v>
      </c>
      <c r="F2661" s="227">
        <v>1</v>
      </c>
      <c r="G2661" s="349">
        <v>90000000</v>
      </c>
      <c r="H2661" s="70">
        <f t="shared" si="402"/>
        <v>54000000</v>
      </c>
      <c r="I2661" s="227">
        <v>1</v>
      </c>
      <c r="J2661" s="350">
        <v>90000000</v>
      </c>
      <c r="K2661" s="70">
        <f t="shared" si="404"/>
        <v>54000000</v>
      </c>
      <c r="L2661" s="225"/>
      <c r="M2661" s="225"/>
      <c r="N2661" s="225"/>
      <c r="O2661" s="227"/>
      <c r="P2661" s="351"/>
      <c r="Q2661" s="227">
        <v>2014</v>
      </c>
      <c r="R2661" s="227">
        <v>10</v>
      </c>
      <c r="S2661" s="234">
        <f t="shared" si="398"/>
        <v>0.1</v>
      </c>
      <c r="T2661" s="76">
        <f t="shared" si="399"/>
        <v>9000000</v>
      </c>
      <c r="U2661" s="66">
        <f t="shared" si="403"/>
        <v>4</v>
      </c>
      <c r="V2661" s="66"/>
      <c r="W2661" s="77">
        <f t="shared" si="400"/>
        <v>36000000</v>
      </c>
    </row>
    <row r="2662" spans="1:24" s="130" customFormat="1" hidden="1" x14ac:dyDescent="0.25">
      <c r="A2662" s="65">
        <f t="shared" si="401"/>
        <v>513</v>
      </c>
      <c r="B2662" s="65"/>
      <c r="C2662" s="103" t="s">
        <v>3024</v>
      </c>
      <c r="D2662" s="66">
        <v>14017</v>
      </c>
      <c r="E2662" s="68" t="s">
        <v>1097</v>
      </c>
      <c r="F2662" s="125">
        <v>1</v>
      </c>
      <c r="G2662" s="187">
        <v>80000000</v>
      </c>
      <c r="H2662" s="70">
        <f t="shared" si="402"/>
        <v>48000000</v>
      </c>
      <c r="I2662" s="125">
        <v>1</v>
      </c>
      <c r="J2662" s="188">
        <v>80000000</v>
      </c>
      <c r="K2662" s="70">
        <f t="shared" si="404"/>
        <v>48000000</v>
      </c>
      <c r="L2662" s="67"/>
      <c r="M2662" s="67"/>
      <c r="N2662" s="67"/>
      <c r="O2662" s="65"/>
      <c r="P2662" s="84"/>
      <c r="Q2662" s="65">
        <v>2014</v>
      </c>
      <c r="R2662" s="65">
        <v>10</v>
      </c>
      <c r="S2662" s="75">
        <f t="shared" ref="S2662:S2707" si="406">100%/R2662</f>
        <v>0.1</v>
      </c>
      <c r="T2662" s="76">
        <f t="shared" si="399"/>
        <v>8000000</v>
      </c>
      <c r="U2662" s="66">
        <f t="shared" si="403"/>
        <v>4</v>
      </c>
      <c r="V2662" s="66"/>
      <c r="W2662" s="77">
        <f t="shared" si="400"/>
        <v>32000000</v>
      </c>
    </row>
    <row r="2663" spans="1:24" s="130" customFormat="1" hidden="1" x14ac:dyDescent="0.25">
      <c r="A2663" s="65">
        <f t="shared" si="401"/>
        <v>514</v>
      </c>
      <c r="B2663" s="65"/>
      <c r="C2663" s="103" t="s">
        <v>3025</v>
      </c>
      <c r="D2663" s="66">
        <v>14018</v>
      </c>
      <c r="E2663" s="68" t="s">
        <v>1097</v>
      </c>
      <c r="F2663" s="125">
        <v>1</v>
      </c>
      <c r="G2663" s="187">
        <v>88000000</v>
      </c>
      <c r="H2663" s="70">
        <f t="shared" si="402"/>
        <v>52800000</v>
      </c>
      <c r="I2663" s="125">
        <v>1</v>
      </c>
      <c r="J2663" s="188">
        <v>88000000</v>
      </c>
      <c r="K2663" s="70">
        <f t="shared" si="404"/>
        <v>52800000</v>
      </c>
      <c r="L2663" s="67"/>
      <c r="M2663" s="67"/>
      <c r="N2663" s="67"/>
      <c r="O2663" s="65"/>
      <c r="P2663" s="84"/>
      <c r="Q2663" s="65">
        <v>2014</v>
      </c>
      <c r="R2663" s="65">
        <v>10</v>
      </c>
      <c r="S2663" s="75">
        <f t="shared" si="406"/>
        <v>0.1</v>
      </c>
      <c r="T2663" s="76">
        <f t="shared" si="399"/>
        <v>8800000</v>
      </c>
      <c r="U2663" s="66">
        <f t="shared" si="403"/>
        <v>4</v>
      </c>
      <c r="V2663" s="66"/>
      <c r="W2663" s="77">
        <f t="shared" si="400"/>
        <v>35200000</v>
      </c>
    </row>
    <row r="2664" spans="1:24" s="130" customFormat="1" ht="30" hidden="1" x14ac:dyDescent="0.25">
      <c r="A2664" s="65">
        <f t="shared" ref="A2664:A2671" si="407">+A2663+1</f>
        <v>515</v>
      </c>
      <c r="B2664" s="65"/>
      <c r="C2664" s="67" t="s">
        <v>3026</v>
      </c>
      <c r="D2664" s="66">
        <v>14019</v>
      </c>
      <c r="E2664" s="68" t="s">
        <v>1097</v>
      </c>
      <c r="F2664" s="125">
        <v>1</v>
      </c>
      <c r="G2664" s="88">
        <v>86000000</v>
      </c>
      <c r="H2664" s="70">
        <f t="shared" ref="H2664:H2745" si="408">G2664-W2664</f>
        <v>51600000</v>
      </c>
      <c r="I2664" s="65">
        <v>1</v>
      </c>
      <c r="J2664" s="87">
        <v>86000000</v>
      </c>
      <c r="K2664" s="70">
        <f t="shared" si="404"/>
        <v>51600000</v>
      </c>
      <c r="L2664" s="67"/>
      <c r="M2664" s="67"/>
      <c r="N2664" s="67"/>
      <c r="O2664" s="65"/>
      <c r="P2664" s="84"/>
      <c r="Q2664" s="65">
        <v>2014</v>
      </c>
      <c r="R2664" s="65">
        <v>10</v>
      </c>
      <c r="S2664" s="75">
        <f t="shared" si="406"/>
        <v>0.1</v>
      </c>
      <c r="T2664" s="76">
        <f t="shared" si="399"/>
        <v>8600000</v>
      </c>
      <c r="U2664" s="66">
        <f t="shared" si="403"/>
        <v>4</v>
      </c>
      <c r="V2664" s="66"/>
      <c r="W2664" s="77">
        <f t="shared" si="400"/>
        <v>34400000</v>
      </c>
    </row>
    <row r="2665" spans="1:24" s="19" customFormat="1" ht="30" hidden="1" x14ac:dyDescent="0.25">
      <c r="A2665" s="65">
        <f t="shared" si="407"/>
        <v>516</v>
      </c>
      <c r="B2665" s="65"/>
      <c r="C2665" s="235" t="s">
        <v>3027</v>
      </c>
      <c r="D2665" s="66">
        <v>14029</v>
      </c>
      <c r="E2665" s="68" t="s">
        <v>1097</v>
      </c>
      <c r="F2665" s="65">
        <v>2</v>
      </c>
      <c r="G2665" s="187">
        <v>50000000</v>
      </c>
      <c r="H2665" s="70">
        <f t="shared" si="408"/>
        <v>30000000</v>
      </c>
      <c r="I2665" s="65">
        <v>2</v>
      </c>
      <c r="J2665" s="188">
        <v>50000000</v>
      </c>
      <c r="K2665" s="70">
        <f t="shared" si="404"/>
        <v>30000000</v>
      </c>
      <c r="L2665" s="67"/>
      <c r="M2665" s="67"/>
      <c r="N2665" s="67"/>
      <c r="O2665" s="65"/>
      <c r="P2665" s="84"/>
      <c r="Q2665" s="65">
        <v>2014</v>
      </c>
      <c r="R2665" s="65">
        <v>10</v>
      </c>
      <c r="S2665" s="75">
        <f t="shared" si="406"/>
        <v>0.1</v>
      </c>
      <c r="T2665" s="76">
        <f t="shared" si="399"/>
        <v>5000000</v>
      </c>
      <c r="U2665" s="66">
        <f t="shared" si="403"/>
        <v>4</v>
      </c>
      <c r="V2665" s="66"/>
      <c r="W2665" s="77">
        <f t="shared" si="400"/>
        <v>20000000</v>
      </c>
    </row>
    <row r="2666" spans="1:24" ht="30" hidden="1" x14ac:dyDescent="0.25">
      <c r="A2666" s="65">
        <f t="shared" si="407"/>
        <v>517</v>
      </c>
      <c r="B2666" s="65"/>
      <c r="C2666" s="235" t="s">
        <v>3028</v>
      </c>
      <c r="D2666" s="66">
        <v>14020</v>
      </c>
      <c r="E2666" s="68" t="s">
        <v>1097</v>
      </c>
      <c r="F2666" s="65">
        <v>1</v>
      </c>
      <c r="G2666" s="187">
        <v>48000000</v>
      </c>
      <c r="H2666" s="70">
        <f t="shared" si="408"/>
        <v>28800000</v>
      </c>
      <c r="I2666" s="65">
        <v>1</v>
      </c>
      <c r="J2666" s="188">
        <v>48000000</v>
      </c>
      <c r="K2666" s="70">
        <f t="shared" si="404"/>
        <v>28800000</v>
      </c>
      <c r="L2666" s="67"/>
      <c r="M2666" s="67"/>
      <c r="N2666" s="67"/>
      <c r="O2666" s="65"/>
      <c r="P2666" s="84"/>
      <c r="Q2666" s="65">
        <v>2014</v>
      </c>
      <c r="R2666" s="65">
        <v>10</v>
      </c>
      <c r="S2666" s="75">
        <f t="shared" si="406"/>
        <v>0.1</v>
      </c>
      <c r="T2666" s="76">
        <f t="shared" si="399"/>
        <v>4800000</v>
      </c>
      <c r="U2666" s="66">
        <f t="shared" si="403"/>
        <v>4</v>
      </c>
      <c r="V2666" s="66"/>
      <c r="W2666" s="77">
        <f t="shared" si="400"/>
        <v>19200000</v>
      </c>
    </row>
    <row r="2667" spans="1:24" hidden="1" x14ac:dyDescent="0.25">
      <c r="A2667" s="65">
        <f t="shared" si="407"/>
        <v>518</v>
      </c>
      <c r="B2667" s="65"/>
      <c r="C2667" s="103" t="s">
        <v>3029</v>
      </c>
      <c r="D2667" s="66">
        <v>14021</v>
      </c>
      <c r="E2667" s="68" t="s">
        <v>1097</v>
      </c>
      <c r="F2667" s="65">
        <v>1</v>
      </c>
      <c r="G2667" s="187">
        <v>65000000</v>
      </c>
      <c r="H2667" s="70">
        <f t="shared" si="408"/>
        <v>39000000</v>
      </c>
      <c r="I2667" s="65">
        <v>1</v>
      </c>
      <c r="J2667" s="188">
        <v>65000000</v>
      </c>
      <c r="K2667" s="70">
        <f t="shared" si="404"/>
        <v>39000000</v>
      </c>
      <c r="L2667" s="67"/>
      <c r="M2667" s="67"/>
      <c r="N2667" s="67"/>
      <c r="O2667" s="65"/>
      <c r="P2667" s="84"/>
      <c r="Q2667" s="65">
        <v>2014</v>
      </c>
      <c r="R2667" s="65">
        <v>10</v>
      </c>
      <c r="S2667" s="75">
        <f t="shared" si="406"/>
        <v>0.1</v>
      </c>
      <c r="T2667" s="76">
        <f t="shared" si="399"/>
        <v>6500000</v>
      </c>
      <c r="U2667" s="66">
        <f t="shared" si="403"/>
        <v>4</v>
      </c>
      <c r="V2667" s="66"/>
      <c r="W2667" s="77">
        <f t="shared" si="400"/>
        <v>26000000</v>
      </c>
    </row>
    <row r="2668" spans="1:24" ht="30" hidden="1" x14ac:dyDescent="0.25">
      <c r="A2668" s="65">
        <f t="shared" si="407"/>
        <v>519</v>
      </c>
      <c r="B2668" s="66"/>
      <c r="C2668" s="67" t="s">
        <v>3030</v>
      </c>
      <c r="D2668" s="66">
        <v>14051</v>
      </c>
      <c r="E2668" s="68" t="s">
        <v>1097</v>
      </c>
      <c r="F2668" s="65">
        <v>1</v>
      </c>
      <c r="G2668" s="88">
        <v>123999600</v>
      </c>
      <c r="H2668" s="70">
        <f t="shared" si="408"/>
        <v>74399760</v>
      </c>
      <c r="I2668" s="65">
        <v>1</v>
      </c>
      <c r="J2668" s="87">
        <v>123999600</v>
      </c>
      <c r="K2668" s="70">
        <f t="shared" si="404"/>
        <v>74399760</v>
      </c>
      <c r="L2668" s="72"/>
      <c r="M2668" s="72"/>
      <c r="N2668" s="72"/>
      <c r="O2668" s="66"/>
      <c r="P2668" s="90"/>
      <c r="Q2668" s="65">
        <v>2014</v>
      </c>
      <c r="R2668" s="66">
        <v>10</v>
      </c>
      <c r="S2668" s="75">
        <f t="shared" si="406"/>
        <v>0.1</v>
      </c>
      <c r="T2668" s="76">
        <f t="shared" si="399"/>
        <v>12399960</v>
      </c>
      <c r="U2668" s="66">
        <f t="shared" ref="U2668:U2705" si="409">2018-Q2668</f>
        <v>4</v>
      </c>
      <c r="V2668" s="66"/>
      <c r="W2668" s="77">
        <f t="shared" si="400"/>
        <v>49599840</v>
      </c>
    </row>
    <row r="2669" spans="1:24" ht="21" hidden="1" customHeight="1" x14ac:dyDescent="0.25">
      <c r="A2669" s="65">
        <f t="shared" si="407"/>
        <v>520</v>
      </c>
      <c r="B2669" s="66"/>
      <c r="C2669" s="67" t="s">
        <v>2395</v>
      </c>
      <c r="D2669" s="66">
        <v>5001976</v>
      </c>
      <c r="E2669" s="72" t="s">
        <v>288</v>
      </c>
      <c r="F2669" s="65">
        <v>1</v>
      </c>
      <c r="G2669" s="69">
        <v>16950000</v>
      </c>
      <c r="H2669" s="70">
        <v>0</v>
      </c>
      <c r="I2669" s="65">
        <v>1</v>
      </c>
      <c r="J2669" s="87">
        <f>G2669</f>
        <v>16950000</v>
      </c>
      <c r="K2669" s="70">
        <f t="shared" si="404"/>
        <v>0</v>
      </c>
      <c r="L2669" s="72"/>
      <c r="M2669" s="72"/>
      <c r="N2669" s="72"/>
      <c r="O2669" s="211"/>
      <c r="P2669" s="90"/>
      <c r="Q2669" s="65">
        <v>2009</v>
      </c>
      <c r="R2669" s="66">
        <v>5</v>
      </c>
      <c r="S2669" s="75">
        <f t="shared" si="406"/>
        <v>0.2</v>
      </c>
      <c r="T2669" s="76">
        <f t="shared" si="399"/>
        <v>3390000</v>
      </c>
      <c r="U2669" s="66">
        <f t="shared" si="409"/>
        <v>9</v>
      </c>
      <c r="V2669" s="66"/>
      <c r="W2669" s="77">
        <f t="shared" si="400"/>
        <v>30510000</v>
      </c>
      <c r="X2669" s="18">
        <f>IF(H2669&lt;0,0,H2669)</f>
        <v>0</v>
      </c>
    </row>
    <row r="2670" spans="1:24" ht="30" hidden="1" x14ac:dyDescent="0.25">
      <c r="A2670" s="65">
        <f t="shared" si="407"/>
        <v>521</v>
      </c>
      <c r="B2670" s="66"/>
      <c r="C2670" s="67" t="s">
        <v>3031</v>
      </c>
      <c r="D2670" s="66">
        <v>15039</v>
      </c>
      <c r="E2670" s="72" t="s">
        <v>288</v>
      </c>
      <c r="F2670" s="65">
        <v>1</v>
      </c>
      <c r="G2670" s="69">
        <v>9179500</v>
      </c>
      <c r="H2670" s="70">
        <f t="shared" si="408"/>
        <v>5737187.5</v>
      </c>
      <c r="I2670" s="65">
        <v>1</v>
      </c>
      <c r="J2670" s="87">
        <v>9179500</v>
      </c>
      <c r="K2670" s="70">
        <f t="shared" si="404"/>
        <v>5737187.5</v>
      </c>
      <c r="L2670" s="72"/>
      <c r="M2670" s="72"/>
      <c r="N2670" s="72"/>
      <c r="O2670" s="211"/>
      <c r="P2670" s="90"/>
      <c r="Q2670" s="65">
        <v>2015</v>
      </c>
      <c r="R2670" s="66">
        <v>8</v>
      </c>
      <c r="S2670" s="75">
        <f t="shared" si="406"/>
        <v>0.125</v>
      </c>
      <c r="T2670" s="76">
        <f t="shared" si="399"/>
        <v>1147437.5</v>
      </c>
      <c r="U2670" s="66">
        <f t="shared" si="409"/>
        <v>3</v>
      </c>
      <c r="V2670" s="66"/>
      <c r="W2670" s="77">
        <f t="shared" si="400"/>
        <v>3442312.5</v>
      </c>
    </row>
    <row r="2671" spans="1:24" ht="30" hidden="1" x14ac:dyDescent="0.25">
      <c r="A2671" s="65">
        <f t="shared" si="407"/>
        <v>522</v>
      </c>
      <c r="B2671" s="66"/>
      <c r="C2671" s="67" t="s">
        <v>3001</v>
      </c>
      <c r="D2671" s="66">
        <v>15037</v>
      </c>
      <c r="E2671" s="72" t="s">
        <v>288</v>
      </c>
      <c r="F2671" s="65">
        <v>1</v>
      </c>
      <c r="G2671" s="86">
        <v>23375000</v>
      </c>
      <c r="H2671" s="70">
        <f t="shared" si="408"/>
        <v>9350000</v>
      </c>
      <c r="I2671" s="65">
        <v>1</v>
      </c>
      <c r="J2671" s="87">
        <f>G2671</f>
        <v>23375000</v>
      </c>
      <c r="K2671" s="70">
        <f t="shared" ref="K2671:K2708" si="410">H2671</f>
        <v>9350000</v>
      </c>
      <c r="L2671" s="72"/>
      <c r="M2671" s="72"/>
      <c r="N2671" s="72"/>
      <c r="O2671" s="72"/>
      <c r="P2671" s="90"/>
      <c r="Q2671" s="65">
        <v>2015</v>
      </c>
      <c r="R2671" s="66">
        <v>5</v>
      </c>
      <c r="S2671" s="75">
        <f t="shared" si="406"/>
        <v>0.2</v>
      </c>
      <c r="T2671" s="76">
        <f t="shared" si="399"/>
        <v>4675000</v>
      </c>
      <c r="U2671" s="66">
        <f t="shared" si="409"/>
        <v>3</v>
      </c>
      <c r="V2671" s="66"/>
      <c r="W2671" s="77">
        <f t="shared" si="400"/>
        <v>14025000</v>
      </c>
    </row>
    <row r="2672" spans="1:24" s="332" customFormat="1" ht="27" hidden="1" customHeight="1" x14ac:dyDescent="0.2">
      <c r="A2672" s="48">
        <v>7</v>
      </c>
      <c r="B2672" s="266" t="s">
        <v>3032</v>
      </c>
      <c r="C2672" s="267"/>
      <c r="D2672" s="54"/>
      <c r="E2672" s="352"/>
      <c r="F2672" s="48">
        <f t="shared" ref="F2672:K2672" si="411">SUM(F2673:F2697)</f>
        <v>25</v>
      </c>
      <c r="G2672" s="353">
        <f t="shared" si="411"/>
        <v>3116878634</v>
      </c>
      <c r="H2672" s="354">
        <f t="shared" si="411"/>
        <v>1025496226.8</v>
      </c>
      <c r="I2672" s="355">
        <f t="shared" si="411"/>
        <v>25</v>
      </c>
      <c r="J2672" s="354">
        <f>SUM(J2673:J2697)</f>
        <v>3116878634</v>
      </c>
      <c r="K2672" s="354">
        <f t="shared" si="411"/>
        <v>1025496226.8</v>
      </c>
      <c r="L2672" s="356"/>
      <c r="M2672" s="356"/>
      <c r="N2672" s="356"/>
      <c r="O2672" s="357"/>
      <c r="P2672" s="358"/>
      <c r="Q2672" s="48"/>
      <c r="R2672" s="54"/>
      <c r="S2672" s="312"/>
      <c r="T2672" s="274"/>
      <c r="U2672" s="66">
        <f t="shared" si="409"/>
        <v>2018</v>
      </c>
      <c r="V2672" s="359">
        <f>SUM(V2673:V2697)</f>
        <v>449370463.39999998</v>
      </c>
      <c r="W2672" s="275"/>
    </row>
    <row r="2673" spans="1:24" s="78" customFormat="1" ht="30" hidden="1" x14ac:dyDescent="0.2">
      <c r="A2673" s="65">
        <v>1</v>
      </c>
      <c r="B2673" s="66"/>
      <c r="C2673" s="67" t="s">
        <v>3033</v>
      </c>
      <c r="D2673" s="66">
        <v>5001989</v>
      </c>
      <c r="E2673" s="68" t="s">
        <v>58</v>
      </c>
      <c r="F2673" s="65">
        <v>1</v>
      </c>
      <c r="G2673" s="86">
        <v>595000000</v>
      </c>
      <c r="H2673" s="70">
        <f t="shared" si="408"/>
        <v>178500000</v>
      </c>
      <c r="I2673" s="65">
        <v>1</v>
      </c>
      <c r="J2673" s="87">
        <f t="shared" ref="J2673:J2684" si="412">G2673</f>
        <v>595000000</v>
      </c>
      <c r="K2673" s="70">
        <f t="shared" si="410"/>
        <v>178500000</v>
      </c>
      <c r="L2673" s="68"/>
      <c r="M2673" s="68"/>
      <c r="N2673" s="68"/>
      <c r="O2673" s="72"/>
      <c r="P2673" s="73"/>
      <c r="Q2673" s="74">
        <v>2011</v>
      </c>
      <c r="R2673" s="74">
        <v>10</v>
      </c>
      <c r="S2673" s="75">
        <f t="shared" ref="S2673:S2697" si="413">100%/R2673</f>
        <v>0.1</v>
      </c>
      <c r="T2673" s="76">
        <f t="shared" si="399"/>
        <v>59500000</v>
      </c>
      <c r="U2673" s="66">
        <f t="shared" si="409"/>
        <v>7</v>
      </c>
      <c r="V2673" s="278">
        <f>T2673</f>
        <v>59500000</v>
      </c>
      <c r="W2673" s="77">
        <f t="shared" si="400"/>
        <v>416500000</v>
      </c>
      <c r="X2673" s="18">
        <f t="shared" ref="X2673:X2684" si="414">IF(H2673&lt;0,0,H2673)</f>
        <v>178500000</v>
      </c>
    </row>
    <row r="2674" spans="1:24" s="78" customFormat="1" ht="45" hidden="1" x14ac:dyDescent="0.2">
      <c r="A2674" s="65">
        <f>+A2673+1</f>
        <v>2</v>
      </c>
      <c r="B2674" s="66"/>
      <c r="C2674" s="67" t="s">
        <v>3034</v>
      </c>
      <c r="D2674" s="66">
        <v>5001993</v>
      </c>
      <c r="E2674" s="68" t="s">
        <v>58</v>
      </c>
      <c r="F2674" s="65">
        <v>1</v>
      </c>
      <c r="G2674" s="86">
        <v>581218600</v>
      </c>
      <c r="H2674" s="70">
        <f t="shared" si="408"/>
        <v>174365580</v>
      </c>
      <c r="I2674" s="65">
        <v>1</v>
      </c>
      <c r="J2674" s="87">
        <f t="shared" si="412"/>
        <v>581218600</v>
      </c>
      <c r="K2674" s="70">
        <f t="shared" si="410"/>
        <v>174365580</v>
      </c>
      <c r="L2674" s="68"/>
      <c r="M2674" s="68"/>
      <c r="N2674" s="68"/>
      <c r="O2674" s="72"/>
      <c r="P2674" s="73"/>
      <c r="Q2674" s="74">
        <v>2011</v>
      </c>
      <c r="R2674" s="74">
        <v>10</v>
      </c>
      <c r="S2674" s="75">
        <f t="shared" si="413"/>
        <v>0.1</v>
      </c>
      <c r="T2674" s="76">
        <f t="shared" si="399"/>
        <v>58121860</v>
      </c>
      <c r="U2674" s="66">
        <f t="shared" si="409"/>
        <v>7</v>
      </c>
      <c r="V2674" s="278">
        <f t="shared" ref="V2674:V2697" si="415">T2674</f>
        <v>58121860</v>
      </c>
      <c r="W2674" s="77">
        <f t="shared" si="400"/>
        <v>406853020</v>
      </c>
      <c r="X2674" s="18">
        <f t="shared" si="414"/>
        <v>174365580</v>
      </c>
    </row>
    <row r="2675" spans="1:24" s="78" customFormat="1" hidden="1" x14ac:dyDescent="0.2">
      <c r="A2675" s="65">
        <f t="shared" ref="A2675:A2697" si="416">+A2674+1</f>
        <v>3</v>
      </c>
      <c r="B2675" s="66"/>
      <c r="C2675" s="67" t="s">
        <v>3035</v>
      </c>
      <c r="D2675" s="66">
        <v>5001647</v>
      </c>
      <c r="E2675" s="68" t="s">
        <v>58</v>
      </c>
      <c r="F2675" s="65">
        <v>1</v>
      </c>
      <c r="G2675" s="86">
        <v>97900000</v>
      </c>
      <c r="H2675" s="70">
        <f t="shared" si="408"/>
        <v>0</v>
      </c>
      <c r="I2675" s="65">
        <v>1</v>
      </c>
      <c r="J2675" s="87">
        <f t="shared" si="412"/>
        <v>97900000</v>
      </c>
      <c r="K2675" s="70">
        <f t="shared" si="410"/>
        <v>0</v>
      </c>
      <c r="L2675" s="68"/>
      <c r="M2675" s="68"/>
      <c r="N2675" s="68"/>
      <c r="O2675" s="72"/>
      <c r="P2675" s="73"/>
      <c r="Q2675" s="74">
        <v>2008</v>
      </c>
      <c r="R2675" s="74">
        <v>10</v>
      </c>
      <c r="S2675" s="75">
        <f t="shared" si="413"/>
        <v>0.1</v>
      </c>
      <c r="T2675" s="76">
        <f t="shared" si="399"/>
        <v>9790000</v>
      </c>
      <c r="U2675" s="66">
        <f t="shared" si="409"/>
        <v>10</v>
      </c>
      <c r="V2675" s="278">
        <f t="shared" si="415"/>
        <v>9790000</v>
      </c>
      <c r="W2675" s="77">
        <f t="shared" si="400"/>
        <v>97900000</v>
      </c>
      <c r="X2675" s="18">
        <f t="shared" si="414"/>
        <v>0</v>
      </c>
    </row>
    <row r="2676" spans="1:24" s="78" customFormat="1" ht="60" hidden="1" x14ac:dyDescent="0.2">
      <c r="A2676" s="65">
        <f t="shared" si="416"/>
        <v>4</v>
      </c>
      <c r="B2676" s="66"/>
      <c r="C2676" s="67" t="s">
        <v>3036</v>
      </c>
      <c r="D2676" s="66" t="s">
        <v>3037</v>
      </c>
      <c r="E2676" s="68" t="s">
        <v>58</v>
      </c>
      <c r="F2676" s="65">
        <v>1</v>
      </c>
      <c r="G2676" s="86">
        <v>34883000</v>
      </c>
      <c r="H2676" s="70">
        <f t="shared" si="408"/>
        <v>10464900</v>
      </c>
      <c r="I2676" s="65">
        <v>1</v>
      </c>
      <c r="J2676" s="87">
        <f t="shared" si="412"/>
        <v>34883000</v>
      </c>
      <c r="K2676" s="70">
        <f t="shared" si="410"/>
        <v>10464900</v>
      </c>
      <c r="L2676" s="68"/>
      <c r="M2676" s="68"/>
      <c r="N2676" s="68"/>
      <c r="O2676" s="72"/>
      <c r="P2676" s="73"/>
      <c r="Q2676" s="74">
        <v>2011</v>
      </c>
      <c r="R2676" s="74">
        <v>10</v>
      </c>
      <c r="S2676" s="75">
        <f t="shared" si="413"/>
        <v>0.1</v>
      </c>
      <c r="T2676" s="76">
        <f t="shared" si="399"/>
        <v>3488300</v>
      </c>
      <c r="U2676" s="66">
        <f t="shared" si="409"/>
        <v>7</v>
      </c>
      <c r="V2676" s="278">
        <f t="shared" si="415"/>
        <v>3488300</v>
      </c>
      <c r="W2676" s="77">
        <f t="shared" si="400"/>
        <v>24418100</v>
      </c>
      <c r="X2676" s="18">
        <f t="shared" si="414"/>
        <v>10464900</v>
      </c>
    </row>
    <row r="2677" spans="1:24" s="78" customFormat="1" ht="60" hidden="1" x14ac:dyDescent="0.2">
      <c r="A2677" s="65">
        <f t="shared" si="416"/>
        <v>5</v>
      </c>
      <c r="B2677" s="66"/>
      <c r="C2677" s="67" t="s">
        <v>3036</v>
      </c>
      <c r="D2677" s="66" t="s">
        <v>3038</v>
      </c>
      <c r="E2677" s="68" t="s">
        <v>58</v>
      </c>
      <c r="F2677" s="65">
        <v>1</v>
      </c>
      <c r="G2677" s="86">
        <v>34883000</v>
      </c>
      <c r="H2677" s="70">
        <f t="shared" si="408"/>
        <v>10464900</v>
      </c>
      <c r="I2677" s="65">
        <v>1</v>
      </c>
      <c r="J2677" s="87">
        <f t="shared" si="412"/>
        <v>34883000</v>
      </c>
      <c r="K2677" s="70">
        <f t="shared" si="410"/>
        <v>10464900</v>
      </c>
      <c r="L2677" s="68"/>
      <c r="M2677" s="68"/>
      <c r="N2677" s="68"/>
      <c r="O2677" s="72"/>
      <c r="P2677" s="73"/>
      <c r="Q2677" s="74">
        <v>2011</v>
      </c>
      <c r="R2677" s="74">
        <v>10</v>
      </c>
      <c r="S2677" s="75">
        <f t="shared" si="413"/>
        <v>0.1</v>
      </c>
      <c r="T2677" s="76">
        <f t="shared" ref="T2677:T2745" si="417">G2677/R2677</f>
        <v>3488300</v>
      </c>
      <c r="U2677" s="66">
        <f t="shared" si="409"/>
        <v>7</v>
      </c>
      <c r="V2677" s="278">
        <f t="shared" si="415"/>
        <v>3488300</v>
      </c>
      <c r="W2677" s="77">
        <f t="shared" ref="W2677:W2745" si="418">T2677*U2677</f>
        <v>24418100</v>
      </c>
      <c r="X2677" s="18">
        <f t="shared" si="414"/>
        <v>10464900</v>
      </c>
    </row>
    <row r="2678" spans="1:24" s="78" customFormat="1" ht="45" hidden="1" x14ac:dyDescent="0.2">
      <c r="A2678" s="65">
        <f t="shared" si="416"/>
        <v>6</v>
      </c>
      <c r="B2678" s="66"/>
      <c r="C2678" s="67" t="s">
        <v>3039</v>
      </c>
      <c r="D2678" s="66" t="s">
        <v>3040</v>
      </c>
      <c r="E2678" s="68" t="s">
        <v>58</v>
      </c>
      <c r="F2678" s="65">
        <v>1</v>
      </c>
      <c r="G2678" s="86">
        <v>60057680</v>
      </c>
      <c r="H2678" s="70">
        <f t="shared" si="408"/>
        <v>18017304</v>
      </c>
      <c r="I2678" s="65">
        <v>1</v>
      </c>
      <c r="J2678" s="87">
        <f t="shared" si="412"/>
        <v>60057680</v>
      </c>
      <c r="K2678" s="70">
        <f t="shared" si="410"/>
        <v>18017304</v>
      </c>
      <c r="L2678" s="68"/>
      <c r="M2678" s="68"/>
      <c r="N2678" s="68"/>
      <c r="O2678" s="72"/>
      <c r="P2678" s="73"/>
      <c r="Q2678" s="74">
        <v>2011</v>
      </c>
      <c r="R2678" s="74">
        <v>10</v>
      </c>
      <c r="S2678" s="75">
        <f t="shared" si="413"/>
        <v>0.1</v>
      </c>
      <c r="T2678" s="76">
        <f t="shared" si="417"/>
        <v>6005768</v>
      </c>
      <c r="U2678" s="66">
        <f t="shared" si="409"/>
        <v>7</v>
      </c>
      <c r="V2678" s="278">
        <f t="shared" si="415"/>
        <v>6005768</v>
      </c>
      <c r="W2678" s="77">
        <f t="shared" si="418"/>
        <v>42040376</v>
      </c>
      <c r="X2678" s="18">
        <f t="shared" si="414"/>
        <v>18017304</v>
      </c>
    </row>
    <row r="2679" spans="1:24" s="78" customFormat="1" ht="45" hidden="1" x14ac:dyDescent="0.2">
      <c r="A2679" s="65">
        <f t="shared" si="416"/>
        <v>7</v>
      </c>
      <c r="B2679" s="66"/>
      <c r="C2679" s="67" t="s">
        <v>3039</v>
      </c>
      <c r="D2679" s="66" t="s">
        <v>3041</v>
      </c>
      <c r="E2679" s="68" t="s">
        <v>58</v>
      </c>
      <c r="F2679" s="65">
        <v>1</v>
      </c>
      <c r="G2679" s="86">
        <v>60057680</v>
      </c>
      <c r="H2679" s="70">
        <f t="shared" si="408"/>
        <v>18017304</v>
      </c>
      <c r="I2679" s="65">
        <v>1</v>
      </c>
      <c r="J2679" s="87">
        <f t="shared" si="412"/>
        <v>60057680</v>
      </c>
      <c r="K2679" s="70">
        <f t="shared" si="410"/>
        <v>18017304</v>
      </c>
      <c r="L2679" s="68"/>
      <c r="M2679" s="68"/>
      <c r="N2679" s="68"/>
      <c r="O2679" s="72"/>
      <c r="P2679" s="73"/>
      <c r="Q2679" s="74">
        <v>2011</v>
      </c>
      <c r="R2679" s="74">
        <v>10</v>
      </c>
      <c r="S2679" s="75">
        <f t="shared" si="413"/>
        <v>0.1</v>
      </c>
      <c r="T2679" s="76">
        <f t="shared" si="417"/>
        <v>6005768</v>
      </c>
      <c r="U2679" s="66">
        <f t="shared" si="409"/>
        <v>7</v>
      </c>
      <c r="V2679" s="278">
        <f t="shared" si="415"/>
        <v>6005768</v>
      </c>
      <c r="W2679" s="77">
        <f t="shared" si="418"/>
        <v>42040376</v>
      </c>
      <c r="X2679" s="18">
        <f t="shared" si="414"/>
        <v>18017304</v>
      </c>
    </row>
    <row r="2680" spans="1:24" s="78" customFormat="1" ht="45" hidden="1" x14ac:dyDescent="0.2">
      <c r="A2680" s="65">
        <f t="shared" si="416"/>
        <v>8</v>
      </c>
      <c r="B2680" s="66"/>
      <c r="C2680" s="67" t="s">
        <v>3039</v>
      </c>
      <c r="D2680" s="66" t="s">
        <v>3042</v>
      </c>
      <c r="E2680" s="68" t="s">
        <v>58</v>
      </c>
      <c r="F2680" s="65">
        <v>1</v>
      </c>
      <c r="G2680" s="86">
        <v>60057680</v>
      </c>
      <c r="H2680" s="70">
        <f t="shared" si="408"/>
        <v>18017304</v>
      </c>
      <c r="I2680" s="65">
        <v>1</v>
      </c>
      <c r="J2680" s="87">
        <f t="shared" si="412"/>
        <v>60057680</v>
      </c>
      <c r="K2680" s="70">
        <f t="shared" si="410"/>
        <v>18017304</v>
      </c>
      <c r="L2680" s="68"/>
      <c r="M2680" s="68"/>
      <c r="N2680" s="68"/>
      <c r="O2680" s="72"/>
      <c r="P2680" s="73"/>
      <c r="Q2680" s="74">
        <v>2011</v>
      </c>
      <c r="R2680" s="74">
        <v>10</v>
      </c>
      <c r="S2680" s="75">
        <f t="shared" si="413"/>
        <v>0.1</v>
      </c>
      <c r="T2680" s="76">
        <f t="shared" si="417"/>
        <v>6005768</v>
      </c>
      <c r="U2680" s="66">
        <f t="shared" si="409"/>
        <v>7</v>
      </c>
      <c r="V2680" s="278">
        <f t="shared" si="415"/>
        <v>6005768</v>
      </c>
      <c r="W2680" s="77">
        <f t="shared" si="418"/>
        <v>42040376</v>
      </c>
      <c r="X2680" s="18">
        <f t="shared" si="414"/>
        <v>18017304</v>
      </c>
    </row>
    <row r="2681" spans="1:24" s="78" customFormat="1" ht="45" hidden="1" x14ac:dyDescent="0.2">
      <c r="A2681" s="65">
        <f t="shared" si="416"/>
        <v>9</v>
      </c>
      <c r="B2681" s="66"/>
      <c r="C2681" s="67" t="s">
        <v>3039</v>
      </c>
      <c r="D2681" s="66" t="s">
        <v>3043</v>
      </c>
      <c r="E2681" s="68" t="s">
        <v>58</v>
      </c>
      <c r="F2681" s="65">
        <v>1</v>
      </c>
      <c r="G2681" s="86">
        <v>60057680</v>
      </c>
      <c r="H2681" s="70">
        <f t="shared" si="408"/>
        <v>18017304</v>
      </c>
      <c r="I2681" s="65">
        <v>1</v>
      </c>
      <c r="J2681" s="87">
        <f t="shared" si="412"/>
        <v>60057680</v>
      </c>
      <c r="K2681" s="70">
        <f t="shared" si="410"/>
        <v>18017304</v>
      </c>
      <c r="L2681" s="68"/>
      <c r="M2681" s="68"/>
      <c r="N2681" s="68"/>
      <c r="O2681" s="72"/>
      <c r="P2681" s="73"/>
      <c r="Q2681" s="74">
        <v>2011</v>
      </c>
      <c r="R2681" s="74">
        <v>10</v>
      </c>
      <c r="S2681" s="75">
        <f t="shared" si="413"/>
        <v>0.1</v>
      </c>
      <c r="T2681" s="76">
        <f t="shared" si="417"/>
        <v>6005768</v>
      </c>
      <c r="U2681" s="66">
        <f t="shared" si="409"/>
        <v>7</v>
      </c>
      <c r="V2681" s="278">
        <f t="shared" si="415"/>
        <v>6005768</v>
      </c>
      <c r="W2681" s="77">
        <f t="shared" si="418"/>
        <v>42040376</v>
      </c>
      <c r="X2681" s="18">
        <f t="shared" si="414"/>
        <v>18017304</v>
      </c>
    </row>
    <row r="2682" spans="1:24" s="78" customFormat="1" ht="45" hidden="1" x14ac:dyDescent="0.2">
      <c r="A2682" s="65">
        <f t="shared" si="416"/>
        <v>10</v>
      </c>
      <c r="B2682" s="66"/>
      <c r="C2682" s="67" t="s">
        <v>3039</v>
      </c>
      <c r="D2682" s="66" t="s">
        <v>3044</v>
      </c>
      <c r="E2682" s="68" t="s">
        <v>58</v>
      </c>
      <c r="F2682" s="65">
        <v>1</v>
      </c>
      <c r="G2682" s="86">
        <v>60057680</v>
      </c>
      <c r="H2682" s="70">
        <f t="shared" si="408"/>
        <v>18017304</v>
      </c>
      <c r="I2682" s="65">
        <v>1</v>
      </c>
      <c r="J2682" s="87">
        <f t="shared" si="412"/>
        <v>60057680</v>
      </c>
      <c r="K2682" s="70">
        <f t="shared" si="410"/>
        <v>18017304</v>
      </c>
      <c r="L2682" s="68"/>
      <c r="M2682" s="68"/>
      <c r="N2682" s="68"/>
      <c r="O2682" s="72"/>
      <c r="P2682" s="73"/>
      <c r="Q2682" s="74">
        <v>2011</v>
      </c>
      <c r="R2682" s="74">
        <v>10</v>
      </c>
      <c r="S2682" s="75">
        <f t="shared" si="413"/>
        <v>0.1</v>
      </c>
      <c r="T2682" s="76">
        <f t="shared" si="417"/>
        <v>6005768</v>
      </c>
      <c r="U2682" s="66">
        <f t="shared" si="409"/>
        <v>7</v>
      </c>
      <c r="V2682" s="278">
        <f t="shared" si="415"/>
        <v>6005768</v>
      </c>
      <c r="W2682" s="77">
        <f t="shared" si="418"/>
        <v>42040376</v>
      </c>
      <c r="X2682" s="18">
        <f t="shared" si="414"/>
        <v>18017304</v>
      </c>
    </row>
    <row r="2683" spans="1:24" ht="30" hidden="1" x14ac:dyDescent="0.25">
      <c r="A2683" s="65">
        <f t="shared" si="416"/>
        <v>11</v>
      </c>
      <c r="B2683" s="66"/>
      <c r="C2683" s="67" t="s">
        <v>3045</v>
      </c>
      <c r="D2683" s="66">
        <v>5001577</v>
      </c>
      <c r="E2683" s="153" t="s">
        <v>261</v>
      </c>
      <c r="F2683" s="65">
        <v>1</v>
      </c>
      <c r="G2683" s="86">
        <v>15000000</v>
      </c>
      <c r="H2683" s="70">
        <v>0</v>
      </c>
      <c r="I2683" s="65">
        <v>1</v>
      </c>
      <c r="J2683" s="87">
        <f t="shared" si="412"/>
        <v>15000000</v>
      </c>
      <c r="K2683" s="70">
        <f t="shared" si="410"/>
        <v>0</v>
      </c>
      <c r="L2683" s="72"/>
      <c r="M2683" s="72"/>
      <c r="N2683" s="72"/>
      <c r="O2683" s="72"/>
      <c r="P2683" s="90"/>
      <c r="Q2683" s="65">
        <v>2007</v>
      </c>
      <c r="R2683" s="66">
        <v>10</v>
      </c>
      <c r="S2683" s="75">
        <f t="shared" si="413"/>
        <v>0.1</v>
      </c>
      <c r="T2683" s="76">
        <f t="shared" si="417"/>
        <v>1500000</v>
      </c>
      <c r="U2683" s="66">
        <f t="shared" si="409"/>
        <v>11</v>
      </c>
      <c r="V2683" s="278">
        <f t="shared" si="415"/>
        <v>1500000</v>
      </c>
      <c r="W2683" s="77">
        <f t="shared" si="418"/>
        <v>16500000</v>
      </c>
      <c r="X2683" s="18">
        <f t="shared" si="414"/>
        <v>0</v>
      </c>
    </row>
    <row r="2684" spans="1:24" ht="45" hidden="1" x14ac:dyDescent="0.25">
      <c r="A2684" s="65">
        <f t="shared" si="416"/>
        <v>12</v>
      </c>
      <c r="B2684" s="66"/>
      <c r="C2684" s="67" t="s">
        <v>3046</v>
      </c>
      <c r="D2684" s="66">
        <v>5001928</v>
      </c>
      <c r="E2684" s="68" t="s">
        <v>1097</v>
      </c>
      <c r="F2684" s="65">
        <v>1</v>
      </c>
      <c r="G2684" s="69">
        <v>80879634</v>
      </c>
      <c r="H2684" s="70">
        <f t="shared" si="408"/>
        <v>16175926.799999997</v>
      </c>
      <c r="I2684" s="65">
        <v>1</v>
      </c>
      <c r="J2684" s="87">
        <f t="shared" si="412"/>
        <v>80879634</v>
      </c>
      <c r="K2684" s="70">
        <f t="shared" si="410"/>
        <v>16175926.799999997</v>
      </c>
      <c r="L2684" s="72"/>
      <c r="M2684" s="72"/>
      <c r="N2684" s="72"/>
      <c r="O2684" s="66"/>
      <c r="P2684" s="90"/>
      <c r="Q2684" s="65">
        <v>2010</v>
      </c>
      <c r="R2684" s="66">
        <v>10</v>
      </c>
      <c r="S2684" s="75">
        <f t="shared" si="413"/>
        <v>0.1</v>
      </c>
      <c r="T2684" s="76">
        <f t="shared" si="417"/>
        <v>8087963.4000000004</v>
      </c>
      <c r="U2684" s="66">
        <f t="shared" si="409"/>
        <v>8</v>
      </c>
      <c r="V2684" s="278">
        <f t="shared" si="415"/>
        <v>8087963.4000000004</v>
      </c>
      <c r="W2684" s="77">
        <f t="shared" si="418"/>
        <v>64703707.200000003</v>
      </c>
      <c r="X2684" s="18">
        <f t="shared" si="414"/>
        <v>16175926.799999997</v>
      </c>
    </row>
    <row r="2685" spans="1:24" s="100" customFormat="1" ht="20.25" hidden="1" customHeight="1" x14ac:dyDescent="0.2">
      <c r="A2685" s="65">
        <f t="shared" si="416"/>
        <v>13</v>
      </c>
      <c r="B2685" s="92"/>
      <c r="C2685" s="83" t="s">
        <v>3047</v>
      </c>
      <c r="D2685" s="92" t="s">
        <v>3048</v>
      </c>
      <c r="E2685" s="360" t="s">
        <v>3048</v>
      </c>
      <c r="F2685" s="85">
        <v>1</v>
      </c>
      <c r="G2685" s="94">
        <v>490000000</v>
      </c>
      <c r="H2685" s="95">
        <f t="shared" si="408"/>
        <v>98000000</v>
      </c>
      <c r="I2685" s="85">
        <v>1</v>
      </c>
      <c r="J2685" s="217">
        <v>490000000</v>
      </c>
      <c r="K2685" s="95">
        <f t="shared" si="410"/>
        <v>98000000</v>
      </c>
      <c r="L2685" s="96"/>
      <c r="M2685" s="96"/>
      <c r="N2685" s="96" t="s">
        <v>75</v>
      </c>
      <c r="O2685" s="211"/>
      <c r="P2685" s="132"/>
      <c r="Q2685" s="85">
        <v>2014</v>
      </c>
      <c r="R2685" s="92">
        <v>5</v>
      </c>
      <c r="S2685" s="97">
        <f t="shared" si="413"/>
        <v>0.2</v>
      </c>
      <c r="T2685" s="98">
        <f t="shared" si="417"/>
        <v>98000000</v>
      </c>
      <c r="U2685" s="66">
        <f t="shared" si="409"/>
        <v>4</v>
      </c>
      <c r="V2685" s="361">
        <f t="shared" si="415"/>
        <v>98000000</v>
      </c>
      <c r="W2685" s="99">
        <f t="shared" si="418"/>
        <v>392000000</v>
      </c>
    </row>
    <row r="2686" spans="1:24" ht="20.25" hidden="1" customHeight="1" x14ac:dyDescent="0.25">
      <c r="A2686" s="65">
        <f t="shared" si="416"/>
        <v>14</v>
      </c>
      <c r="B2686" s="66"/>
      <c r="C2686" s="67" t="s">
        <v>3049</v>
      </c>
      <c r="D2686" s="66">
        <v>15001</v>
      </c>
      <c r="E2686" s="68" t="s">
        <v>288</v>
      </c>
      <c r="F2686" s="65">
        <v>1</v>
      </c>
      <c r="G2686" s="69">
        <v>19500000</v>
      </c>
      <c r="H2686" s="70">
        <f t="shared" si="408"/>
        <v>7800000</v>
      </c>
      <c r="I2686" s="65">
        <v>1</v>
      </c>
      <c r="J2686" s="71">
        <v>19500000</v>
      </c>
      <c r="K2686" s="70">
        <f t="shared" si="410"/>
        <v>7800000</v>
      </c>
      <c r="L2686" s="72"/>
      <c r="M2686" s="72"/>
      <c r="N2686" s="72"/>
      <c r="O2686" s="211"/>
      <c r="P2686" s="90"/>
      <c r="Q2686" s="65">
        <v>2015</v>
      </c>
      <c r="R2686" s="66">
        <v>5</v>
      </c>
      <c r="S2686" s="75">
        <f t="shared" si="413"/>
        <v>0.2</v>
      </c>
      <c r="T2686" s="76">
        <f t="shared" si="417"/>
        <v>3900000</v>
      </c>
      <c r="U2686" s="66">
        <f t="shared" si="409"/>
        <v>3</v>
      </c>
      <c r="V2686" s="278">
        <f t="shared" si="415"/>
        <v>3900000</v>
      </c>
      <c r="W2686" s="77">
        <f t="shared" si="418"/>
        <v>11700000</v>
      </c>
    </row>
    <row r="2687" spans="1:24" ht="30" hidden="1" customHeight="1" x14ac:dyDescent="0.25">
      <c r="A2687" s="65">
        <f t="shared" si="416"/>
        <v>15</v>
      </c>
      <c r="B2687" s="66"/>
      <c r="C2687" s="67" t="s">
        <v>3050</v>
      </c>
      <c r="D2687" s="66">
        <v>15044</v>
      </c>
      <c r="E2687" s="186" t="s">
        <v>84</v>
      </c>
      <c r="F2687" s="65">
        <v>1</v>
      </c>
      <c r="G2687" s="69">
        <v>24700000</v>
      </c>
      <c r="H2687" s="70">
        <f t="shared" si="408"/>
        <v>9880000</v>
      </c>
      <c r="I2687" s="65">
        <v>1</v>
      </c>
      <c r="J2687" s="71">
        <f>G2687</f>
        <v>24700000</v>
      </c>
      <c r="K2687" s="70">
        <f t="shared" si="410"/>
        <v>9880000</v>
      </c>
      <c r="L2687" s="72"/>
      <c r="M2687" s="72"/>
      <c r="N2687" s="72"/>
      <c r="O2687" s="211"/>
      <c r="P2687" s="90"/>
      <c r="Q2687" s="65">
        <v>2015</v>
      </c>
      <c r="R2687" s="66">
        <v>5</v>
      </c>
      <c r="S2687" s="75">
        <f t="shared" si="413"/>
        <v>0.2</v>
      </c>
      <c r="T2687" s="76">
        <f t="shared" si="417"/>
        <v>4940000</v>
      </c>
      <c r="U2687" s="66">
        <f t="shared" si="409"/>
        <v>3</v>
      </c>
      <c r="V2687" s="278">
        <f t="shared" si="415"/>
        <v>4940000</v>
      </c>
      <c r="W2687" s="77">
        <f t="shared" si="418"/>
        <v>14820000</v>
      </c>
    </row>
    <row r="2688" spans="1:24" ht="30.75" hidden="1" customHeight="1" x14ac:dyDescent="0.25">
      <c r="A2688" s="65">
        <f t="shared" si="416"/>
        <v>16</v>
      </c>
      <c r="B2688" s="66"/>
      <c r="C2688" s="67" t="s">
        <v>3050</v>
      </c>
      <c r="D2688" s="66">
        <v>15043</v>
      </c>
      <c r="E2688" s="72" t="s">
        <v>288</v>
      </c>
      <c r="F2688" s="65">
        <v>1</v>
      </c>
      <c r="G2688" s="69">
        <v>24700000</v>
      </c>
      <c r="H2688" s="70">
        <f t="shared" si="408"/>
        <v>9880000</v>
      </c>
      <c r="I2688" s="65">
        <v>1</v>
      </c>
      <c r="J2688" s="71">
        <f>G2688</f>
        <v>24700000</v>
      </c>
      <c r="K2688" s="70">
        <f t="shared" si="410"/>
        <v>9880000</v>
      </c>
      <c r="L2688" s="72"/>
      <c r="M2688" s="72"/>
      <c r="N2688" s="72"/>
      <c r="O2688" s="211"/>
      <c r="P2688" s="90"/>
      <c r="Q2688" s="65">
        <v>2015</v>
      </c>
      <c r="R2688" s="66">
        <v>5</v>
      </c>
      <c r="S2688" s="75">
        <f t="shared" si="413"/>
        <v>0.2</v>
      </c>
      <c r="T2688" s="76">
        <f t="shared" si="417"/>
        <v>4940000</v>
      </c>
      <c r="U2688" s="66">
        <f t="shared" si="409"/>
        <v>3</v>
      </c>
      <c r="V2688" s="278">
        <f t="shared" si="415"/>
        <v>4940000</v>
      </c>
      <c r="W2688" s="77">
        <f t="shared" si="418"/>
        <v>14820000</v>
      </c>
    </row>
    <row r="2689" spans="1:24" ht="32.25" hidden="1" customHeight="1" x14ac:dyDescent="0.25">
      <c r="A2689" s="65">
        <f t="shared" si="416"/>
        <v>17</v>
      </c>
      <c r="B2689" s="66"/>
      <c r="C2689" s="67" t="s">
        <v>3051</v>
      </c>
      <c r="D2689" s="66">
        <v>15042</v>
      </c>
      <c r="E2689" s="186" t="s">
        <v>125</v>
      </c>
      <c r="F2689" s="65">
        <v>1</v>
      </c>
      <c r="G2689" s="69">
        <v>80000000</v>
      </c>
      <c r="H2689" s="70">
        <f t="shared" si="408"/>
        <v>32000000</v>
      </c>
      <c r="I2689" s="65">
        <v>1</v>
      </c>
      <c r="J2689" s="71">
        <v>80000000</v>
      </c>
      <c r="K2689" s="70">
        <f t="shared" si="410"/>
        <v>32000000</v>
      </c>
      <c r="L2689" s="72"/>
      <c r="M2689" s="72"/>
      <c r="N2689" s="72"/>
      <c r="O2689" s="211"/>
      <c r="P2689" s="90"/>
      <c r="Q2689" s="65">
        <v>2015</v>
      </c>
      <c r="R2689" s="66">
        <v>5</v>
      </c>
      <c r="S2689" s="75">
        <f t="shared" si="413"/>
        <v>0.2</v>
      </c>
      <c r="T2689" s="76">
        <f t="shared" si="417"/>
        <v>16000000</v>
      </c>
      <c r="U2689" s="66">
        <f t="shared" si="409"/>
        <v>3</v>
      </c>
      <c r="V2689" s="278">
        <f t="shared" si="415"/>
        <v>16000000</v>
      </c>
      <c r="W2689" s="77">
        <f t="shared" si="418"/>
        <v>48000000</v>
      </c>
    </row>
    <row r="2690" spans="1:24" ht="20.25" hidden="1" customHeight="1" x14ac:dyDescent="0.25">
      <c r="A2690" s="65">
        <f t="shared" si="416"/>
        <v>18</v>
      </c>
      <c r="B2690" s="66"/>
      <c r="C2690" s="67" t="s">
        <v>3052</v>
      </c>
      <c r="D2690" s="66">
        <v>15041</v>
      </c>
      <c r="E2690" s="72" t="s">
        <v>288</v>
      </c>
      <c r="F2690" s="65">
        <v>1</v>
      </c>
      <c r="G2690" s="69">
        <v>50000000</v>
      </c>
      <c r="H2690" s="70">
        <f t="shared" si="408"/>
        <v>20000000</v>
      </c>
      <c r="I2690" s="65">
        <v>1</v>
      </c>
      <c r="J2690" s="71">
        <v>50000000</v>
      </c>
      <c r="K2690" s="70">
        <f>H2690</f>
        <v>20000000</v>
      </c>
      <c r="L2690" s="72"/>
      <c r="M2690" s="72"/>
      <c r="N2690" s="72"/>
      <c r="O2690" s="211"/>
      <c r="P2690" s="90"/>
      <c r="Q2690" s="65">
        <v>2015</v>
      </c>
      <c r="R2690" s="66">
        <v>5</v>
      </c>
      <c r="S2690" s="75">
        <f t="shared" si="413"/>
        <v>0.2</v>
      </c>
      <c r="T2690" s="76">
        <f t="shared" si="417"/>
        <v>10000000</v>
      </c>
      <c r="U2690" s="66">
        <f t="shared" si="409"/>
        <v>3</v>
      </c>
      <c r="V2690" s="278">
        <f t="shared" si="415"/>
        <v>10000000</v>
      </c>
      <c r="W2690" s="77">
        <f t="shared" si="418"/>
        <v>30000000</v>
      </c>
    </row>
    <row r="2691" spans="1:24" ht="31.5" hidden="1" customHeight="1" x14ac:dyDescent="0.25">
      <c r="A2691" s="65">
        <f t="shared" si="416"/>
        <v>19</v>
      </c>
      <c r="B2691" s="66"/>
      <c r="C2691" s="67" t="s">
        <v>3053</v>
      </c>
      <c r="D2691" s="66">
        <v>16004</v>
      </c>
      <c r="E2691" s="72" t="s">
        <v>84</v>
      </c>
      <c r="F2691" s="65">
        <v>1</v>
      </c>
      <c r="G2691" s="69">
        <v>18040000</v>
      </c>
      <c r="H2691" s="70">
        <f t="shared" si="408"/>
        <v>10824000</v>
      </c>
      <c r="I2691" s="65">
        <v>1</v>
      </c>
      <c r="J2691" s="71">
        <v>18040000</v>
      </c>
      <c r="K2691" s="70">
        <f>H2691</f>
        <v>10824000</v>
      </c>
      <c r="L2691" s="72"/>
      <c r="M2691" s="72"/>
      <c r="N2691" s="72"/>
      <c r="O2691" s="211"/>
      <c r="P2691" s="90"/>
      <c r="Q2691" s="65">
        <v>2016</v>
      </c>
      <c r="R2691" s="66">
        <v>5</v>
      </c>
      <c r="S2691" s="75">
        <f t="shared" si="413"/>
        <v>0.2</v>
      </c>
      <c r="T2691" s="76">
        <f t="shared" si="417"/>
        <v>3608000</v>
      </c>
      <c r="U2691" s="66">
        <f t="shared" si="409"/>
        <v>2</v>
      </c>
      <c r="V2691" s="278">
        <f t="shared" si="415"/>
        <v>3608000</v>
      </c>
      <c r="W2691" s="77">
        <f t="shared" si="418"/>
        <v>7216000</v>
      </c>
    </row>
    <row r="2692" spans="1:24" ht="20.25" hidden="1" customHeight="1" x14ac:dyDescent="0.25">
      <c r="A2692" s="65">
        <f t="shared" si="416"/>
        <v>20</v>
      </c>
      <c r="B2692" s="66"/>
      <c r="C2692" s="67" t="s">
        <v>3054</v>
      </c>
      <c r="D2692" s="66">
        <v>16021</v>
      </c>
      <c r="E2692" s="68" t="s">
        <v>98</v>
      </c>
      <c r="F2692" s="65">
        <v>1</v>
      </c>
      <c r="G2692" s="69">
        <v>16500000</v>
      </c>
      <c r="H2692" s="70">
        <f t="shared" si="408"/>
        <v>9900000</v>
      </c>
      <c r="I2692" s="65">
        <v>1</v>
      </c>
      <c r="J2692" s="71">
        <v>16500000</v>
      </c>
      <c r="K2692" s="70">
        <f>H2692</f>
        <v>9900000</v>
      </c>
      <c r="L2692" s="72"/>
      <c r="M2692" s="72"/>
      <c r="N2692" s="72"/>
      <c r="O2692" s="211"/>
      <c r="P2692" s="90"/>
      <c r="Q2692" s="65">
        <v>2016</v>
      </c>
      <c r="R2692" s="66">
        <v>5</v>
      </c>
      <c r="S2692" s="75">
        <f t="shared" si="413"/>
        <v>0.2</v>
      </c>
      <c r="T2692" s="76">
        <f t="shared" si="417"/>
        <v>3300000</v>
      </c>
      <c r="U2692" s="66">
        <f t="shared" si="409"/>
        <v>2</v>
      </c>
      <c r="V2692" s="278">
        <f t="shared" si="415"/>
        <v>3300000</v>
      </c>
      <c r="W2692" s="77">
        <f t="shared" si="418"/>
        <v>6600000</v>
      </c>
    </row>
    <row r="2693" spans="1:24" s="117" customFormat="1" ht="30" hidden="1" x14ac:dyDescent="0.2">
      <c r="A2693" s="65">
        <f t="shared" si="416"/>
        <v>21</v>
      </c>
      <c r="B2693" s="106"/>
      <c r="C2693" s="107" t="s">
        <v>3055</v>
      </c>
      <c r="D2693" s="106">
        <v>17005</v>
      </c>
      <c r="E2693" s="112" t="s">
        <v>84</v>
      </c>
      <c r="F2693" s="108">
        <v>1</v>
      </c>
      <c r="G2693" s="109">
        <v>97000000</v>
      </c>
      <c r="H2693" s="110">
        <f t="shared" si="408"/>
        <v>77600000</v>
      </c>
      <c r="I2693" s="108">
        <v>1</v>
      </c>
      <c r="J2693" s="111">
        <f>+G2693</f>
        <v>97000000</v>
      </c>
      <c r="K2693" s="110">
        <f>+H2693</f>
        <v>77600000</v>
      </c>
      <c r="L2693" s="112"/>
      <c r="M2693" s="112"/>
      <c r="N2693" s="112"/>
      <c r="O2693" s="323"/>
      <c r="P2693" s="161"/>
      <c r="Q2693" s="108">
        <v>2017</v>
      </c>
      <c r="R2693" s="106">
        <v>5</v>
      </c>
      <c r="S2693" s="114">
        <f t="shared" si="413"/>
        <v>0.2</v>
      </c>
      <c r="T2693" s="115">
        <f t="shared" si="417"/>
        <v>19400000</v>
      </c>
      <c r="U2693" s="106">
        <f t="shared" si="409"/>
        <v>1</v>
      </c>
      <c r="V2693" s="362">
        <f t="shared" si="415"/>
        <v>19400000</v>
      </c>
      <c r="W2693" s="116">
        <f t="shared" si="418"/>
        <v>19400000</v>
      </c>
    </row>
    <row r="2694" spans="1:24" s="117" customFormat="1" ht="20.25" hidden="1" customHeight="1" x14ac:dyDescent="0.2">
      <c r="A2694" s="65">
        <f t="shared" si="416"/>
        <v>22</v>
      </c>
      <c r="B2694" s="106"/>
      <c r="C2694" s="107" t="s">
        <v>3056</v>
      </c>
      <c r="D2694" s="106">
        <v>17006</v>
      </c>
      <c r="E2694" s="112" t="s">
        <v>288</v>
      </c>
      <c r="F2694" s="108">
        <v>1</v>
      </c>
      <c r="G2694" s="109">
        <v>75000000</v>
      </c>
      <c r="H2694" s="110">
        <f t="shared" si="408"/>
        <v>60000000</v>
      </c>
      <c r="I2694" s="108">
        <v>1</v>
      </c>
      <c r="J2694" s="111">
        <f>+G2694</f>
        <v>75000000</v>
      </c>
      <c r="K2694" s="110">
        <f>+H2694</f>
        <v>60000000</v>
      </c>
      <c r="L2694" s="112"/>
      <c r="M2694" s="112"/>
      <c r="N2694" s="112"/>
      <c r="O2694" s="323"/>
      <c r="P2694" s="161"/>
      <c r="Q2694" s="108">
        <v>2017</v>
      </c>
      <c r="R2694" s="106">
        <v>5</v>
      </c>
      <c r="S2694" s="114">
        <f t="shared" si="413"/>
        <v>0.2</v>
      </c>
      <c r="T2694" s="115">
        <f t="shared" si="417"/>
        <v>15000000</v>
      </c>
      <c r="U2694" s="106">
        <f t="shared" si="409"/>
        <v>1</v>
      </c>
      <c r="V2694" s="362">
        <f t="shared" si="415"/>
        <v>15000000</v>
      </c>
      <c r="W2694" s="116">
        <f t="shared" si="418"/>
        <v>15000000</v>
      </c>
    </row>
    <row r="2695" spans="1:24" ht="32.25" hidden="1" customHeight="1" x14ac:dyDescent="0.25">
      <c r="A2695" s="65">
        <f t="shared" si="416"/>
        <v>23</v>
      </c>
      <c r="B2695" s="66"/>
      <c r="C2695" s="67" t="s">
        <v>3057</v>
      </c>
      <c r="D2695" s="66">
        <v>16012</v>
      </c>
      <c r="E2695" s="68" t="s">
        <v>88</v>
      </c>
      <c r="F2695" s="65">
        <v>1</v>
      </c>
      <c r="G2695" s="69">
        <v>85000000</v>
      </c>
      <c r="H2695" s="70">
        <f t="shared" si="408"/>
        <v>51000000</v>
      </c>
      <c r="I2695" s="65">
        <v>1</v>
      </c>
      <c r="J2695" s="71">
        <v>85000000</v>
      </c>
      <c r="K2695" s="70">
        <f>H2695</f>
        <v>51000000</v>
      </c>
      <c r="L2695" s="72"/>
      <c r="M2695" s="72"/>
      <c r="N2695" s="72"/>
      <c r="O2695" s="211"/>
      <c r="P2695" s="90"/>
      <c r="Q2695" s="65">
        <v>2016</v>
      </c>
      <c r="R2695" s="66">
        <v>5</v>
      </c>
      <c r="S2695" s="75">
        <f t="shared" si="413"/>
        <v>0.2</v>
      </c>
      <c r="T2695" s="76">
        <f t="shared" si="417"/>
        <v>17000000</v>
      </c>
      <c r="U2695" s="66">
        <f t="shared" si="409"/>
        <v>2</v>
      </c>
      <c r="V2695" s="278">
        <f t="shared" si="415"/>
        <v>17000000</v>
      </c>
      <c r="W2695" s="77">
        <f t="shared" si="418"/>
        <v>34000000</v>
      </c>
    </row>
    <row r="2696" spans="1:24" s="100" customFormat="1" ht="20.25" hidden="1" customHeight="1" x14ac:dyDescent="0.2">
      <c r="A2696" s="65">
        <f t="shared" si="416"/>
        <v>24</v>
      </c>
      <c r="B2696" s="92"/>
      <c r="C2696" s="83" t="s">
        <v>3058</v>
      </c>
      <c r="D2696" s="92">
        <v>15054</v>
      </c>
      <c r="E2696" s="93" t="s">
        <v>86</v>
      </c>
      <c r="F2696" s="85">
        <v>1</v>
      </c>
      <c r="G2696" s="94">
        <v>189092000</v>
      </c>
      <c r="H2696" s="95">
        <f t="shared" si="408"/>
        <v>75636800</v>
      </c>
      <c r="I2696" s="85">
        <v>1</v>
      </c>
      <c r="J2696" s="217">
        <f>G2696</f>
        <v>189092000</v>
      </c>
      <c r="K2696" s="95">
        <f>H2696</f>
        <v>75636800</v>
      </c>
      <c r="L2696" s="96"/>
      <c r="M2696" s="96"/>
      <c r="N2696" s="96"/>
      <c r="O2696" s="211"/>
      <c r="P2696" s="132"/>
      <c r="Q2696" s="85">
        <v>2015</v>
      </c>
      <c r="R2696" s="92">
        <v>5</v>
      </c>
      <c r="S2696" s="97">
        <f t="shared" si="413"/>
        <v>0.2</v>
      </c>
      <c r="T2696" s="98">
        <f t="shared" si="417"/>
        <v>37818400</v>
      </c>
      <c r="U2696" s="66">
        <f t="shared" si="409"/>
        <v>3</v>
      </c>
      <c r="V2696" s="361">
        <f t="shared" si="415"/>
        <v>37818400</v>
      </c>
      <c r="W2696" s="99">
        <f t="shared" si="418"/>
        <v>113455200</v>
      </c>
    </row>
    <row r="2697" spans="1:24" s="100" customFormat="1" ht="20.25" hidden="1" customHeight="1" x14ac:dyDescent="0.2">
      <c r="A2697" s="65">
        <f t="shared" si="416"/>
        <v>25</v>
      </c>
      <c r="B2697" s="92"/>
      <c r="C2697" s="83" t="s">
        <v>3059</v>
      </c>
      <c r="D2697" s="92">
        <v>15055</v>
      </c>
      <c r="E2697" s="93" t="s">
        <v>86</v>
      </c>
      <c r="F2697" s="85">
        <v>1</v>
      </c>
      <c r="G2697" s="94">
        <v>207294000</v>
      </c>
      <c r="H2697" s="95">
        <f t="shared" si="408"/>
        <v>82917600</v>
      </c>
      <c r="I2697" s="85">
        <v>1</v>
      </c>
      <c r="J2697" s="217">
        <f>G2697</f>
        <v>207294000</v>
      </c>
      <c r="K2697" s="95">
        <f t="shared" si="410"/>
        <v>82917600</v>
      </c>
      <c r="L2697" s="96"/>
      <c r="M2697" s="96"/>
      <c r="N2697" s="96"/>
      <c r="O2697" s="211"/>
      <c r="P2697" s="132"/>
      <c r="Q2697" s="85">
        <v>2015</v>
      </c>
      <c r="R2697" s="92">
        <v>5</v>
      </c>
      <c r="S2697" s="97">
        <f t="shared" si="413"/>
        <v>0.2</v>
      </c>
      <c r="T2697" s="98">
        <f t="shared" si="417"/>
        <v>41458800</v>
      </c>
      <c r="U2697" s="66">
        <f t="shared" si="409"/>
        <v>3</v>
      </c>
      <c r="V2697" s="361">
        <f t="shared" si="415"/>
        <v>41458800</v>
      </c>
      <c r="W2697" s="99">
        <f t="shared" si="418"/>
        <v>124376400</v>
      </c>
    </row>
    <row r="2698" spans="1:24" s="303" customFormat="1" ht="27.75" hidden="1" customHeight="1" x14ac:dyDescent="0.25">
      <c r="A2698" s="57"/>
      <c r="B2698" s="63"/>
      <c r="C2698" s="57" t="s">
        <v>3060</v>
      </c>
      <c r="D2698" s="307"/>
      <c r="E2698" s="363"/>
      <c r="F2698" s="296"/>
      <c r="G2698" s="297">
        <f>G20+G2049+G2070+G2102+G2142+G2149+G2672</f>
        <v>95497518227.300018</v>
      </c>
      <c r="H2698" s="298">
        <f>H20+H2049+H2070+H2102+H2142+H2149+H2672</f>
        <v>19167946673.889999</v>
      </c>
      <c r="I2698" s="296"/>
      <c r="J2698" s="298">
        <f>J20+J2049+J2070+J2102+J2142+J2149+J2672</f>
        <v>95497518227.300018</v>
      </c>
      <c r="K2698" s="298">
        <f>K20+K2049+K2070+K2102+K2142+K2149+K2672</f>
        <v>19167946673.889999</v>
      </c>
      <c r="L2698" s="297"/>
      <c r="M2698" s="298"/>
      <c r="N2698" s="298"/>
      <c r="O2698" s="298"/>
      <c r="P2698" s="298"/>
      <c r="Q2698" s="168"/>
      <c r="R2698" s="168"/>
      <c r="S2698" s="364"/>
      <c r="T2698" s="170"/>
      <c r="U2698" s="170"/>
      <c r="V2698" s="170"/>
      <c r="W2698" s="365">
        <f>T2698*U2698</f>
        <v>0</v>
      </c>
      <c r="X2698" s="366">
        <f>IF(H2698&lt;0,0,H2698)</f>
        <v>19167946673.889999</v>
      </c>
    </row>
    <row r="2699" spans="1:24" hidden="1" x14ac:dyDescent="0.25">
      <c r="O2699" s="18"/>
    </row>
    <row r="2700" spans="1:24" hidden="1" x14ac:dyDescent="0.25">
      <c r="O2700" s="18"/>
    </row>
    <row r="2702" spans="1:24" s="383" customFormat="1" ht="15.75" x14ac:dyDescent="0.25">
      <c r="A2702" s="371" t="s">
        <v>3061</v>
      </c>
      <c r="B2702" s="371"/>
      <c r="C2702" s="371"/>
      <c r="D2702" s="372"/>
      <c r="E2702" s="373" t="s">
        <v>3062</v>
      </c>
      <c r="F2702" s="373"/>
      <c r="G2702" s="373"/>
      <c r="H2702" s="374"/>
      <c r="I2702" s="371" t="s">
        <v>3063</v>
      </c>
      <c r="J2702" s="371"/>
      <c r="K2702" s="375"/>
      <c r="L2702" s="371" t="s">
        <v>3064</v>
      </c>
      <c r="M2702" s="371"/>
      <c r="N2702" s="371"/>
      <c r="O2702" s="371"/>
      <c r="P2702" s="376"/>
      <c r="Q2702" s="377"/>
      <c r="R2702" s="378"/>
      <c r="S2702" s="379"/>
      <c r="T2702" s="380"/>
      <c r="U2702" s="380"/>
      <c r="V2702" s="380"/>
      <c r="W2702" s="381"/>
      <c r="X2702" s="382"/>
    </row>
    <row r="2703" spans="1:24" s="389" customFormat="1" ht="15" customHeight="1" x14ac:dyDescent="0.25">
      <c r="A2703" s="384"/>
      <c r="B2703" s="384"/>
      <c r="C2703" s="384"/>
      <c r="D2703" s="385"/>
      <c r="E2703" s="386"/>
      <c r="F2703" s="386"/>
      <c r="G2703" s="386"/>
      <c r="H2703" s="386"/>
      <c r="I2703" s="387"/>
      <c r="J2703" s="386"/>
      <c r="K2703" s="386"/>
      <c r="L2703" s="388"/>
      <c r="M2703" s="388"/>
      <c r="O2703" s="385"/>
      <c r="P2703" s="390"/>
      <c r="Q2703" s="391"/>
      <c r="R2703" s="392"/>
      <c r="S2703" s="393"/>
      <c r="T2703" s="394"/>
      <c r="U2703" s="394"/>
      <c r="V2703" s="394"/>
      <c r="W2703" s="395"/>
    </row>
    <row r="2709" spans="1:23" s="383" customFormat="1" ht="15.75" x14ac:dyDescent="0.25">
      <c r="A2709" s="371" t="s">
        <v>3065</v>
      </c>
      <c r="B2709" s="371"/>
      <c r="C2709" s="371"/>
      <c r="D2709" s="372"/>
      <c r="E2709" s="371" t="s">
        <v>3066</v>
      </c>
      <c r="F2709" s="371"/>
      <c r="G2709" s="371"/>
      <c r="H2709" s="375"/>
      <c r="I2709" s="371" t="s">
        <v>3067</v>
      </c>
      <c r="J2709" s="371"/>
      <c r="K2709" s="375"/>
      <c r="L2709" s="371" t="s">
        <v>3068</v>
      </c>
      <c r="M2709" s="371"/>
      <c r="N2709" s="371"/>
      <c r="O2709" s="371"/>
      <c r="P2709" s="376"/>
      <c r="Q2709" s="377"/>
      <c r="R2709" s="377"/>
      <c r="S2709" s="377"/>
      <c r="T2709" s="380"/>
      <c r="U2709" s="380"/>
      <c r="V2709" s="380"/>
      <c r="W2709" s="381"/>
    </row>
    <row r="2711" spans="1:23" s="397" customFormat="1" x14ac:dyDescent="0.25">
      <c r="A2711" s="396" t="s">
        <v>3069</v>
      </c>
      <c r="C2711" s="396"/>
      <c r="D2711" s="398"/>
      <c r="E2711" s="399"/>
      <c r="F2711" s="400"/>
      <c r="G2711" s="401"/>
      <c r="H2711" s="402"/>
      <c r="I2711" s="400"/>
      <c r="J2711" s="402"/>
      <c r="K2711" s="402"/>
      <c r="O2711" s="398"/>
      <c r="P2711" s="403"/>
      <c r="Q2711" s="404"/>
      <c r="R2711" s="404"/>
      <c r="S2711" s="404"/>
      <c r="T2711" s="405"/>
      <c r="U2711" s="405"/>
      <c r="V2711" s="405"/>
      <c r="W2711" s="406"/>
    </row>
    <row r="2713" spans="1:23" x14ac:dyDescent="0.25">
      <c r="G2713" s="369">
        <v>8664150000</v>
      </c>
    </row>
    <row r="2714" spans="1:23" x14ac:dyDescent="0.25">
      <c r="G2714" s="407">
        <f>+G2713+G2698</f>
        <v>104161668227.30002</v>
      </c>
    </row>
  </sheetData>
  <autoFilter ref="A21:IO2698">
    <filterColumn colId="1" showButton="0"/>
    <filterColumn colId="15">
      <filters>
        <filter val="TBDCQL khác"/>
      </filters>
    </filterColumn>
  </autoFilter>
  <mergeCells count="65">
    <mergeCell ref="A2709:C2709"/>
    <mergeCell ref="E2709:G2709"/>
    <mergeCell ref="I2709:J2709"/>
    <mergeCell ref="L2709:O2709"/>
    <mergeCell ref="B2672:C2672"/>
    <mergeCell ref="A2702:C2702"/>
    <mergeCell ref="E2702:G2702"/>
    <mergeCell ref="I2702:J2702"/>
    <mergeCell ref="L2702:O2702"/>
    <mergeCell ref="A2703:C2703"/>
    <mergeCell ref="E2703:H2703"/>
    <mergeCell ref="J2703:K2703"/>
    <mergeCell ref="B2089:C2089"/>
    <mergeCell ref="B2102:C2102"/>
    <mergeCell ref="B2103:C2103"/>
    <mergeCell ref="B2115:C2115"/>
    <mergeCell ref="B2142:C2142"/>
    <mergeCell ref="B2149:C2149"/>
    <mergeCell ref="B2049:C2049"/>
    <mergeCell ref="B2050:C2050"/>
    <mergeCell ref="B2055:C2055"/>
    <mergeCell ref="B2068:C2068"/>
    <mergeCell ref="B2070:C2070"/>
    <mergeCell ref="B2071:C2071"/>
    <mergeCell ref="B20:C20"/>
    <mergeCell ref="B21:C21"/>
    <mergeCell ref="B252:C252"/>
    <mergeCell ref="B1046:C1046"/>
    <mergeCell ref="B1053:C1053"/>
    <mergeCell ref="B1107:C1107"/>
    <mergeCell ref="R18:R19"/>
    <mergeCell ref="S18:S19"/>
    <mergeCell ref="T18:T19"/>
    <mergeCell ref="U18:U19"/>
    <mergeCell ref="V18:V19"/>
    <mergeCell ref="W18:W19"/>
    <mergeCell ref="F18:H18"/>
    <mergeCell ref="I18:K18"/>
    <mergeCell ref="L18:N18"/>
    <mergeCell ref="O18:O19"/>
    <mergeCell ref="P18:P19"/>
    <mergeCell ref="Q18:Q19"/>
    <mergeCell ref="J12:M12"/>
    <mergeCell ref="J13:M13"/>
    <mergeCell ref="J14:M14"/>
    <mergeCell ref="J15:M15"/>
    <mergeCell ref="J16:M16"/>
    <mergeCell ref="A18:A19"/>
    <mergeCell ref="B18:B19"/>
    <mergeCell ref="C18:C19"/>
    <mergeCell ref="D18:D19"/>
    <mergeCell ref="E18:E19"/>
    <mergeCell ref="A5:O5"/>
    <mergeCell ref="D6:I6"/>
    <mergeCell ref="J9:M9"/>
    <mergeCell ref="J10:M10"/>
    <mergeCell ref="E11:H11"/>
    <mergeCell ref="J11:M11"/>
    <mergeCell ref="A1:E1"/>
    <mergeCell ref="J1:O1"/>
    <mergeCell ref="A2:E2"/>
    <mergeCell ref="J2:O2"/>
    <mergeCell ref="A3:C3"/>
    <mergeCell ref="E3:F3"/>
    <mergeCell ref="J3:O3"/>
  </mergeCells>
  <pageMargins left="0.7" right="0.01" top="0.2" bottom="0.17" header="0.5" footer="0.17"/>
  <pageSetup paperSize="9" scale="85" orientation="landscape" r:id="rId1"/>
  <headerFooter alignWithMargins="0">
    <oddFooter>&amp;Rtrang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TS 2017 chưa trừ thanh lý NHUN</vt:lpstr>
      <vt:lpstr>' TS 2017 chưa trừ thanh lý NHUN'!Print_Titles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2018-01-09T04:25:54Z</dcterms:created>
  <dcterms:modified xsi:type="dcterms:W3CDTF">2018-01-09T04:26:55Z</dcterms:modified>
</cp:coreProperties>
</file>